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chicong\Downloads\"/>
    </mc:Choice>
  </mc:AlternateContent>
  <xr:revisionPtr revIDLastSave="0" documentId="13_ncr:1_{DB0E3EA4-59F0-43A1-8D6D-C2E99B54513B}" xr6:coauthVersionLast="45" xr6:coauthVersionMax="45" xr10:uidLastSave="{00000000-0000-0000-0000-000000000000}"/>
  <bookViews>
    <workbookView xWindow="-120" yWindow="-120" windowWidth="20730" windowHeight="11160" xr2:uid="{754087DC-60E6-48F3-9467-C719B01B6D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 s="1"/>
  <c r="I11" i="1"/>
  <c r="J11" i="1" s="1"/>
  <c r="I10" i="1"/>
  <c r="J10" i="1" s="1"/>
  <c r="C10" i="1"/>
  <c r="K9" i="1"/>
  <c r="I9" i="1"/>
  <c r="G9" i="1"/>
  <c r="F9" i="1"/>
  <c r="C9" i="1"/>
  <c r="J9" i="1" l="1"/>
</calcChain>
</file>

<file path=xl/sharedStrings.xml><?xml version="1.0" encoding="utf-8"?>
<sst xmlns="http://schemas.openxmlformats.org/spreadsheetml/2006/main" count="27" uniqueCount="26">
  <si>
    <t>Đơn vị tính: Triệu đồng</t>
  </si>
  <si>
    <t>TT</t>
  </si>
  <si>
    <t>Chỉ tiêu</t>
  </si>
  <si>
    <t>Tổng mức đầu tư</t>
  </si>
  <si>
    <t>Nguồn vay</t>
  </si>
  <si>
    <t>Số Quyết định</t>
  </si>
  <si>
    <t>Tổng dư nợ đầu năm 2022 (01/01/2022)</t>
  </si>
  <si>
    <t xml:space="preserve">Dự kiến kế hoạch năm 2022 </t>
  </si>
  <si>
    <t>Tổng dư nợ cuối năm</t>
  </si>
  <si>
    <t>Tổng trả nợ lãi và các loại phí vay trong năm</t>
  </si>
  <si>
    <t>Vay để chi đầu tư phát triển</t>
  </si>
  <si>
    <t>Dự án Sửa chữa và nâng cao an toàn đập</t>
  </si>
  <si>
    <t>WB</t>
  </si>
  <si>
    <t>4638/QĐ-BNN ngày 09/11/2015</t>
  </si>
  <si>
    <t>Dự án Hỗ trợ phát triển khu vực biên giới - Tiểu dự án tỉnh Kon Tum</t>
  </si>
  <si>
    <t>ADB</t>
  </si>
  <si>
    <t>669/QĐ-UBND ngày 14/7/2017</t>
  </si>
  <si>
    <t xml:space="preserve"> PHỤ LỤC</t>
  </si>
  <si>
    <t>Trả nợ gốc vay trong năm</t>
  </si>
  <si>
    <t>(Kèm theo Nghị quyết số       /NQ-HĐND ngày     tháng     năm      của Hội đồng nhân dân tỉnh)</t>
  </si>
  <si>
    <t>3606/QĐ-BNN ngày 04/9/2015 và 3102/QĐ-BNN ngày 21/7/2016</t>
  </si>
  <si>
    <t xml:space="preserve"> KẾ HOẠCH VAY VÀ TRẢ NỢ CÔNG NĂM CỦA TỈNH KON TUM NĂM 2022</t>
  </si>
  <si>
    <t>Tổng cộng</t>
  </si>
  <si>
    <t xml:space="preserve"> Chương trình Mở rộng quy mô vệ sinh và nước sạch nông thôn dựa trên kết quả</t>
  </si>
  <si>
    <t xml:space="preserve">Vay trả nợ gốc </t>
  </si>
  <si>
    <t>Vay từ nguồn Chính phủ vay về cho vay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</si>
</sst>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_);\(0\)"/>
    <numFmt numFmtId="166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9" fillId="0" borderId="0" xfId="0" applyFont="1"/>
    <xf numFmtId="0" fontId="3" fillId="2" borderId="3" xfId="2" applyFont="1" applyFill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right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166" fontId="3" fillId="2" borderId="3" xfId="5" applyNumberFormat="1" applyFont="1" applyFill="1" applyBorder="1" applyAlignment="1">
      <alignment horizontal="right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3" fontId="11" fillId="2" borderId="3" xfId="2" applyNumberFormat="1" applyFont="1" applyFill="1" applyBorder="1" applyAlignment="1">
      <alignment horizontal="right" vertical="center" wrapText="1"/>
    </xf>
    <xf numFmtId="3" fontId="11" fillId="2" borderId="3" xfId="2" applyNumberFormat="1" applyFont="1" applyFill="1" applyBorder="1" applyAlignment="1">
      <alignment horizontal="center" vertical="center" wrapText="1"/>
    </xf>
    <xf numFmtId="3" fontId="12" fillId="2" borderId="3" xfId="2" applyNumberFormat="1" applyFont="1" applyFill="1" applyBorder="1" applyAlignment="1">
      <alignment vertical="center" wrapText="1"/>
    </xf>
    <xf numFmtId="166" fontId="11" fillId="2" borderId="3" xfId="5" applyNumberFormat="1" applyFont="1" applyFill="1" applyBorder="1" applyAlignment="1">
      <alignment horizontal="right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left" vertical="center" wrapText="1"/>
    </xf>
    <xf numFmtId="3" fontId="11" fillId="2" borderId="4" xfId="2" applyNumberFormat="1" applyFont="1" applyFill="1" applyBorder="1" applyAlignment="1">
      <alignment horizontal="right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166" fontId="11" fillId="2" borderId="4" xfId="5" applyNumberFormat="1" applyFont="1" applyFill="1" applyBorder="1" applyAlignment="1">
      <alignment horizontal="right" vertical="center" wrapText="1"/>
    </xf>
    <xf numFmtId="164" fontId="12" fillId="2" borderId="4" xfId="1" applyFont="1" applyFill="1" applyBorder="1" applyAlignment="1">
      <alignment horizontal="righ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66" fontId="3" fillId="0" borderId="3" xfId="5" applyNumberFormat="1" applyFont="1" applyFill="1" applyBorder="1" applyAlignment="1">
      <alignment horizontal="right" vertical="center" wrapText="1"/>
    </xf>
    <xf numFmtId="3" fontId="12" fillId="0" borderId="3" xfId="2" applyNumberFormat="1" applyFont="1" applyBorder="1" applyAlignment="1">
      <alignment vertical="center" wrapText="1"/>
    </xf>
    <xf numFmtId="0" fontId="2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5" fillId="0" borderId="1" xfId="2" applyFont="1" applyBorder="1" applyAlignment="1">
      <alignment horizontal="right" wrapText="1"/>
    </xf>
    <xf numFmtId="0" fontId="6" fillId="2" borderId="2" xfId="2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165" fontId="6" fillId="2" borderId="2" xfId="4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</cellXfs>
  <cellStyles count="6">
    <cellStyle name="Comma" xfId="1" builtinId="3"/>
    <cellStyle name="Comma 2" xfId="4" xr:uid="{B890CC4B-4A62-4E01-8AE6-3511F4C886CA}"/>
    <cellStyle name="Comma 3" xfId="5" xr:uid="{0AF09DC1-C2A3-47F5-8BF5-33E28D7C500F}"/>
    <cellStyle name="Normal" xfId="0" builtinId="0"/>
    <cellStyle name="Normal 7" xfId="2" xr:uid="{A2CA808A-EFD6-4A07-9194-692C149C8DAC}"/>
    <cellStyle name="Normal_030825 Phu cap truc yte" xfId="3" xr:uid="{FA29F1D0-8A74-4AE9-8BB2-D76BFF400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E543-6658-4E52-80F5-3E294E6E9B2F}">
  <sheetPr>
    <pageSetUpPr fitToPage="1"/>
  </sheetPr>
  <dimension ref="A1:K13"/>
  <sheetViews>
    <sheetView tabSelected="1" topLeftCell="A4" workbookViewId="0">
      <selection activeCell="B11" sqref="B11"/>
    </sheetView>
  </sheetViews>
  <sheetFormatPr defaultRowHeight="15"/>
  <cols>
    <col min="1" max="1" width="5.5703125" customWidth="1"/>
    <col min="2" max="2" width="42.140625" customWidth="1"/>
    <col min="3" max="3" width="10.7109375" customWidth="1"/>
    <col min="4" max="4" width="8.7109375" customWidth="1"/>
    <col min="5" max="5" width="27.28515625" customWidth="1"/>
    <col min="6" max="6" width="13" customWidth="1"/>
    <col min="7" max="7" width="12.85546875" customWidth="1"/>
    <col min="8" max="8" width="10" customWidth="1"/>
    <col min="9" max="10" width="11.140625" customWidth="1"/>
    <col min="11" max="11" width="9.7109375" customWidth="1"/>
  </cols>
  <sheetData>
    <row r="1" spans="1:11" ht="18.7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2"/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s="3" customFormat="1" ht="15.75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8" t="s">
        <v>6</v>
      </c>
      <c r="G6" s="29" t="s">
        <v>7</v>
      </c>
      <c r="H6" s="29"/>
      <c r="I6" s="29"/>
      <c r="J6" s="29"/>
      <c r="K6" s="29"/>
    </row>
    <row r="7" spans="1:11" s="3" customFormat="1" ht="48" customHeight="1">
      <c r="A7" s="27"/>
      <c r="B7" s="27"/>
      <c r="C7" s="27"/>
      <c r="D7" s="27"/>
      <c r="E7" s="27"/>
      <c r="F7" s="28"/>
      <c r="G7" s="28" t="s">
        <v>25</v>
      </c>
      <c r="H7" s="28"/>
      <c r="I7" s="28" t="s">
        <v>18</v>
      </c>
      <c r="J7" s="28" t="s">
        <v>8</v>
      </c>
      <c r="K7" s="28" t="s">
        <v>9</v>
      </c>
    </row>
    <row r="8" spans="1:11" s="3" customFormat="1" ht="63" customHeight="1">
      <c r="A8" s="27"/>
      <c r="B8" s="27">
        <v>2</v>
      </c>
      <c r="C8" s="27">
        <v>3</v>
      </c>
      <c r="D8" s="27"/>
      <c r="E8" s="27">
        <v>4</v>
      </c>
      <c r="F8" s="28"/>
      <c r="G8" s="20" t="s">
        <v>10</v>
      </c>
      <c r="H8" s="20" t="s">
        <v>24</v>
      </c>
      <c r="I8" s="28"/>
      <c r="J8" s="28"/>
      <c r="K8" s="28"/>
    </row>
    <row r="9" spans="1:11" ht="16.5">
      <c r="A9" s="4"/>
      <c r="B9" s="21" t="s">
        <v>22</v>
      </c>
      <c r="C9" s="5">
        <f>SUM(C10:C12)</f>
        <v>971948</v>
      </c>
      <c r="D9" s="6"/>
      <c r="E9" s="6"/>
      <c r="F9" s="7">
        <f>SUM(F10:F13)</f>
        <v>57643.367700000003</v>
      </c>
      <c r="G9" s="7">
        <f>SUM(G10:G12)</f>
        <v>48400</v>
      </c>
      <c r="H9" s="7">
        <v>8600</v>
      </c>
      <c r="I9" s="7">
        <f>SUM(I10:I12)</f>
        <v>8600</v>
      </c>
      <c r="J9" s="7">
        <f>SUM(J10:J12)</f>
        <v>106043.3677</v>
      </c>
      <c r="K9" s="22">
        <f>SUM(K10:K12)</f>
        <v>2200</v>
      </c>
    </row>
    <row r="10" spans="1:11" ht="33">
      <c r="A10" s="8">
        <v>1</v>
      </c>
      <c r="B10" s="9" t="s">
        <v>11</v>
      </c>
      <c r="C10" s="10">
        <f>200650+50</f>
        <v>200700</v>
      </c>
      <c r="D10" s="11" t="s">
        <v>12</v>
      </c>
      <c r="E10" s="8" t="s">
        <v>13</v>
      </c>
      <c r="F10" s="12">
        <v>24230.097700000002</v>
      </c>
      <c r="G10" s="12">
        <v>2250</v>
      </c>
      <c r="H10" s="13">
        <v>2000</v>
      </c>
      <c r="I10" s="13">
        <f>1966+34</f>
        <v>2000</v>
      </c>
      <c r="J10" s="13">
        <f>F10+G10-I10+H10</f>
        <v>26480.097700000002</v>
      </c>
      <c r="K10" s="23">
        <v>550</v>
      </c>
    </row>
    <row r="11" spans="1:11" ht="33">
      <c r="A11" s="8">
        <v>2</v>
      </c>
      <c r="B11" s="9" t="s">
        <v>14</v>
      </c>
      <c r="C11" s="10">
        <v>564145</v>
      </c>
      <c r="D11" s="11" t="s">
        <v>15</v>
      </c>
      <c r="E11" s="8" t="s">
        <v>16</v>
      </c>
      <c r="F11" s="12">
        <v>19219</v>
      </c>
      <c r="G11" s="12">
        <v>44279</v>
      </c>
      <c r="H11" s="13">
        <v>5300</v>
      </c>
      <c r="I11" s="13">
        <f>5210+90</f>
        <v>5300</v>
      </c>
      <c r="J11" s="13">
        <f t="shared" ref="J11:J12" si="0">F11+G11-I11+H11</f>
        <v>63498</v>
      </c>
      <c r="K11" s="23">
        <v>1300</v>
      </c>
    </row>
    <row r="12" spans="1:11" ht="49.5">
      <c r="A12" s="8">
        <v>3</v>
      </c>
      <c r="B12" s="9" t="s">
        <v>23</v>
      </c>
      <c r="C12" s="10">
        <v>207103</v>
      </c>
      <c r="D12" s="11" t="s">
        <v>12</v>
      </c>
      <c r="E12" s="8" t="s">
        <v>20</v>
      </c>
      <c r="F12" s="12">
        <v>14194.27</v>
      </c>
      <c r="G12" s="12">
        <v>1871</v>
      </c>
      <c r="H12" s="13">
        <v>1300</v>
      </c>
      <c r="I12" s="13">
        <f>1224+26+50</f>
        <v>1300</v>
      </c>
      <c r="J12" s="13">
        <f t="shared" si="0"/>
        <v>16065.27</v>
      </c>
      <c r="K12" s="23">
        <v>350</v>
      </c>
    </row>
    <row r="13" spans="1:11" ht="16.5">
      <c r="A13" s="14"/>
      <c r="B13" s="15"/>
      <c r="C13" s="16"/>
      <c r="D13" s="17"/>
      <c r="E13" s="14"/>
      <c r="F13" s="18"/>
      <c r="G13" s="18"/>
      <c r="H13" s="19"/>
      <c r="I13" s="18"/>
      <c r="J13" s="18"/>
      <c r="K13" s="18"/>
    </row>
  </sheetData>
  <mergeCells count="15">
    <mergeCell ref="A1:K1"/>
    <mergeCell ref="A2:K2"/>
    <mergeCell ref="A3:K3"/>
    <mergeCell ref="B5:K5"/>
    <mergeCell ref="A6:A8"/>
    <mergeCell ref="B6:B8"/>
    <mergeCell ref="C6:C8"/>
    <mergeCell ref="D6:D8"/>
    <mergeCell ref="E6:E8"/>
    <mergeCell ref="F6:F8"/>
    <mergeCell ref="G6:K6"/>
    <mergeCell ref="G7:H7"/>
    <mergeCell ref="I7:I8"/>
    <mergeCell ref="J7:J8"/>
    <mergeCell ref="K7:K8"/>
  </mergeCells>
  <pageMargins left="0.2" right="0.2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Cong Vo Chi</cp:lastModifiedBy>
  <cp:lastPrinted>2021-11-08T08:16:21Z</cp:lastPrinted>
  <dcterms:created xsi:type="dcterms:W3CDTF">2021-10-15T06:51:44Z</dcterms:created>
  <dcterms:modified xsi:type="dcterms:W3CDTF">2021-12-01T07:29:31Z</dcterms:modified>
</cp:coreProperties>
</file>