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BAO CAO HOI DONG NHAN DAN TINH\5.NAM 2020\1. GIUA NAM (01-10-2019_31-3-2020)\BIEU MAU SO LIEU\"/>
    </mc:Choice>
  </mc:AlternateContent>
  <bookViews>
    <workbookView xWindow="0" yWindow="0" windowWidth="19440" windowHeight="7755" tabRatio="652" firstSheet="1" activeTab="15"/>
  </bookViews>
  <sheets>
    <sheet name="TT" sheetId="103" r:id="rId1"/>
    <sheet name="01" sheetId="85" r:id="rId2"/>
    <sheet name="PT01" sheetId="34" r:id="rId3"/>
    <sheet name="02" sheetId="91" r:id="rId4"/>
    <sheet name="02 (bỏ)" sheetId="86" state="hidden" r:id="rId5"/>
    <sheet name="PT02" sheetId="87" r:id="rId6"/>
    <sheet name="03" sheetId="92" r:id="rId7"/>
    <sheet name="03 (bỏ)" sheetId="88" state="hidden" r:id="rId8"/>
    <sheet name="04" sheetId="93" r:id="rId9"/>
    <sheet name="04 (bỏ)" sheetId="76" state="hidden" r:id="rId10"/>
    <sheet name="05" sheetId="94" r:id="rId11"/>
    <sheet name="05 (bỏ)" sheetId="48" state="hidden" r:id="rId12"/>
    <sheet name="06" sheetId="96" r:id="rId13"/>
    <sheet name="07" sheetId="97" r:id="rId14"/>
    <sheet name="08" sheetId="98" r:id="rId15"/>
    <sheet name="09" sheetId="99" r:id="rId16"/>
    <sheet name="10" sheetId="100" r:id="rId17"/>
    <sheet name="11" sheetId="101" r:id="rId18"/>
    <sheet name="12" sheetId="102" r:id="rId19"/>
    <sheet name="PLChuaDieuKien" sheetId="95"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1">'01'!$A$1:$U$42</definedName>
    <definedName name="_xlnm.Print_Area" localSheetId="3">'02'!$A$1:$U$42</definedName>
    <definedName name="_xlnm.Print_Area" localSheetId="4">'02 (bỏ)'!$A$1:$V$39</definedName>
    <definedName name="_xlnm.Print_Area" localSheetId="6">'03'!$A$1:$U$21</definedName>
    <definedName name="_xlnm.Print_Area" localSheetId="7">'03 (bỏ)'!$A$1:$V$24</definedName>
    <definedName name="_xlnm.Print_Area" localSheetId="8">'04'!$A$1:$U$77</definedName>
    <definedName name="_xlnm.Print_Area" localSheetId="9">'04 (bỏ)'!$A$1:$U$23</definedName>
    <definedName name="_xlnm.Print_Area" localSheetId="10">'05'!#REF!</definedName>
    <definedName name="_xlnm.Print_Area" localSheetId="11">'05 (bỏ)'!$A$1:$V$23</definedName>
    <definedName name="_xlnm.Print_Area" localSheetId="12">'06'!$A$1:$J$30</definedName>
    <definedName name="_xlnm.Print_Area" localSheetId="13">'07'!#REF!</definedName>
    <definedName name="_xlnm.Print_Area" localSheetId="14">'08'!#REF!</definedName>
    <definedName name="_xlnm.Print_Area" localSheetId="15">'09'!#REF!</definedName>
    <definedName name="_xlnm.Print_Area" localSheetId="16">'10'!#REF!</definedName>
    <definedName name="_xlnm.Print_Area" localSheetId="17">'11'!#REF!</definedName>
    <definedName name="_xlnm.Print_Area" localSheetId="18">'12'!#REF!</definedName>
    <definedName name="_xlnm.Print_Area" localSheetId="2">'PT01'!$A$1:$D$36</definedName>
    <definedName name="_xlnm.Print_Area" localSheetId="5">'PT02'!$A$1:$D$36</definedName>
    <definedName name="_xlnm.Print_Area" localSheetId="0">TT!$A$1:$C$15</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calcId="162913" calcOnSave="0"/>
</workbook>
</file>

<file path=xl/calcChain.xml><?xml version="1.0" encoding="utf-8"?>
<calcChain xmlns="http://schemas.openxmlformats.org/spreadsheetml/2006/main">
  <c r="J10" i="96" l="1"/>
  <c r="U48" i="94" l="1"/>
  <c r="U52" i="94" l="1"/>
  <c r="U67" i="94"/>
  <c r="U56" i="94"/>
  <c r="U64" i="94"/>
  <c r="U61" i="94"/>
  <c r="U64" i="93" l="1"/>
  <c r="U67" i="93"/>
  <c r="U61" i="93"/>
  <c r="U56" i="93"/>
  <c r="U48" i="93"/>
  <c r="U52" i="93"/>
  <c r="C22" i="101" l="1"/>
  <c r="C21" i="101"/>
  <c r="C20" i="101"/>
  <c r="C19" i="101"/>
  <c r="C18" i="101"/>
  <c r="C17" i="101"/>
  <c r="C16" i="101"/>
  <c r="C15" i="101"/>
  <c r="C14" i="101"/>
  <c r="C13" i="101"/>
  <c r="C11" i="101"/>
  <c r="T22" i="101"/>
  <c r="S22" i="101"/>
  <c r="R22" i="101"/>
  <c r="Q22" i="101"/>
  <c r="P22" i="101"/>
  <c r="O22" i="101"/>
  <c r="N22" i="101"/>
  <c r="M22" i="101"/>
  <c r="L22" i="101"/>
  <c r="K22" i="101"/>
  <c r="J22" i="101"/>
  <c r="I22" i="101"/>
  <c r="H22" i="101"/>
  <c r="G22" i="101"/>
  <c r="F22" i="101"/>
  <c r="E22" i="101"/>
  <c r="D22" i="101"/>
  <c r="T21" i="101"/>
  <c r="S21" i="101"/>
  <c r="R21" i="101"/>
  <c r="Q21" i="101"/>
  <c r="P21" i="101"/>
  <c r="O21" i="101"/>
  <c r="N21" i="101"/>
  <c r="M21" i="101"/>
  <c r="L21" i="101"/>
  <c r="K21" i="101"/>
  <c r="J21" i="101"/>
  <c r="I21" i="101"/>
  <c r="H21" i="101"/>
  <c r="G21" i="101"/>
  <c r="F21" i="101"/>
  <c r="E21" i="101"/>
  <c r="D21" i="101"/>
  <c r="T20" i="101"/>
  <c r="S20" i="101"/>
  <c r="R20" i="101"/>
  <c r="Q20" i="101"/>
  <c r="P20" i="101"/>
  <c r="O20" i="101"/>
  <c r="N20" i="101"/>
  <c r="M20" i="101"/>
  <c r="L20" i="101"/>
  <c r="K20" i="101"/>
  <c r="J20" i="101"/>
  <c r="I20" i="101"/>
  <c r="H20" i="101"/>
  <c r="G20" i="101"/>
  <c r="F20" i="101"/>
  <c r="E20" i="101"/>
  <c r="D20" i="101"/>
  <c r="T19" i="101"/>
  <c r="S19" i="101"/>
  <c r="R19" i="101"/>
  <c r="Q19" i="101"/>
  <c r="P19" i="101"/>
  <c r="O19" i="101"/>
  <c r="N19" i="101"/>
  <c r="M19" i="101"/>
  <c r="L19" i="101"/>
  <c r="K19" i="101"/>
  <c r="J19" i="101"/>
  <c r="I19" i="101"/>
  <c r="H19" i="101"/>
  <c r="G19" i="101"/>
  <c r="F19" i="101"/>
  <c r="E19" i="101"/>
  <c r="D19" i="101"/>
  <c r="T18" i="101"/>
  <c r="S18" i="101"/>
  <c r="R18" i="101"/>
  <c r="Q18" i="101"/>
  <c r="P18" i="101"/>
  <c r="O18" i="101"/>
  <c r="N18" i="101"/>
  <c r="M18" i="101"/>
  <c r="L18" i="101"/>
  <c r="K18" i="101"/>
  <c r="J18" i="101"/>
  <c r="I18" i="101"/>
  <c r="H18" i="101"/>
  <c r="G18" i="101"/>
  <c r="F18" i="101"/>
  <c r="E18" i="101"/>
  <c r="D18" i="101"/>
  <c r="T17" i="101"/>
  <c r="S17" i="101"/>
  <c r="R17" i="101"/>
  <c r="Q17" i="101"/>
  <c r="P17" i="101"/>
  <c r="O17" i="101"/>
  <c r="N17" i="101"/>
  <c r="M17" i="101"/>
  <c r="L17" i="101"/>
  <c r="K17" i="101"/>
  <c r="J17" i="101"/>
  <c r="I17" i="101"/>
  <c r="H17" i="101"/>
  <c r="G17" i="101"/>
  <c r="F17" i="101"/>
  <c r="E17" i="101"/>
  <c r="D17" i="101"/>
  <c r="T16" i="101"/>
  <c r="S16" i="101"/>
  <c r="R16" i="101"/>
  <c r="Q16" i="101"/>
  <c r="P16" i="101"/>
  <c r="O16" i="101"/>
  <c r="N16" i="101"/>
  <c r="M16" i="101"/>
  <c r="L16" i="101"/>
  <c r="K16" i="101"/>
  <c r="J16" i="101"/>
  <c r="I16" i="101"/>
  <c r="H16" i="101"/>
  <c r="G16" i="101"/>
  <c r="F16" i="101"/>
  <c r="E16" i="101"/>
  <c r="D16" i="101"/>
  <c r="T15" i="101"/>
  <c r="S15" i="101"/>
  <c r="R15" i="101"/>
  <c r="Q15" i="101"/>
  <c r="P15" i="101"/>
  <c r="O15" i="101"/>
  <c r="N15" i="101"/>
  <c r="M15" i="101"/>
  <c r="L15" i="101"/>
  <c r="K15" i="101"/>
  <c r="J15" i="101"/>
  <c r="I15" i="101"/>
  <c r="H15" i="101"/>
  <c r="G15" i="101"/>
  <c r="F15" i="101"/>
  <c r="E15" i="101"/>
  <c r="D15" i="101"/>
  <c r="T14" i="101"/>
  <c r="S14" i="101"/>
  <c r="R14" i="101"/>
  <c r="Q14" i="101"/>
  <c r="P14" i="101"/>
  <c r="O14" i="101"/>
  <c r="N14" i="101"/>
  <c r="M14" i="101"/>
  <c r="L14" i="101"/>
  <c r="K14" i="101"/>
  <c r="J14" i="101"/>
  <c r="I14" i="101"/>
  <c r="H14" i="101"/>
  <c r="G14" i="101"/>
  <c r="F14" i="101"/>
  <c r="E14" i="101"/>
  <c r="D14" i="101"/>
  <c r="T13" i="101"/>
  <c r="S13" i="101"/>
  <c r="R13" i="101"/>
  <c r="Q13" i="101"/>
  <c r="P13" i="101"/>
  <c r="O13" i="101"/>
  <c r="N13" i="101"/>
  <c r="M13" i="101"/>
  <c r="L13" i="101"/>
  <c r="K13" i="101"/>
  <c r="J13" i="101"/>
  <c r="I13" i="101"/>
  <c r="H13" i="101"/>
  <c r="G13" i="101"/>
  <c r="F13" i="101"/>
  <c r="E13" i="101"/>
  <c r="D13" i="101"/>
  <c r="T11" i="101"/>
  <c r="S11" i="101"/>
  <c r="R11" i="101"/>
  <c r="Q11" i="101"/>
  <c r="P11" i="101"/>
  <c r="O11" i="101"/>
  <c r="N11" i="101"/>
  <c r="M11" i="101"/>
  <c r="L11" i="101"/>
  <c r="K11" i="101"/>
  <c r="J11" i="101"/>
  <c r="I11" i="101"/>
  <c r="H11" i="101"/>
  <c r="G11" i="101"/>
  <c r="F11" i="101"/>
  <c r="E11" i="101"/>
  <c r="D11" i="101"/>
  <c r="L12" i="101" l="1"/>
  <c r="L10" i="101" s="1"/>
  <c r="D12" i="101"/>
  <c r="D10" i="101" s="1"/>
  <c r="I12" i="101"/>
  <c r="I10" i="101" s="1"/>
  <c r="Q12" i="101"/>
  <c r="Q10" i="101" s="1"/>
  <c r="T12" i="101"/>
  <c r="T10" i="101" s="1"/>
  <c r="E12" i="101"/>
  <c r="E10" i="101" s="1"/>
  <c r="M12" i="101"/>
  <c r="M10" i="101" s="1"/>
  <c r="H12" i="101"/>
  <c r="H10" i="101" s="1"/>
  <c r="P12" i="101"/>
  <c r="P10" i="101" s="1"/>
  <c r="G12" i="101"/>
  <c r="G10" i="101" s="1"/>
  <c r="K12" i="101"/>
  <c r="K10" i="101" s="1"/>
  <c r="O12" i="101"/>
  <c r="O10" i="101" s="1"/>
  <c r="S12" i="101"/>
  <c r="S10" i="101" s="1"/>
  <c r="F12" i="101"/>
  <c r="F10" i="101" s="1"/>
  <c r="J12" i="101"/>
  <c r="J10" i="101" s="1"/>
  <c r="N12" i="101"/>
  <c r="N10" i="101" s="1"/>
  <c r="R12" i="101"/>
  <c r="R10" i="101" s="1"/>
  <c r="C12" i="101"/>
  <c r="C10" i="101" s="1"/>
  <c r="I3" i="101" l="1"/>
  <c r="H3" i="101"/>
  <c r="K3" i="102"/>
  <c r="J3" i="102"/>
  <c r="L3" i="102" l="1"/>
  <c r="J3" i="101"/>
  <c r="V23" i="93" l="1"/>
  <c r="Y63" i="94"/>
  <c r="Y63" i="93"/>
  <c r="Y60" i="94"/>
  <c r="AA60" i="94" s="1"/>
  <c r="Y60" i="93"/>
  <c r="Z60" i="93" s="1"/>
  <c r="Y51" i="94"/>
  <c r="Y51" i="93"/>
  <c r="Z51" i="93" s="1"/>
  <c r="Y47" i="94"/>
  <c r="AA47" i="94" s="1"/>
  <c r="Y47" i="93"/>
  <c r="AA47" i="93" s="1"/>
  <c r="Y39" i="94"/>
  <c r="Y39" i="93"/>
  <c r="Z39" i="93" s="1"/>
  <c r="Y42" i="94"/>
  <c r="Y42" i="93"/>
  <c r="Y31" i="94"/>
  <c r="Y32" i="93"/>
  <c r="Y23" i="93"/>
  <c r="Z23" i="93" s="1"/>
  <c r="Y11" i="93"/>
  <c r="Z11" i="93" s="1"/>
  <c r="Y11" i="94"/>
  <c r="Z11" i="94" s="1"/>
  <c r="Y23" i="94"/>
  <c r="AA23" i="94" s="1"/>
  <c r="V42" i="93"/>
  <c r="V58" i="94"/>
  <c r="V59" i="94"/>
  <c r="U58" i="94"/>
  <c r="V65" i="94"/>
  <c r="V54" i="94"/>
  <c r="V50" i="94"/>
  <c r="W44" i="94"/>
  <c r="V44" i="94"/>
  <c r="V45" i="94"/>
  <c r="V46" i="94"/>
  <c r="W41" i="94"/>
  <c r="V41" i="94"/>
  <c r="U53" i="94"/>
  <c r="V43" i="94"/>
  <c r="W34" i="94"/>
  <c r="V34" i="94"/>
  <c r="V35" i="94"/>
  <c r="V36" i="94"/>
  <c r="V37" i="94"/>
  <c r="V38" i="94"/>
  <c r="V31" i="94"/>
  <c r="V30" i="94"/>
  <c r="V29" i="94"/>
  <c r="W28" i="94"/>
  <c r="V28" i="94"/>
  <c r="U27" i="94"/>
  <c r="V27" i="94"/>
  <c r="V26" i="94"/>
  <c r="V25" i="94"/>
  <c r="U21" i="94"/>
  <c r="V21" i="94"/>
  <c r="U20" i="94"/>
  <c r="V20" i="94"/>
  <c r="V18" i="94"/>
  <c r="U17" i="94"/>
  <c r="V17" i="94"/>
  <c r="U15" i="94"/>
  <c r="U14" i="94"/>
  <c r="V12" i="94"/>
  <c r="W66" i="93"/>
  <c r="V66" i="93"/>
  <c r="V63" i="93"/>
  <c r="W60" i="93"/>
  <c r="V60" i="93"/>
  <c r="W59" i="93"/>
  <c r="V59" i="93"/>
  <c r="W58" i="93"/>
  <c r="V58" i="93"/>
  <c r="V55" i="93"/>
  <c r="V54" i="93"/>
  <c r="W51" i="93"/>
  <c r="V51" i="93"/>
  <c r="W50" i="93"/>
  <c r="V50" i="93"/>
  <c r="V47" i="93"/>
  <c r="V46" i="93"/>
  <c r="V45" i="93"/>
  <c r="V44" i="93"/>
  <c r="W42" i="93"/>
  <c r="V41" i="93"/>
  <c r="W39" i="93"/>
  <c r="V39" i="93"/>
  <c r="W38" i="93"/>
  <c r="V38" i="93"/>
  <c r="W37" i="93"/>
  <c r="V37" i="93"/>
  <c r="W36" i="93"/>
  <c r="V36" i="93"/>
  <c r="W35" i="93"/>
  <c r="V35" i="93"/>
  <c r="W34" i="93"/>
  <c r="V34" i="93"/>
  <c r="V32" i="93"/>
  <c r="V31" i="93"/>
  <c r="V30" i="93"/>
  <c r="V29" i="93"/>
  <c r="V28" i="93"/>
  <c r="V27" i="93"/>
  <c r="W26" i="93"/>
  <c r="V26" i="93"/>
  <c r="W25" i="93"/>
  <c r="V25" i="93"/>
  <c r="V22" i="93"/>
  <c r="V21" i="93"/>
  <c r="W20" i="93"/>
  <c r="V20" i="93"/>
  <c r="W19" i="93"/>
  <c r="V19" i="93"/>
  <c r="W18" i="93"/>
  <c r="V18" i="93"/>
  <c r="W17" i="93"/>
  <c r="V17" i="93"/>
  <c r="W16" i="93"/>
  <c r="V16" i="93"/>
  <c r="W15" i="93"/>
  <c r="V15" i="93"/>
  <c r="W14" i="93"/>
  <c r="V14" i="93"/>
  <c r="V13" i="93"/>
  <c r="W45" i="94"/>
  <c r="U45" i="94"/>
  <c r="V68" i="94"/>
  <c r="V66" i="94"/>
  <c r="U68" i="94"/>
  <c r="U68" i="93"/>
  <c r="V68" i="93"/>
  <c r="U65" i="94"/>
  <c r="W65" i="93"/>
  <c r="V60" i="94"/>
  <c r="V62" i="94"/>
  <c r="W63" i="93"/>
  <c r="U62" i="93"/>
  <c r="V62" i="93"/>
  <c r="W53" i="94"/>
  <c r="W55" i="93"/>
  <c r="U54" i="93"/>
  <c r="U53" i="93"/>
  <c r="W54" i="93"/>
  <c r="V53" i="93"/>
  <c r="W50" i="94"/>
  <c r="U49" i="94"/>
  <c r="W49" i="94"/>
  <c r="V47" i="94"/>
  <c r="V49" i="94"/>
  <c r="U40" i="93"/>
  <c r="W41" i="93"/>
  <c r="U44" i="93"/>
  <c r="W45" i="93"/>
  <c r="W47" i="93"/>
  <c r="U46" i="93"/>
  <c r="U45" i="93"/>
  <c r="W46" i="93"/>
  <c r="U43" i="93"/>
  <c r="W44" i="93"/>
  <c r="U26" i="93"/>
  <c r="W27" i="93"/>
  <c r="U30" i="93"/>
  <c r="W31" i="93"/>
  <c r="U28" i="93"/>
  <c r="W29" i="93"/>
  <c r="U29" i="93"/>
  <c r="W30" i="93"/>
  <c r="U27" i="93"/>
  <c r="W28" i="93"/>
  <c r="U31" i="93"/>
  <c r="W32" i="93"/>
  <c r="U21" i="93"/>
  <c r="W22" i="93"/>
  <c r="U12" i="93"/>
  <c r="W13" i="93"/>
  <c r="U20" i="93"/>
  <c r="W21" i="93"/>
  <c r="U26" i="94"/>
  <c r="W26" i="94"/>
  <c r="U28" i="94"/>
  <c r="U29" i="94"/>
  <c r="U31" i="94"/>
  <c r="U24" i="94"/>
  <c r="W24" i="94"/>
  <c r="V24" i="94"/>
  <c r="W57" i="93"/>
  <c r="W58" i="94"/>
  <c r="V57" i="94"/>
  <c r="U36" i="94"/>
  <c r="W36" i="94"/>
  <c r="U38" i="94"/>
  <c r="W38" i="94"/>
  <c r="U34" i="94"/>
  <c r="V32" i="94"/>
  <c r="V33" i="94"/>
  <c r="U14" i="93"/>
  <c r="U18" i="93"/>
  <c r="U13" i="93"/>
  <c r="U17" i="93"/>
  <c r="U12" i="94"/>
  <c r="U16" i="93"/>
  <c r="U13" i="94"/>
  <c r="U15" i="93"/>
  <c r="U19" i="93"/>
  <c r="V12" i="93"/>
  <c r="V43" i="93"/>
  <c r="W49" i="93"/>
  <c r="V57" i="93"/>
  <c r="V65" i="93"/>
  <c r="V40" i="93"/>
  <c r="U44" i="94"/>
  <c r="U41" i="94"/>
  <c r="U18" i="94"/>
  <c r="V24" i="93"/>
  <c r="V33" i="93"/>
  <c r="V49" i="93"/>
  <c r="W62" i="93"/>
  <c r="U34" i="93"/>
  <c r="U36" i="93"/>
  <c r="U38" i="93"/>
  <c r="U41" i="93"/>
  <c r="U50" i="93"/>
  <c r="U57" i="93"/>
  <c r="U59" i="93"/>
  <c r="U63" i="93"/>
  <c r="U65" i="93"/>
  <c r="U24" i="93"/>
  <c r="U25" i="93"/>
  <c r="U33" i="93"/>
  <c r="U35" i="93"/>
  <c r="U37" i="93"/>
  <c r="U49" i="93"/>
  <c r="U58" i="93"/>
  <c r="W68" i="94"/>
  <c r="W68" i="93"/>
  <c r="U66" i="93"/>
  <c r="U60" i="93"/>
  <c r="W53" i="93"/>
  <c r="U47" i="93"/>
  <c r="U39" i="93"/>
  <c r="W40" i="93"/>
  <c r="U42" i="93"/>
  <c r="W43" i="93"/>
  <c r="U23" i="93"/>
  <c r="W24" i="93"/>
  <c r="U11" i="93"/>
  <c r="W12" i="93"/>
  <c r="U55" i="93"/>
  <c r="W33" i="93"/>
  <c r="U51" i="93"/>
  <c r="U32" i="93"/>
  <c r="U22" i="93"/>
  <c r="W23" i="93"/>
  <c r="W11" i="93"/>
  <c r="U10" i="93"/>
  <c r="C7" i="103"/>
  <c r="U17" i="92"/>
  <c r="U30" i="91"/>
  <c r="U31" i="91"/>
  <c r="U37" i="91"/>
  <c r="U38" i="91"/>
  <c r="U13" i="91"/>
  <c r="U18" i="91"/>
  <c r="U21" i="91"/>
  <c r="U24" i="91"/>
  <c r="U31" i="85"/>
  <c r="U34" i="85"/>
  <c r="U36" i="85"/>
  <c r="U37" i="85"/>
  <c r="U26" i="85"/>
  <c r="U24" i="85"/>
  <c r="U12" i="85"/>
  <c r="J2" i="86"/>
  <c r="I2" i="86"/>
  <c r="K2" i="86" s="1"/>
  <c r="M2" i="76"/>
  <c r="N2" i="48"/>
  <c r="L2" i="88"/>
  <c r="M2" i="48"/>
  <c r="O2" i="48" s="1"/>
  <c r="L2" i="76"/>
  <c r="N2" i="76" s="1"/>
  <c r="K2" i="88"/>
  <c r="E3" i="96"/>
  <c r="M2" i="88"/>
  <c r="W13" i="94"/>
  <c r="W15" i="94"/>
  <c r="W17" i="94"/>
  <c r="W18" i="94"/>
  <c r="W19" i="94"/>
  <c r="W20" i="94"/>
  <c r="W21" i="94"/>
  <c r="V15" i="94"/>
  <c r="V13" i="94"/>
  <c r="W12" i="94"/>
  <c r="V16" i="94"/>
  <c r="V19" i="94"/>
  <c r="W43" i="94"/>
  <c r="W27" i="94"/>
  <c r="V23" i="94"/>
  <c r="V14" i="94"/>
  <c r="Z47" i="93" l="1"/>
  <c r="X21" i="94"/>
  <c r="X45" i="94"/>
  <c r="X43" i="94"/>
  <c r="X54" i="93"/>
  <c r="Z60" i="94"/>
  <c r="AA39" i="93"/>
  <c r="X17" i="94"/>
  <c r="X44" i="94"/>
  <c r="X27" i="94"/>
  <c r="X13" i="94"/>
  <c r="X63" i="93"/>
  <c r="X30" i="93"/>
  <c r="X37" i="93"/>
  <c r="X22" i="93"/>
  <c r="X19" i="93"/>
  <c r="X26" i="93"/>
  <c r="X34" i="93"/>
  <c r="X38" i="93"/>
  <c r="X50" i="93"/>
  <c r="X58" i="93"/>
  <c r="X34" i="94"/>
  <c r="X41" i="94"/>
  <c r="X45" i="93"/>
  <c r="X43" i="93"/>
  <c r="X15" i="94"/>
  <c r="X18" i="94"/>
  <c r="X14" i="93"/>
  <c r="X65" i="93"/>
  <c r="X24" i="93"/>
  <c r="X62" i="93"/>
  <c r="X18" i="93"/>
  <c r="X28" i="93"/>
  <c r="U14" i="92"/>
  <c r="X40" i="93"/>
  <c r="AA23" i="93"/>
  <c r="X29" i="93"/>
  <c r="X27" i="93"/>
  <c r="X19" i="94"/>
  <c r="X31" i="93"/>
  <c r="X25" i="93"/>
  <c r="X51" i="93"/>
  <c r="X60" i="93"/>
  <c r="X21" i="93"/>
  <c r="X32" i="93"/>
  <c r="X55" i="93"/>
  <c r="X15" i="93"/>
  <c r="X17" i="93"/>
  <c r="X36" i="93"/>
  <c r="X42" i="93"/>
  <c r="X41" i="93"/>
  <c r="X35" i="93"/>
  <c r="AA51" i="93"/>
  <c r="Y10" i="94"/>
  <c r="AA10" i="94" s="1"/>
  <c r="X36" i="94"/>
  <c r="X24" i="94"/>
  <c r="X20" i="94"/>
  <c r="X38" i="94"/>
  <c r="X68" i="94"/>
  <c r="X26" i="94"/>
  <c r="X49" i="94"/>
  <c r="X49" i="93"/>
  <c r="X57" i="93"/>
  <c r="X16" i="93"/>
  <c r="X20" i="93"/>
  <c r="X39" i="93"/>
  <c r="X44" i="93"/>
  <c r="X47" i="93"/>
  <c r="X59" i="93"/>
  <c r="X13" i="93"/>
  <c r="X46" i="93"/>
  <c r="X66" i="93"/>
  <c r="X23" i="93"/>
  <c r="X33" i="93"/>
  <c r="X68" i="93"/>
  <c r="X12" i="93"/>
  <c r="X53" i="93"/>
  <c r="U16" i="92"/>
  <c r="U13" i="92"/>
  <c r="U15" i="92"/>
  <c r="U10" i="92"/>
  <c r="U36" i="91"/>
  <c r="U34" i="91"/>
  <c r="U33" i="91"/>
  <c r="U32" i="91"/>
  <c r="U28" i="91"/>
  <c r="U26" i="91"/>
  <c r="U23" i="91"/>
  <c r="U16" i="91"/>
  <c r="U20" i="91"/>
  <c r="U19" i="91"/>
  <c r="U12" i="91"/>
  <c r="U28" i="85"/>
  <c r="U35" i="85"/>
  <c r="U29" i="85"/>
  <c r="U38" i="85"/>
  <c r="U17" i="85"/>
  <c r="U15" i="85"/>
  <c r="U13" i="85"/>
  <c r="U23" i="85"/>
  <c r="U16" i="85"/>
  <c r="U21" i="85"/>
  <c r="Y10" i="93"/>
  <c r="AA10" i="93" s="1"/>
  <c r="U22" i="85"/>
  <c r="U18" i="85"/>
  <c r="U32" i="85"/>
  <c r="U22" i="91"/>
  <c r="U29" i="91"/>
  <c r="W62" i="94"/>
  <c r="X62" i="94" s="1"/>
  <c r="U62" i="94"/>
  <c r="Z42" i="93"/>
  <c r="AA42" i="93"/>
  <c r="W57" i="94"/>
  <c r="X57" i="94" s="1"/>
  <c r="U27" i="85"/>
  <c r="U14" i="91"/>
  <c r="U16" i="94"/>
  <c r="W16" i="94"/>
  <c r="X16" i="94" s="1"/>
  <c r="U19" i="94"/>
  <c r="V51" i="94"/>
  <c r="V53" i="94"/>
  <c r="X53" i="94" s="1"/>
  <c r="AA11" i="94"/>
  <c r="W23" i="94"/>
  <c r="X23" i="94" s="1"/>
  <c r="U19" i="85"/>
  <c r="U33" i="85"/>
  <c r="U30" i="85"/>
  <c r="U17" i="91"/>
  <c r="U12" i="92"/>
  <c r="X12" i="94"/>
  <c r="U57" i="94"/>
  <c r="U20" i="85"/>
  <c r="U35" i="91"/>
  <c r="U27" i="91"/>
  <c r="W25" i="94"/>
  <c r="X25" i="94" s="1"/>
  <c r="U25" i="94"/>
  <c r="V40" i="94"/>
  <c r="U40" i="94"/>
  <c r="W40" i="94"/>
  <c r="U50" i="94"/>
  <c r="U54" i="94"/>
  <c r="W54" i="94"/>
  <c r="X54" i="94" s="1"/>
  <c r="X58" i="94"/>
  <c r="V63" i="94"/>
  <c r="W14" i="94"/>
  <c r="X14" i="94" s="1"/>
  <c r="V55" i="94"/>
  <c r="U30" i="94"/>
  <c r="W30" i="94"/>
  <c r="X30" i="94" s="1"/>
  <c r="W31" i="94"/>
  <c r="X31" i="94" s="1"/>
  <c r="U43" i="94"/>
  <c r="W46" i="94"/>
  <c r="X46" i="94" s="1"/>
  <c r="U46" i="94"/>
  <c r="X50" i="94"/>
  <c r="W65" i="94"/>
  <c r="X65" i="94" s="1"/>
  <c r="V42" i="94"/>
  <c r="X28" i="94"/>
  <c r="W29" i="94"/>
  <c r="X29" i="94" s="1"/>
  <c r="W33" i="94"/>
  <c r="X33" i="94" s="1"/>
  <c r="U33" i="94"/>
  <c r="U35" i="94"/>
  <c r="W35" i="94"/>
  <c r="X35" i="94" s="1"/>
  <c r="AA42" i="94"/>
  <c r="Z47" i="94"/>
  <c r="Z23" i="94"/>
  <c r="AA32" i="93"/>
  <c r="AA31" i="94"/>
  <c r="Z39" i="94"/>
  <c r="Z51" i="94"/>
  <c r="Z32" i="93"/>
  <c r="AA51" i="94"/>
  <c r="Z31" i="94"/>
  <c r="AA39" i="94"/>
  <c r="Z42" i="94"/>
  <c r="AA60" i="93"/>
  <c r="AA11" i="93"/>
  <c r="U25" i="85" l="1"/>
  <c r="U25" i="91"/>
  <c r="V11" i="93"/>
  <c r="X11" i="93" s="1"/>
  <c r="Z10" i="94"/>
  <c r="U11" i="92"/>
  <c r="Z10" i="93"/>
  <c r="W55" i="94"/>
  <c r="X55" i="94" s="1"/>
  <c r="W60" i="94"/>
  <c r="X60" i="94" s="1"/>
  <c r="U60" i="94"/>
  <c r="X40" i="94"/>
  <c r="U11" i="85"/>
  <c r="U63" i="94"/>
  <c r="W63" i="94"/>
  <c r="X63" i="94" s="1"/>
  <c r="W59" i="94"/>
  <c r="X59" i="94" s="1"/>
  <c r="U59" i="94"/>
  <c r="W39" i="94"/>
  <c r="U39" i="94"/>
  <c r="U11" i="94"/>
  <c r="W11" i="94"/>
  <c r="U15" i="91"/>
  <c r="V39" i="94"/>
  <c r="V22" i="94"/>
  <c r="U51" i="94"/>
  <c r="W51" i="94"/>
  <c r="X51" i="94" s="1"/>
  <c r="U37" i="94"/>
  <c r="W37" i="94"/>
  <c r="X37" i="94" s="1"/>
  <c r="U23" i="94"/>
  <c r="U42" i="94"/>
  <c r="W42" i="94"/>
  <c r="X42" i="94" s="1"/>
  <c r="V11" i="94"/>
  <c r="V10" i="94"/>
  <c r="U47" i="94"/>
  <c r="W47" i="94"/>
  <c r="X47" i="94" s="1"/>
  <c r="U14" i="85"/>
  <c r="J3" i="93" l="1"/>
  <c r="K3" i="93"/>
  <c r="U10" i="85"/>
  <c r="J3" i="92"/>
  <c r="U66" i="94"/>
  <c r="W66" i="94"/>
  <c r="X66" i="94" s="1"/>
  <c r="X11" i="94"/>
  <c r="X39" i="94"/>
  <c r="W32" i="94"/>
  <c r="X32" i="94" s="1"/>
  <c r="U32" i="94"/>
  <c r="U10" i="91"/>
  <c r="U11" i="91"/>
  <c r="L3" i="93" l="1"/>
  <c r="W22" i="94"/>
  <c r="X22" i="94" s="1"/>
  <c r="W10" i="94" l="1"/>
  <c r="X10" i="94" s="1"/>
  <c r="U55" i="94"/>
  <c r="U22" i="94"/>
  <c r="I3" i="94" l="1"/>
  <c r="J3" i="94"/>
  <c r="U10" i="94"/>
  <c r="K3" i="94" l="1"/>
</calcChain>
</file>

<file path=xl/sharedStrings.xml><?xml version="1.0" encoding="utf-8"?>
<sst xmlns="http://schemas.openxmlformats.org/spreadsheetml/2006/main" count="1539" uniqueCount="493">
  <si>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</si>
  <si>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</si>
  <si>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</si>
  <si>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</si>
  <si>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</si>
  <si>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</si>
  <si>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</si>
  <si>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</si>
  <si>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</si>
  <si>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</si>
  <si>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</si>
  <si>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</si>
  <si>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</si>
  <si>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</si>
  <si>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</si>
  <si>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</si>
  <si>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</si>
  <si>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</si>
  <si>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</si>
  <si>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</si>
  <si>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</si>
  <si>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</si>
  <si>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</si>
  <si>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</si>
  <si>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</si>
  <si>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</si>
  <si>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</si>
  <si>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</si>
  <si>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</si>
  <si>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</si>
  <si>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</si>
  <si>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</si>
  <si>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</si>
  <si>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</si>
  <si>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</si>
  <si>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</si>
  <si>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</si>
  <si>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</si>
  <si>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</si>
  <si>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</si>
  <si>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</si>
  <si>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</si>
  <si>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</si>
  <si>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</si>
  <si>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</si>
  <si>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</si>
  <si>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</si>
  <si>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</si>
  <si>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</si>
  <si>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</si>
  <si>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</si>
  <si>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</si>
  <si>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</si>
  <si>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</si>
  <si>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</si>
  <si>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</si>
  <si>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</si>
  <si>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</si>
  <si>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</si>
  <si>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</si>
  <si>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</si>
  <si>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</si>
  <si>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</si>
  <si>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</si>
  <si>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</si>
  <si>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</si>
  <si>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</si>
  <si>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</si>
  <si>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</si>
  <si>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</si>
  <si>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</si>
  <si>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</si>
  <si>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</si>
  <si>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</si>
  <si>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</si>
  <si>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</si>
  <si>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</si>
  <si>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</si>
  <si>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</si>
  <si>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</si>
  <si>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</si>
  <si>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</si>
  <si>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</si>
  <si>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</si>
  <si>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</si>
  <si>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</si>
  <si>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</si>
  <si>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</si>
  <si>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</si>
  <si>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</si>
  <si>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</si>
  <si>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</si>
  <si>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</si>
  <si>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</si>
  <si>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</si>
  <si>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</si>
  <si>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</si>
  <si>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</si>
  <si>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</si>
  <si>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</si>
  <si>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</si>
  <si>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</si>
  <si>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</si>
  <si>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</si>
  <si>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</si>
  <si>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</si>
  <si>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</si>
  <si>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</si>
  <si>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</si>
  <si>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</si>
  <si>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</si>
  <si>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</si>
  <si>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</si>
  <si>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</si>
  <si>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</si>
  <si>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</si>
  <si>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</si>
  <si>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</si>
  <si>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</si>
  <si>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charset val="163"/>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</si>
  <si>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</si>
  <si>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charset val="163"/>
      </rPr>
      <t>……..tháng/năm ……..</t>
    </r>
  </si>
  <si>
    <t>Đơn vị tính: 1.000 VN Đồng</t>
  </si>
  <si>
    <t>Đơn vị tính: 1.000 VN đồng</t>
  </si>
  <si>
    <r>
      <t xml:space="preserve">   KẾT QUẢ THI HÀNH CHO NGÂN SÁCH NHÀ NƯỚC
</t>
    </r>
    <r>
      <rPr>
        <sz val="13"/>
        <rFont val="Times New Roman"/>
        <family val="1"/>
        <charset val="163"/>
      </rPr>
      <t>……..tháng/năm ……..</t>
    </r>
  </si>
  <si>
    <r>
      <t xml:space="preserve">KẾT QUẢ THI HÀNH ÁN DÂN SỰ TÍNH BẰNG TIỀN CHIA THEO CƠ QUAN THI HÀNH ÁN VÀ CHẤP HÀNH VIÊN
</t>
    </r>
    <r>
      <rPr>
        <sz val="13"/>
        <rFont val="Times New Roman"/>
        <family val="1"/>
        <charset val="163"/>
      </rPr>
      <t>……..tháng/năm ……..</t>
    </r>
  </si>
  <si>
    <r>
      <t xml:space="preserve">KẾT QUẢ THI HÀNH ÁN DÂN SỰ TÍNH BẰNG VIỆC CHIA THEO CƠ QUAN THI HÀNH ÁN VÀ CHẤP HÀNH VIÊN 
</t>
    </r>
    <r>
      <rPr>
        <sz val="13"/>
        <rFont val="Times New Roman"/>
        <family val="1"/>
        <charset val="163"/>
      </rPr>
      <t>……..tháng/năm ……..</t>
    </r>
  </si>
  <si>
    <r>
      <t xml:space="preserve">  …………….,ngày…… tháng….. năm ……….
</t>
    </r>
    <r>
      <rPr>
        <b/>
        <sz val="13"/>
        <rFont val="Times New Roman"/>
        <family val="1"/>
        <charset val="163"/>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</si>
  <si>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</si>
  <si>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</si>
  <si>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</si>
  <si>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</si>
  <si>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</si>
  <si>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</si>
  <si>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</si>
  <si>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</si>
  <si>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</si>
  <si>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</si>
  <si>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</si>
  <si>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</si>
  <si>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</si>
  <si>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</si>
  <si>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</si>
  <si>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</si>
  <si>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</si>
  <si>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</si>
  <si>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</si>
  <si>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</si>
  <si>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</si>
  <si>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</si>
  <si>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</si>
  <si>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</si>
  <si>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</si>
  <si>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</si>
  <si>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</si>
  <si>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</si>
  <si>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</si>
  <si>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</si>
  <si>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</si>
  <si>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</si>
  <si>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</si>
  <si>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</si>
  <si>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</si>
  <si>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</si>
  <si>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</si>
  <si>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</si>
  <si>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</si>
  <si>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</si>
  <si>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</si>
  <si>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</si>
  <si>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</si>
  <si>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</si>
  <si>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</si>
  <si>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</si>
  <si>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</si>
  <si>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</si>
  <si>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</si>
  <si>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</si>
  <si>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</si>
  <si>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</si>
  <si>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</si>
  <si>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</si>
  <si>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</si>
  <si>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</si>
  <si>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</si>
  <si>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</si>
  <si>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</si>
  <si>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</si>
  <si>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</si>
  <si>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</si>
  <si>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</si>
  <si>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</si>
  <si>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</si>
  <si>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</si>
  <si>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</si>
  <si>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</si>
  <si>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</si>
  <si>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</si>
  <si>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</si>
  <si>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</si>
  <si>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</si>
  <si>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</si>
  <si>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</si>
  <si>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</si>
  <si>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</si>
  <si>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</si>
  <si>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</si>
  <si>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</si>
  <si>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</si>
  <si>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</si>
  <si>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</si>
  <si>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</si>
  <si>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</si>
  <si>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</si>
  <si>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Cục Thi hành án dân sự</t>
  </si>
  <si>
    <t>Khiếu nại</t>
  </si>
  <si>
    <t>Tố cáo</t>
  </si>
  <si>
    <t>2.1.1</t>
  </si>
  <si>
    <t>2.1.1.1</t>
  </si>
  <si>
    <t>2.1.1.2</t>
  </si>
  <si>
    <t>2.1.2</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</si>
  <si>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</si>
  <si>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</si>
  <si>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</si>
  <si>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</si>
  <si>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</si>
  <si>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</si>
  <si>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</si>
  <si>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</si>
  <si>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</si>
  <si>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</si>
  <si>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</si>
  <si>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</si>
  <si>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</si>
  <si>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</si>
  <si>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</si>
  <si>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</si>
  <si>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Cục THADS</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</si>
  <si>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</si>
  <si>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</si>
  <si>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</si>
  <si>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</si>
  <si>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</si>
  <si>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</si>
  <si>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</si>
  <si>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</si>
  <si>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</si>
  <si>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</si>
  <si>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</si>
  <si>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</si>
  <si>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</si>
  <si>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</si>
  <si>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</si>
  <si>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</si>
  <si>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</si>
  <si>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Cục Thi hành án dân sự </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</si>
  <si>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</si>
  <si>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</si>
  <si>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</si>
  <si>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</si>
  <si>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</si>
  <si>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</si>
  <si>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</si>
  <si>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</si>
  <si>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</si>
  <si>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</si>
  <si>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</si>
  <si>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</si>
  <si>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</si>
  <si>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</si>
  <si>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</si>
  <si>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</si>
  <si>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</si>
  <si>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</si>
  <si>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</si>
  <si>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</si>
  <si>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</si>
  <si>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</si>
  <si>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</si>
  <si>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</si>
  <si>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</si>
  <si>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</si>
  <si>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</si>
  <si>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</si>
  <si>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</si>
  <si>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</si>
  <si>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</si>
  <si>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r>
      <t>Kết quả giám sát (</t>
    </r>
    <r>
      <rPr>
        <i/>
        <sz val="9"/>
        <rFont val="Times New Roman"/>
        <family val="1"/>
        <charset val="163"/>
      </rPr>
      <t>cuộc</t>
    </r>
    <r>
      <rPr>
        <b/>
        <sz val="9"/>
        <rFont val="Times New Roman"/>
        <family val="1"/>
      </rPr>
      <t>)</t>
    </r>
  </si>
  <si>
    <t>Đơn vị tính: việc và 1.000 đồng</t>
  </si>
  <si>
    <t>Tổng số việc thuộc thẩm quyền giải quyết của CQ THADS</t>
  </si>
  <si>
    <t>Thông tin chung biểu mẫu</t>
  </si>
  <si>
    <t>Thay đổi thông tin cột C để điền thông tin vào các biểu mẫu</t>
  </si>
  <si>
    <t xml:space="preserve">Chức danh </t>
  </si>
  <si>
    <t>Lãnh đạo</t>
  </si>
  <si>
    <t xml:space="preserve">Ngày ký </t>
  </si>
  <si>
    <t>Họ tên người ký</t>
  </si>
  <si>
    <t>Họ tên người lập biểu</t>
  </si>
  <si>
    <t>Kỳ báo cáo</t>
  </si>
  <si>
    <t>Đơn vị báo cáo</t>
  </si>
  <si>
    <t>CỤC TRƯỞNG</t>
  </si>
  <si>
    <t>* Các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</si>
  <si>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</si>
  <si>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</si>
  <si>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</si>
  <si>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</si>
  <si>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</si>
  <si>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</si>
  <si>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</si>
  <si>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</si>
  <si>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</si>
  <si>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</si>
  <si>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</si>
  <si>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</si>
  <si>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</si>
  <si>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</si>
  <si>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</si>
  <si>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</si>
  <si>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</si>
  <si>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</si>
  <si>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</si>
  <si>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</si>
  <si>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</si>
  <si>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</si>
  <si>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</si>
  <si>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</si>
  <si>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</si>
  <si>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</si>
  <si>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</si>
  <si>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PHẠM ANH VŨ</t>
  </si>
  <si>
    <t>Cục Thi hành án DS tỉnh Kon Tum</t>
  </si>
  <si>
    <t>Các Chi cục THADS các huyện, TP</t>
  </si>
  <si>
    <t>Chi cục THA Thành phố Kon Tum</t>
  </si>
  <si>
    <t>Chi cục THA huyện Đắk Hà</t>
  </si>
  <si>
    <t>Chi cục THA huyện Đắk Tô</t>
  </si>
  <si>
    <t>Chi cục THA huyện Ngọc Hồi</t>
  </si>
  <si>
    <t>Chi cục THA huyện Đắk Glei</t>
  </si>
  <si>
    <t>Chi cục THA huyện Sa Thầy</t>
  </si>
  <si>
    <t>Chi cục THA huyện Kon Rẫy</t>
  </si>
  <si>
    <t>Chi cục THA huyện Kon Plong</t>
  </si>
  <si>
    <t>Chi cục THA huyện Tu Mơ Rong</t>
  </si>
  <si>
    <t>Chi cục THA huyện Ia H'Drai</t>
  </si>
  <si>
    <t>CAO MINH HOÀNG TÙNG</t>
  </si>
  <si>
    <r>
      <t>Năm trước chuyển sang</t>
    </r>
    <r>
      <rPr>
        <b/>
        <sz val="9"/>
        <color indexed="10"/>
        <rFont val="Times New Roman"/>
        <family val="1"/>
      </rPr>
      <t xml:space="preserve"> (trừ số đã chuyển sổ theo dõi riêng)</t>
    </r>
  </si>
  <si>
    <r>
      <t xml:space="preserve">Chưa có điều kiện </t>
    </r>
    <r>
      <rPr>
        <b/>
        <sz val="9"/>
        <color indexed="10"/>
        <rFont val="Times New Roman"/>
        <family val="1"/>
      </rPr>
      <t>(trừ số đã chuyển sổ theo dõi riêng)</t>
    </r>
  </si>
  <si>
    <t>2.4</t>
  </si>
  <si>
    <t>2.5</t>
  </si>
  <si>
    <t>2.6</t>
  </si>
  <si>
    <t>4.3</t>
  </si>
  <si>
    <t>4.4</t>
  </si>
  <si>
    <t>6.1</t>
  </si>
  <si>
    <t>6.2</t>
  </si>
  <si>
    <t>6.3</t>
  </si>
  <si>
    <t>7.1</t>
  </si>
  <si>
    <t>7.2</t>
  </si>
  <si>
    <t>7.3</t>
  </si>
  <si>
    <t>7.4</t>
  </si>
  <si>
    <t>8.1</t>
  </si>
  <si>
    <t>8.2</t>
  </si>
  <si>
    <t>9.1</t>
  </si>
  <si>
    <t>9.2</t>
  </si>
  <si>
    <t>10.1</t>
  </si>
  <si>
    <t>10.2</t>
  </si>
  <si>
    <r>
      <t xml:space="preserve">Năm trước chuyển sang </t>
    </r>
    <r>
      <rPr>
        <b/>
        <sz val="9"/>
        <color indexed="10"/>
        <rFont val="Times New Roman"/>
        <family val="1"/>
      </rPr>
      <t>(trừ số đã chuyển sổ theo dõi riêng)</t>
    </r>
  </si>
  <si>
    <r>
      <t xml:space="preserve">Hoãn thi hành án </t>
    </r>
    <r>
      <rPr>
        <b/>
        <sz val="9"/>
        <color indexed="40"/>
        <rFont val="Times New Roman"/>
        <family val="1"/>
      </rPr>
      <t>(trừ điểm c k1, Đ 48)</t>
    </r>
  </si>
  <si>
    <r>
      <t>Hoãn thi hành án</t>
    </r>
    <r>
      <rPr>
        <b/>
        <sz val="9"/>
        <color indexed="17"/>
        <rFont val="Times New Roman"/>
        <family val="1"/>
      </rPr>
      <t xml:space="preserve"> </t>
    </r>
    <r>
      <rPr>
        <b/>
        <sz val="9"/>
        <color indexed="40"/>
        <rFont val="Times New Roman"/>
        <family val="1"/>
      </rPr>
      <t>(trừ điểm c k1, Đ 48)</t>
    </r>
  </si>
  <si>
    <t>Chi cục Thi hành án dân sự Thành phố</t>
  </si>
  <si>
    <t>Chi cục Thi hành án dân sự huyện Đắk Hà</t>
  </si>
  <si>
    <t>Chi cục Thi hành án dân sự huyện Đắk Tô</t>
  </si>
  <si>
    <t>Chi cục Thi hành án dân sự huyện Ngọc Hồi</t>
  </si>
  <si>
    <t>Chi cục Thi hành án dân sự huyện Đắk Glei</t>
  </si>
  <si>
    <t>Chi cục Thi hành án dân sự huyện Sa Thầy</t>
  </si>
  <si>
    <t>Chi cục Thi hành án dân sự huyện Kon Rẫy</t>
  </si>
  <si>
    <t>Chi cục Thi hành án dân sự huyện Kon Plong</t>
  </si>
  <si>
    <t>Chi cục Thi hành án dân sự huyện Tu Mơ rong</t>
  </si>
  <si>
    <t>Chi cục Thi hành án dân sự huyện Ia H'Drai</t>
  </si>
  <si>
    <r>
      <t>Chưa có điều kiện</t>
    </r>
    <r>
      <rPr>
        <b/>
        <sz val="9"/>
        <color indexed="10"/>
        <rFont val="Times New Roman"/>
        <family val="1"/>
      </rPr>
      <t xml:space="preserve"> (trừ số đã chuyển sổ theo dõi riêng)</t>
    </r>
  </si>
  <si>
    <r>
      <t xml:space="preserve">DS trong hình sự  </t>
    </r>
    <r>
      <rPr>
        <b/>
        <sz val="9"/>
        <rFont val="Times New Roman"/>
        <family val="1"/>
      </rPr>
      <t>(tội phạm chức vụ)</t>
    </r>
  </si>
  <si>
    <r>
      <t xml:space="preserve">DS trong hình sự </t>
    </r>
    <r>
      <rPr>
        <b/>
        <sz val="9"/>
        <color indexed="10"/>
        <rFont val="Times New Roman"/>
        <family val="1"/>
      </rPr>
      <t>(các tội XPTrTQLKT)</t>
    </r>
  </si>
  <si>
    <r>
      <t xml:space="preserve">DS trong hình sự </t>
    </r>
    <r>
      <rPr>
        <b/>
        <sz val="9"/>
        <color indexed="30"/>
        <rFont val="Times New Roman"/>
        <family val="1"/>
      </rPr>
      <t>(khác)</t>
    </r>
  </si>
  <si>
    <r>
      <t xml:space="preserve">DS trong hình sự </t>
    </r>
    <r>
      <rPr>
        <b/>
        <sz val="9"/>
        <color indexed="40"/>
        <rFont val="Times New Roman"/>
        <family val="1"/>
      </rPr>
      <t>(khác)</t>
    </r>
  </si>
  <si>
    <r>
      <t xml:space="preserve">Năm trước chuyển sang </t>
    </r>
    <r>
      <rPr>
        <b/>
        <sz val="9"/>
        <color rgb="FFFF0000"/>
        <rFont val="Times New Roman"/>
        <family val="1"/>
      </rPr>
      <t>(trừ số đã chuyển sổ theo dõi riêng)</t>
    </r>
  </si>
  <si>
    <r>
      <t xml:space="preserve">Chưa có điều kiện </t>
    </r>
    <r>
      <rPr>
        <b/>
        <sz val="9"/>
        <color rgb="FFFF0000"/>
        <rFont val="Times New Roman"/>
        <family val="1"/>
      </rPr>
      <t>(trừ số đã chuyển sổ theo dõi riêng)</t>
    </r>
  </si>
  <si>
    <r>
      <t xml:space="preserve">Hoãn thi hành án </t>
    </r>
    <r>
      <rPr>
        <b/>
        <sz val="9"/>
        <color rgb="FF00B0F0"/>
        <rFont val="Times New Roman"/>
        <family val="1"/>
      </rPr>
      <t>(trừ điểm c k1, Đ 48)</t>
    </r>
  </si>
  <si>
    <t>Chi cục THADS TP Kon Tum</t>
  </si>
  <si>
    <t>Chi cục THADS huyện Đăk Hà</t>
  </si>
  <si>
    <t>Chi cục THADS huyện Đăk Tô</t>
  </si>
  <si>
    <t>Chi cục THADS huyện Ngọc Hồi</t>
  </si>
  <si>
    <t>Chi cục THADS huyện Đăk Glei</t>
  </si>
  <si>
    <t>Chi cục THADS huyện Sa Thầy</t>
  </si>
  <si>
    <t>Chi cục THADS huyện Kon Rẫy</t>
  </si>
  <si>
    <t>Chi cục THADS huyện Kon Plong</t>
  </si>
  <si>
    <t>Chi cục THADS huyện Tu Mơ Rông</t>
  </si>
  <si>
    <t>Chi cục THADS huyện Ia H'Drai</t>
  </si>
  <si>
    <t>Chi cục THADS thành phố</t>
  </si>
  <si>
    <t>Chi cục THADS huyện Đắk Hà</t>
  </si>
  <si>
    <t>2.1.3</t>
  </si>
  <si>
    <t>Chi cục THADS huyện Đắk Tô</t>
  </si>
  <si>
    <t>2.1.4</t>
  </si>
  <si>
    <t>2.1.5</t>
  </si>
  <si>
    <t>Chi cục THADS huyện Đắk Glei</t>
  </si>
  <si>
    <t>2.1.6</t>
  </si>
  <si>
    <t>2.1.7</t>
  </si>
  <si>
    <t>2.1.8</t>
  </si>
  <si>
    <t>2.1.9</t>
  </si>
  <si>
    <t>2.1.10</t>
  </si>
  <si>
    <r>
      <t xml:space="preserve">DS trong hình sự  </t>
    </r>
    <r>
      <rPr>
        <b/>
        <sz val="9"/>
        <rFont val="Times New Roman"/>
        <family val="1"/>
      </rPr>
      <t>(tội phạm chức vụ</t>
    </r>
    <r>
      <rPr>
        <sz val="9"/>
        <rFont val="Times New Roman"/>
        <family val="1"/>
      </rPr>
      <t>)</t>
    </r>
  </si>
  <si>
    <r>
      <t xml:space="preserve">DS trong hình sự </t>
    </r>
    <r>
      <rPr>
        <b/>
        <sz val="9"/>
        <color rgb="FFFF0000"/>
        <rFont val="Times New Roman"/>
        <family val="1"/>
      </rPr>
      <t>(các tội XPTrTQLKT)</t>
    </r>
  </si>
  <si>
    <r>
      <t>DS trong hình sự</t>
    </r>
    <r>
      <rPr>
        <sz val="9"/>
        <color rgb="FF00B0F0"/>
        <rFont val="Times New Roman"/>
        <family val="1"/>
      </rPr>
      <t xml:space="preserve"> </t>
    </r>
    <r>
      <rPr>
        <b/>
        <sz val="9"/>
        <color rgb="FF00B0F0"/>
        <rFont val="Times New Roman"/>
        <family val="1"/>
      </rPr>
      <t>(khác)</t>
    </r>
  </si>
  <si>
    <r>
      <t xml:space="preserve">DS trong hình sự </t>
    </r>
    <r>
      <rPr>
        <b/>
        <sz val="9"/>
        <color rgb="FF00B0F0"/>
        <rFont val="Times New Roman"/>
        <family val="1"/>
      </rPr>
      <t>(khác)</t>
    </r>
  </si>
  <si>
    <t>702</t>
  </si>
  <si>
    <t>703</t>
  </si>
  <si>
    <t>704</t>
  </si>
  <si>
    <t>07 tháng / năm 2020</t>
  </si>
  <si>
    <t>Kon Tum, ngày 04 tháng 05 năm 2020</t>
  </si>
  <si>
    <t>Cao Minh Hoàng Tùng</t>
  </si>
  <si>
    <t>Đặng Văn Hùng</t>
  </si>
  <si>
    <t>Tống Minh Lý</t>
  </si>
  <si>
    <t>Phạm Văn Thuật</t>
  </si>
  <si>
    <t>Thái Văn Thiện</t>
  </si>
  <si>
    <t>Trần Thị Kiều</t>
  </si>
  <si>
    <t>Nguyễn Quang Trung</t>
  </si>
  <si>
    <t>Đào Thị Thu</t>
  </si>
  <si>
    <t>Hà Huy Hiện</t>
  </si>
  <si>
    <t>Trần Thị Thu Thảo</t>
  </si>
  <si>
    <t>Cao Tiến Đồng</t>
  </si>
  <si>
    <t>Lâm Xuân Hậu</t>
  </si>
  <si>
    <t>Hoàng Thị Thanh Đức</t>
  </si>
  <si>
    <t>Nguyễn Thị Thuỷ</t>
  </si>
  <si>
    <t>Lê Thị Huyền</t>
  </si>
  <si>
    <t>Đào Minh Tuyên</t>
  </si>
  <si>
    <t>Phạm Thị Hương</t>
  </si>
  <si>
    <t>Lê Nguyễn Thuý Hằng</t>
  </si>
  <si>
    <t>Nông Văn Cường</t>
  </si>
  <si>
    <t>Nguyễn Thị Chính</t>
  </si>
  <si>
    <t>Bùi Văn Tân</t>
  </si>
  <si>
    <t>Nguyễn Thị Tho</t>
  </si>
  <si>
    <t>Nguyễn Thị Lương</t>
  </si>
  <si>
    <t>Vũ Văn Phương</t>
  </si>
  <si>
    <t>Phan Văn Hà</t>
  </si>
  <si>
    <t>Trần Quốc Tuyến</t>
  </si>
  <si>
    <t>Đặng Đình An</t>
  </si>
  <si>
    <t>Nguyễn Thị Thắm</t>
  </si>
  <si>
    <t>Đinh Xuân Khương</t>
  </si>
  <si>
    <t>Vũ Văn Tập</t>
  </si>
  <si>
    <t>Châu Văn Sơn</t>
  </si>
  <si>
    <t>Trần Thị Duyệt</t>
  </si>
  <si>
    <t>Võ Tấn Cường</t>
  </si>
  <si>
    <t>Nguyễn Xuân Sang</t>
  </si>
  <si>
    <t>Lê Trọng Quang</t>
  </si>
  <si>
    <t>Nguyễn Duy Hải</t>
  </si>
  <si>
    <t>Lưu Văn Thể</t>
  </si>
  <si>
    <t>Vũ Văn Trường</t>
  </si>
  <si>
    <t>Cao Tiến Mai</t>
  </si>
  <si>
    <t>Nguyễn Thọ Thanh</t>
  </si>
  <si>
    <t>Mai Văn Diện</t>
  </si>
  <si>
    <t>Trần Văn Hường</t>
  </si>
  <si>
    <t>Bùi Văn Vịnh</t>
  </si>
  <si>
    <t>Phạm Văn Trường</t>
  </si>
  <si>
    <t>Trần Văn Dũng</t>
  </si>
  <si>
    <t>Trịnh Quang Hưng</t>
  </si>
  <si>
    <r>
      <t xml:space="preserve">KẾT QUẢ THI HÀNH ÁN DÂN SỰ TÍNH BẰNG VIỆC
</t>
    </r>
    <r>
      <rPr>
        <i/>
        <sz val="13"/>
        <rFont val="Times New Roman"/>
        <family val="1"/>
      </rPr>
      <t>Từ ngày 01/01/2020 đến ngày 25/05/2020</t>
    </r>
  </si>
  <si>
    <r>
      <t xml:space="preserve">Đơn vị  báo cáo: </t>
    </r>
    <r>
      <rPr>
        <b/>
        <sz val="12"/>
        <rFont val="Times New Roman"/>
        <family val="1"/>
      </rPr>
      <t>CỤC THADS TỈNH KON TUM</t>
    </r>
    <r>
      <rPr>
        <sz val="12"/>
        <rFont val="Times New Roman"/>
        <family val="1"/>
      </rPr>
      <t xml:space="preserve">
Đơn vị nhận báo cáo: </t>
    </r>
    <r>
      <rPr>
        <b/>
        <sz val="12"/>
        <rFont val="Times New Roman"/>
        <family val="1"/>
      </rPr>
      <t>BAN PHÁP CHẾ HĐND TỈNH KON TUM</t>
    </r>
  </si>
  <si>
    <t>Đơn vị  báo cáo: CỤC THADS TỈNH KON TUM
Đơn vị nhận báo cáo: BAN PHÁP CHẾ HĐND TỈNH KON TUM</t>
  </si>
  <si>
    <t>Kon Tum, ngày        tháng     năm 2020</t>
  </si>
  <si>
    <t>Kon Tum, ngày      tháng        năm 2020</t>
  </si>
  <si>
    <t>Kon Tum, ngày       tháng      năm 2020</t>
  </si>
  <si>
    <t>Kon Tum, ngày     tháng       năm 2020</t>
  </si>
  <si>
    <r>
      <t xml:space="preserve">KẾT QUẢ THI HÀNH ÁN DÂN SỰ TÍNH BẰNG TIỀN
</t>
    </r>
    <r>
      <rPr>
        <i/>
        <sz val="13"/>
        <rFont val="Times New Roman"/>
        <family val="1"/>
      </rPr>
      <t>Từ ngày 01/01/2020 đến ngày 25/05/2020</t>
    </r>
  </si>
  <si>
    <r>
      <t xml:space="preserve">KẾT QUẢ THI HÀNH  CHO NGÂN SÁCH NHÀ NƯỚC
</t>
    </r>
    <r>
      <rPr>
        <i/>
        <sz val="13"/>
        <rFont val="Times New Roman"/>
        <family val="1"/>
      </rPr>
      <t>Từ ngày 01/01/2020 đến ngày 25/05/2020</t>
    </r>
  </si>
  <si>
    <t>Kon Tum, ngày         tháng        năm 2020</t>
  </si>
  <si>
    <t>Kon Tum, ngày         tháng       năm 2020</t>
  </si>
  <si>
    <r>
      <t xml:space="preserve">KẾT QUẢ THI HÀNH ÁN DÂN SỰ TÍNH BẰNG VIỆC CHIA THEO CƠ QUAN THI HÀNH ÁN DÂN SỰ VÀ CHẤP HÀNH VIÊN
</t>
    </r>
    <r>
      <rPr>
        <i/>
        <sz val="13"/>
        <rFont val="Times New Roman"/>
        <family val="1"/>
      </rPr>
      <t>Từ ngày 01/01/2020 đến ngày 25/05/2020</t>
    </r>
  </si>
  <si>
    <t>Kon Tum, ngày      tháng       năm 2020</t>
  </si>
  <si>
    <r>
      <t xml:space="preserve">KẾT QUẢ THI HÀNH ÁN DÂN SỰ TÍNH BẰNG TIỀN CHIA THEO CƠ QUAN
 THI HÀNH ÁN DÂN SỰ VÀ CHẤP HÀNH VIÊN
</t>
    </r>
    <r>
      <rPr>
        <i/>
        <sz val="13"/>
        <rFont val="Times New Roman"/>
        <family val="1"/>
      </rPr>
      <t>Từ ngày 01/01/2020 đến ngày 25/05/2020</t>
    </r>
  </si>
  <si>
    <t>Kon Tum, ngày       tháng       năm 2020</t>
  </si>
  <si>
    <r>
      <t xml:space="preserve">KẾT QUẢ ĐỀ NGHỊ, XÉT MIỄN VÀ GIẢM NGHĨA VỤ 
THI HÀNH ÁN DÂN SỰ
</t>
    </r>
    <r>
      <rPr>
        <i/>
        <sz val="13"/>
        <rFont val="Times New Roman"/>
        <family val="1"/>
      </rPr>
      <t>Từ ngày 01/01/2020 đến ngày 25/05/2020</t>
    </r>
  </si>
  <si>
    <t>Kon Tum, ngày        tháng      năm 2020</t>
  </si>
  <si>
    <r>
      <t xml:space="preserve">KẾT QUẢ CƯỠNG CHẾ THI HÀNH ÁN DÂN SỰ
</t>
    </r>
    <r>
      <rPr>
        <i/>
        <sz val="13"/>
        <rFont val="Times New Roman"/>
        <family val="1"/>
      </rPr>
      <t>Từ ngày 01/01/2020 đến ngày 25/05/2020</t>
    </r>
  </si>
  <si>
    <r>
      <t xml:space="preserve">KẾT QUẢ GIẢI QUYẾT KHIẾU NẠI, TỐ CÁO 
VỀ THI HÀNH ÁN DÂN SỰ
</t>
    </r>
    <r>
      <rPr>
        <i/>
        <sz val="13"/>
        <rFont val="Times New Roman"/>
        <family val="1"/>
      </rPr>
      <t>Từ ngày 01/01/2020 đến ngày 25/05/2020</t>
    </r>
  </si>
  <si>
    <t>Kon Tum, ngày       tháng        năm 2020</t>
  </si>
  <si>
    <t>Kon Tum, ngày      tháng     năm 2020</t>
  </si>
  <si>
    <r>
      <t xml:space="preserve">TIẾP CÔNG DÂN TRONG THI HÀNH ÁN DÂN SỰ
</t>
    </r>
    <r>
      <rPr>
        <i/>
        <sz val="13"/>
        <rFont val="Times New Roman"/>
        <family val="1"/>
      </rPr>
      <t>Từ ngày 01/01/2020 đến ngày 25/05/2020</t>
    </r>
  </si>
  <si>
    <t>Kon Tum, ngày      tháng      năm 2020</t>
  </si>
  <si>
    <r>
      <t xml:space="preserve">KẾT QUẢ GIÁM SÁT, KIỂM SÁT THI HÀNH ÁN DÂN SỰ
</t>
    </r>
    <r>
      <rPr>
        <i/>
        <sz val="13"/>
        <rFont val="Times New Roman"/>
        <family val="1"/>
      </rPr>
      <t>Từ ngày 01/01/2020 đến ngày 25/05/2020</t>
    </r>
    <r>
      <rPr>
        <b/>
        <sz val="13"/>
        <rFont val="Times New Roman"/>
        <family val="1"/>
      </rPr>
      <t xml:space="preserve">
</t>
    </r>
  </si>
  <si>
    <r>
      <t xml:space="preserve">KẾT QUẢ BỒI THƯỜNG  NHÀ NƯỚC TRONG THI HÀNH ÁN DÂN SỰ
</t>
    </r>
    <r>
      <rPr>
        <i/>
        <sz val="14"/>
        <color indexed="8"/>
        <rFont val="Times New Roman"/>
        <family val="1"/>
      </rPr>
      <t>Từ ngày 01/01/2020 đến ngày 25/05/2020</t>
    </r>
  </si>
  <si>
    <r>
      <t xml:space="preserve">KẾT QUẢ THEO DÕI VIỆC THI HÀNH  ÁN HÀNH CHÍNH 
</t>
    </r>
    <r>
      <rPr>
        <i/>
        <sz val="14"/>
        <rFont val="Times New Roman"/>
        <family val="1"/>
      </rPr>
      <t>Từ ngày 01/01/2020 đến ngày 25/05/2020</t>
    </r>
  </si>
  <si>
    <t>(Từ ngày 01/01/2020 đến ngày 25/05/2020)</t>
  </si>
  <si>
    <t>(Kèm theo Báo cáo số: 639BC-CTHADS ngày 03 tháng 6 năm 2020 của Cục THADS tỉnh Kon Tum)</t>
  </si>
  <si>
    <t>(Kèm theo Báo cáo số: 639/ BC-CTHADS ngày 03 tháng 6 năm 2020 của Cục THADS tỉnh Kon Tum)</t>
  </si>
  <si>
    <t>(Kèm theo Báo cáo số: 639/BC-CTHADS ngày 03 tháng 6 năm 2020 của Cục THADS tỉnh Kon Tum)</t>
  </si>
  <si>
    <t>(Kèm theo Báo cáo số:  639/BC-CTHADS ngày 03 tháng 6 năm 2020 của Cục THADS tỉnh Kon Tum)</t>
  </si>
  <si>
    <t>(Kèm theo Báo cáo số:639/BC-CTHADS ngày 03 tháng 6 năm 2020 của Cục THADS tỉnh Kon Tum)</t>
  </si>
  <si>
    <t>(Kèm theo Báo cáo số: 639/BC-CTHADS ngày  03 tháng 6 năm 2020 của Cục THADS tỉnh Kon 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</si>
</sst>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78">
    <font>
      <sz val="12"/>
      <name val="Times New Roman"/>
      <family val="1"/>
    </font>
    <font>
      <sz val="12"/>
      <name val="Times New Roman"/>
      <family val="1"/>
    </font>
    <font>
      <b/>
      <sz val="12"/>
      <name val="Times New Roman"/>
      <family val="1"/>
    </font>
    <font>
      <sz val="11"/>
      <name val="Times New Roman"/>
      <family val="1"/>
    </font>
    <font>
      <sz val="12"/>
      <name val="Times New Roman"/>
      <family val="1"/>
    </font>
    <font>
      <sz val="9"/>
      <name val="MingLiU"/>
      <family val="3"/>
      <charset val="136"/>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charset val="163"/>
    </font>
    <font>
      <b/>
      <sz val="11"/>
      <name val="Times New Roman"/>
      <family val="1"/>
      <charset val="163"/>
    </font>
    <font>
      <sz val="12"/>
      <name val="Times New Roman"/>
      <family val="1"/>
      <charset val="163"/>
    </font>
    <font>
      <i/>
      <sz val="12"/>
      <name val="Times New Roman"/>
      <family val="1"/>
      <charset val="163"/>
    </font>
    <font>
      <sz val="14"/>
      <name val=".VnTime"/>
      <family val="2"/>
    </font>
    <font>
      <sz val="13"/>
      <name val="Times New Roman"/>
      <family val="1"/>
      <charset val="163"/>
    </font>
    <font>
      <sz val="11"/>
      <name val="Times New Roman"/>
      <family val="1"/>
      <charset val="163"/>
    </font>
    <font>
      <i/>
      <sz val="11"/>
      <name val="Times New Roman"/>
      <family val="1"/>
    </font>
    <font>
      <sz val="9"/>
      <name val="Times New Roman"/>
      <family val="1"/>
      <charset val="163"/>
    </font>
    <font>
      <b/>
      <sz val="13"/>
      <name val="Times New Roman"/>
      <family val="1"/>
      <charset val="163"/>
    </font>
    <font>
      <i/>
      <sz val="11"/>
      <color indexed="10"/>
      <name val="Times New Roman"/>
      <family val="1"/>
      <charset val="163"/>
    </font>
    <font>
      <sz val="12"/>
      <color indexed="9"/>
      <name val="Times New Roman"/>
      <family val="1"/>
    </font>
    <font>
      <sz val="9"/>
      <color indexed="9"/>
      <name val="Times New Roman"/>
      <family val="1"/>
    </font>
    <font>
      <b/>
      <sz val="9"/>
      <name val="Times New Roman"/>
      <family val="1"/>
      <charset val="163"/>
    </font>
    <font>
      <sz val="10"/>
      <name val="Times New Roman"/>
      <family val="1"/>
    </font>
    <font>
      <b/>
      <sz val="11"/>
      <color indexed="10"/>
      <name val="Times New Roman"/>
      <family val="1"/>
    </font>
    <font>
      <sz val="8.5"/>
      <name val="Times New Roman"/>
      <family val="1"/>
    </font>
    <font>
      <sz val="12"/>
      <name val=".VnTime"/>
      <family val="2"/>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4"/>
      <color indexed="8"/>
      <name val="Times New Roman"/>
      <family val="1"/>
    </font>
    <font>
      <b/>
      <sz val="12"/>
      <color indexed="8"/>
      <name val="Times New Roman"/>
      <family val="1"/>
    </font>
    <font>
      <b/>
      <sz val="11"/>
      <color indexed="8"/>
      <name val="Times New Roman"/>
      <family val="1"/>
      <charset val="163"/>
    </font>
    <font>
      <sz val="12"/>
      <color indexed="8"/>
      <name val="Times New Roman"/>
      <family val="1"/>
    </font>
    <font>
      <sz val="10"/>
      <color indexed="8"/>
      <name val="Times New Roman"/>
      <family val="1"/>
      <charset val="163"/>
    </font>
    <font>
      <sz val="10"/>
      <color indexed="8"/>
      <name val="Times New Roman"/>
      <family val="1"/>
    </font>
    <font>
      <b/>
      <sz val="10"/>
      <color indexed="8"/>
      <name val="Times New Roman"/>
      <family val="1"/>
    </font>
    <font>
      <sz val="11"/>
      <color indexed="9"/>
      <name val="Times New Roman"/>
      <family val="1"/>
    </font>
    <font>
      <sz val="11"/>
      <color indexed="8"/>
      <name val="Calibri"/>
      <family val="2"/>
    </font>
    <font>
      <sz val="10"/>
      <name val="Times New Roman"/>
      <family val="1"/>
      <charset val="163"/>
    </font>
    <font>
      <i/>
      <sz val="11"/>
      <color indexed="8"/>
      <name val="Times New Roman"/>
      <family val="1"/>
      <charset val="163"/>
    </font>
    <font>
      <sz val="10"/>
      <name val="Arial"/>
      <family val="2"/>
      <charset val="163"/>
    </font>
    <font>
      <b/>
      <sz val="10"/>
      <name val="Times New Roman"/>
      <family val="1"/>
      <charset val="163"/>
    </font>
    <font>
      <i/>
      <sz val="9"/>
      <name val="Times New Roman"/>
      <family val="1"/>
      <charset val="163"/>
    </font>
    <font>
      <i/>
      <sz val="12"/>
      <name val="Times New Roman"/>
      <family val="1"/>
    </font>
    <font>
      <b/>
      <sz val="8"/>
      <name val="Times New Roman"/>
      <family val="1"/>
    </font>
    <font>
      <sz val="7"/>
      <name val="Times New Roman"/>
      <family val="1"/>
      <charset val="163"/>
    </font>
    <font>
      <b/>
      <sz val="7"/>
      <name val="Times New Roman"/>
      <family val="1"/>
      <charset val="163"/>
    </font>
    <font>
      <sz val="13"/>
      <name val=".VnTime"/>
      <family val="2"/>
    </font>
    <font>
      <b/>
      <sz val="7"/>
      <name val="Times New Roman"/>
      <family val="1"/>
    </font>
    <font>
      <i/>
      <sz val="12"/>
      <color indexed="8"/>
      <name val="Times New Roman"/>
      <family val="1"/>
    </font>
    <font>
      <i/>
      <sz val="9"/>
      <name val="Times New Roman"/>
      <family val="1"/>
    </font>
    <font>
      <b/>
      <sz val="9"/>
      <color indexed="10"/>
      <name val="Times New Roman"/>
      <family val="1"/>
    </font>
    <font>
      <b/>
      <sz val="9"/>
      <color indexed="17"/>
      <name val="Times New Roman"/>
      <family val="1"/>
    </font>
    <font>
      <sz val="7"/>
      <name val="Times New Roman"/>
      <family val="1"/>
    </font>
    <font>
      <b/>
      <sz val="9"/>
      <color indexed="40"/>
      <name val="Times New Roman"/>
      <family val="1"/>
    </font>
    <font>
      <i/>
      <sz val="13"/>
      <name val="Times New Roman"/>
      <family val="1"/>
    </font>
    <font>
      <b/>
      <i/>
      <sz val="11"/>
      <name val="Times New Roman"/>
      <family val="1"/>
    </font>
    <font>
      <b/>
      <sz val="9"/>
      <color indexed="30"/>
      <name val="Times New Roman"/>
      <family val="1"/>
    </font>
    <font>
      <sz val="10"/>
      <color rgb="FFFF0000"/>
      <name val="Times New Roman"/>
      <family val="1"/>
    </font>
    <font>
      <sz val="12"/>
      <color rgb="FFFF0000"/>
      <name val="Times New Roman"/>
      <family val="1"/>
    </font>
    <font>
      <sz val="11"/>
      <color rgb="FFFF0000"/>
      <name val="Times New Roman"/>
      <family val="1"/>
    </font>
    <font>
      <i/>
      <sz val="12"/>
      <color rgb="FFFF0000"/>
      <name val="Times New Roman"/>
      <family val="1"/>
    </font>
    <font>
      <b/>
      <sz val="9"/>
      <color rgb="FFFF0000"/>
      <name val="Times New Roman"/>
      <family val="1"/>
    </font>
    <font>
      <b/>
      <sz val="9"/>
      <color theme="1"/>
      <name val="Times New Roman"/>
      <family val="1"/>
    </font>
    <font>
      <b/>
      <sz val="9"/>
      <color rgb="FF00B0F0"/>
      <name val="Times New Roman"/>
      <family val="1"/>
    </font>
    <font>
      <b/>
      <sz val="12"/>
      <color rgb="FFFF0000"/>
      <name val="Times New Roman"/>
      <family val="1"/>
    </font>
    <font>
      <sz val="9"/>
      <color rgb="FF00B0F0"/>
      <name val="Times New Roman"/>
      <family val="1"/>
    </font>
    <font>
      <b/>
      <sz val="11"/>
      <color rgb="FFFF0000"/>
      <name val="Times New Roman"/>
      <family val="1"/>
    </font>
    <font>
      <i/>
      <sz val="14"/>
      <color indexed="8"/>
      <name val="Times New Roman"/>
      <family val="1"/>
    </font>
    <font>
      <i/>
      <sz val="14"/>
      <name val="Times New Roman"/>
      <family val="1"/>
    </font>
  </fonts>
  <fills count="12">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C0C0C0"/>
        <bgColor indexed="64"/>
      </patternFill>
    </fill>
    <fill>
      <patternFill patternType="solid">
        <fgColor rgb="FF92D050"/>
        <bgColor indexed="64"/>
      </patternFill>
    </fill>
    <fill>
      <patternFill patternType="solid">
        <fgColor rgb="FF00B0F0"/>
        <bgColor indexed="64"/>
      </patternFill>
    </fill>
    <fill>
      <patternFill patternType="solid">
        <fgColor rgb="FFD9D9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0" fontId="4" fillId="0" borderId="0"/>
    <xf numFmtId="0" fontId="45" fillId="0" borderId="0"/>
    <xf numFmtId="9" fontId="1" fillId="0" borderId="0" applyFont="0" applyFill="0" applyBorder="0" applyAlignment="0" applyProtection="0"/>
  </cellStyleXfs>
  <cellXfs count="710">
    <xf numFmtId="0" fontId="0" fillId="0" borderId="0" xfId="0"/>
    <xf numFmtId="49" fontId="0" fillId="0" borderId="0" xfId="0" applyNumberFormat="1"/>
    <xf numFmtId="49" fontId="3" fillId="0" borderId="0" xfId="0" applyNumberFormat="1" applyFont="1"/>
    <xf numFmtId="49" fontId="0" fillId="0" borderId="0" xfId="0" applyNumberFormat="1" applyFont="1"/>
    <xf numFmtId="49" fontId="0" fillId="2" borderId="0" xfId="0" applyNumberFormat="1" applyFont="1" applyFill="1"/>
    <xf numFmtId="49" fontId="0" fillId="2" borderId="0" xfId="0" applyNumberFormat="1" applyFont="1" applyFill="1" applyBorder="1"/>
    <xf numFmtId="49" fontId="0" fillId="0" borderId="0" xfId="0" applyNumberFormat="1" applyFont="1" applyFill="1"/>
    <xf numFmtId="49" fontId="0" fillId="0" borderId="0" xfId="0" applyNumberFormat="1" applyFont="1" applyFill="1" applyBorder="1"/>
    <xf numFmtId="49" fontId="0" fillId="2" borderId="0" xfId="0" applyNumberFormat="1" applyFont="1" applyFill="1" applyAlignment="1">
      <alignment horizontal="center"/>
    </xf>
    <xf numFmtId="49" fontId="19" fillId="0" borderId="0" xfId="0" applyNumberFormat="1" applyFont="1"/>
    <xf numFmtId="49" fontId="14" fillId="0" borderId="0" xfId="0" applyNumberFormat="1" applyFont="1"/>
    <xf numFmtId="49" fontId="0" fillId="2" borderId="0" xfId="0" applyNumberFormat="1" applyFont="1" applyFill="1" applyAlignment="1">
      <alignment horizontal="center" vertical="center"/>
    </xf>
    <xf numFmtId="49" fontId="0" fillId="2" borderId="0" xfId="0" applyNumberFormat="1" applyFont="1" applyFill="1" applyBorder="1" applyAlignment="1">
      <alignment horizontal="center" vertical="center"/>
    </xf>
    <xf numFmtId="49" fontId="16" fillId="0" borderId="0" xfId="0" applyNumberFormat="1" applyFont="1"/>
    <xf numFmtId="49" fontId="21" fillId="0" borderId="0" xfId="0" applyNumberFormat="1" applyFont="1"/>
    <xf numFmtId="49" fontId="17" fillId="0" borderId="0" xfId="0" applyNumberFormat="1" applyFont="1"/>
    <xf numFmtId="49" fontId="25" fillId="0" borderId="0" xfId="0" applyNumberFormat="1" applyFont="1"/>
    <xf numFmtId="49" fontId="15" fillId="0" borderId="0" xfId="0" applyNumberFormat="1" applyFont="1"/>
    <xf numFmtId="49" fontId="18" fillId="0" borderId="0" xfId="0" applyNumberFormat="1" applyFont="1"/>
    <xf numFmtId="49"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justify" vertical="center"/>
    </xf>
    <xf numFmtId="49" fontId="3" fillId="0" borderId="1" xfId="0" applyNumberFormat="1" applyFont="1" applyBorder="1" applyAlignment="1">
      <alignment horizontal="justify" vertical="center"/>
    </xf>
    <xf numFmtId="2" fontId="3" fillId="0" borderId="1" xfId="0" applyNumberFormat="1" applyFont="1" applyBorder="1" applyAlignment="1">
      <alignment horizontal="justify" vertical="center" wrapText="1"/>
    </xf>
    <xf numFmtId="49" fontId="0" fillId="0" borderId="0" xfId="0" applyNumberFormat="1" applyFont="1" applyFill="1" applyAlignment="1"/>
    <xf numFmtId="49" fontId="0" fillId="0" borderId="0" xfId="0" applyNumberFormat="1" applyFont="1" applyFill="1" applyAlignment="1">
      <alignment horizontal="center"/>
    </xf>
    <xf numFmtId="49" fontId="2" fillId="0" borderId="0" xfId="0" applyNumberFormat="1" applyFont="1" applyFill="1"/>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21" fillId="0" borderId="1" xfId="0" applyNumberFormat="1" applyFont="1" applyBorder="1" applyAlignment="1">
      <alignment horizontal="center" vertical="center"/>
    </xf>
    <xf numFmtId="49" fontId="21" fillId="0" borderId="1" xfId="0" applyNumberFormat="1" applyFont="1" applyBorder="1" applyAlignment="1">
      <alignment horizontal="justify" vertical="center"/>
    </xf>
    <xf numFmtId="49" fontId="16" fillId="0" borderId="1" xfId="0" applyNumberFormat="1" applyFont="1" applyBorder="1" applyAlignment="1">
      <alignment horizontal="center" vertical="center"/>
    </xf>
    <xf numFmtId="49" fontId="16" fillId="0" borderId="1" xfId="0" applyNumberFormat="1" applyFont="1" applyBorder="1" applyAlignment="1">
      <alignment horizontal="justify" vertical="center"/>
    </xf>
    <xf numFmtId="9" fontId="4" fillId="2" borderId="0" xfId="4" applyFont="1" applyFill="1"/>
    <xf numFmtId="0" fontId="0" fillId="2" borderId="0" xfId="0" applyNumberFormat="1" applyFont="1" applyFill="1"/>
    <xf numFmtId="2" fontId="0" fillId="2" borderId="0" xfId="0" applyNumberFormat="1" applyFont="1" applyFill="1"/>
    <xf numFmtId="49" fontId="26" fillId="2" borderId="0" xfId="0" applyNumberFormat="1" applyFont="1" applyFill="1"/>
    <xf numFmtId="1" fontId="27" fillId="2" borderId="0" xfId="0" applyNumberFormat="1" applyFont="1" applyFill="1" applyAlignment="1">
      <alignment horizontal="center"/>
    </xf>
    <xf numFmtId="1" fontId="26" fillId="2" borderId="0" xfId="0" applyNumberFormat="1" applyFont="1" applyFill="1"/>
    <xf numFmtId="49" fontId="26" fillId="2" borderId="0" xfId="0" applyNumberFormat="1" applyFont="1" applyFill="1" applyAlignment="1">
      <alignment horizontal="center"/>
    </xf>
    <xf numFmtId="2" fontId="26" fillId="2" borderId="0" xfId="0" applyNumberFormat="1" applyFont="1" applyFill="1" applyAlignment="1">
      <alignment horizontal="center"/>
    </xf>
    <xf numFmtId="1" fontId="26" fillId="2" borderId="0" xfId="0" applyNumberFormat="1" applyFont="1" applyFill="1" applyAlignment="1">
      <alignment horizontal="center"/>
    </xf>
    <xf numFmtId="49" fontId="10" fillId="0" borderId="0" xfId="0" applyNumberFormat="1" applyFont="1" applyFill="1" applyBorder="1" applyAlignment="1">
      <alignment horizontal="center" vertical="top" wrapText="1"/>
    </xf>
    <xf numFmtId="49" fontId="23" fillId="2" borderId="1" xfId="0" applyNumberFormat="1" applyFont="1" applyFill="1" applyBorder="1" applyAlignment="1" applyProtection="1">
      <alignment horizontal="center" vertical="center" wrapText="1"/>
    </xf>
    <xf numFmtId="9" fontId="4" fillId="2" borderId="0" xfId="4" applyFont="1" applyFill="1" applyAlignment="1">
      <alignment horizontal="center" vertical="center"/>
    </xf>
    <xf numFmtId="164" fontId="23" fillId="2" borderId="1" xfId="1" applyNumberFormat="1" applyFont="1" applyFill="1" applyBorder="1" applyAlignment="1" applyProtection="1">
      <alignment horizontal="center" vertical="center"/>
    </xf>
    <xf numFmtId="49" fontId="23" fillId="2" borderId="2" xfId="0" applyNumberFormat="1" applyFont="1" applyFill="1" applyBorder="1" applyAlignment="1" applyProtection="1">
      <alignment horizontal="left" vertical="center" wrapText="1"/>
    </xf>
    <xf numFmtId="49" fontId="23" fillId="2" borderId="1" xfId="0" applyNumberFormat="1" applyFont="1" applyFill="1" applyBorder="1" applyAlignment="1" applyProtection="1">
      <alignment horizontal="center" vertical="center"/>
    </xf>
    <xf numFmtId="49" fontId="23" fillId="2" borderId="2" xfId="0" applyNumberFormat="1" applyFont="1" applyFill="1" applyBorder="1" applyAlignment="1" applyProtection="1">
      <alignment vertical="center"/>
    </xf>
    <xf numFmtId="49" fontId="23" fillId="2" borderId="0" xfId="0" applyNumberFormat="1" applyFont="1" applyFill="1"/>
    <xf numFmtId="49" fontId="23" fillId="2" borderId="1" xfId="0" applyNumberFormat="1" applyFont="1" applyFill="1" applyBorder="1"/>
    <xf numFmtId="49" fontId="23" fillId="2" borderId="2" xfId="0" applyNumberFormat="1" applyFont="1" applyFill="1" applyBorder="1" applyAlignment="1" applyProtection="1">
      <alignment vertical="center" wrapText="1"/>
    </xf>
    <xf numFmtId="49" fontId="23" fillId="2" borderId="1" xfId="0" applyNumberFormat="1" applyFont="1" applyFill="1" applyBorder="1" applyAlignment="1">
      <alignment horizontal="center"/>
    </xf>
    <xf numFmtId="49" fontId="23" fillId="0" borderId="1" xfId="0" applyNumberFormat="1" applyFont="1" applyFill="1" applyBorder="1" applyAlignment="1" applyProtection="1">
      <alignment horizontal="center" vertical="center" wrapText="1"/>
    </xf>
    <xf numFmtId="49" fontId="23" fillId="2" borderId="1" xfId="0" applyNumberFormat="1" applyFont="1" applyFill="1" applyBorder="1" applyAlignment="1" applyProtection="1">
      <alignment horizontal="left" vertical="center" wrapText="1"/>
    </xf>
    <xf numFmtId="164" fontId="23" fillId="2" borderId="1" xfId="1" applyNumberFormat="1" applyFont="1" applyFill="1" applyBorder="1" applyAlignment="1">
      <alignment horizontal="center"/>
    </xf>
    <xf numFmtId="49" fontId="23" fillId="2" borderId="1" xfId="0" applyNumberFormat="1" applyFont="1" applyFill="1" applyBorder="1" applyAlignment="1" applyProtection="1">
      <alignment vertical="center"/>
    </xf>
    <xf numFmtId="164" fontId="23" fillId="0" borderId="1" xfId="1" applyNumberFormat="1" applyFont="1" applyFill="1" applyBorder="1" applyAlignment="1" applyProtection="1">
      <alignment horizontal="center" vertical="center"/>
    </xf>
    <xf numFmtId="164" fontId="23" fillId="3" borderId="1" xfId="1" applyNumberFormat="1"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wrapText="1"/>
    </xf>
    <xf numFmtId="49" fontId="0" fillId="2" borderId="0" xfId="0" applyNumberFormat="1" applyFill="1"/>
    <xf numFmtId="49" fontId="23" fillId="3" borderId="1" xfId="0" applyNumberFormat="1" applyFont="1" applyFill="1" applyBorder="1" applyAlignment="1" applyProtection="1">
      <alignment horizontal="center" vertical="center"/>
    </xf>
    <xf numFmtId="49" fontId="23" fillId="3" borderId="1" xfId="0" applyNumberFormat="1" applyFont="1" applyFill="1" applyBorder="1" applyAlignment="1" applyProtection="1">
      <alignment vertical="center"/>
    </xf>
    <xf numFmtId="49" fontId="0" fillId="3" borderId="0" xfId="0" applyNumberFormat="1" applyFont="1" applyFill="1"/>
    <xf numFmtId="49" fontId="23" fillId="3" borderId="1" xfId="0" applyNumberFormat="1" applyFont="1" applyFill="1" applyBorder="1" applyAlignment="1" applyProtection="1">
      <alignment horizontal="center" vertical="center" wrapText="1"/>
    </xf>
    <xf numFmtId="49" fontId="23" fillId="4" borderId="1" xfId="0" applyNumberFormat="1" applyFont="1" applyFill="1" applyBorder="1" applyAlignment="1" applyProtection="1">
      <alignment horizontal="left" vertical="center" wrapText="1"/>
    </xf>
    <xf numFmtId="49" fontId="0" fillId="4" borderId="0" xfId="0" applyNumberFormat="1" applyFont="1" applyFill="1"/>
    <xf numFmtId="49" fontId="0" fillId="3" borderId="0" xfId="0" applyNumberFormat="1" applyFont="1" applyFill="1" applyBorder="1" applyAlignment="1">
      <alignment vertical="top" wrapText="1"/>
    </xf>
    <xf numFmtId="49" fontId="0" fillId="3" borderId="0" xfId="0" applyNumberFormat="1" applyFont="1" applyFill="1" applyAlignment="1"/>
    <xf numFmtId="49" fontId="2" fillId="3" borderId="0" xfId="0" applyNumberFormat="1" applyFont="1" applyFill="1"/>
    <xf numFmtId="49" fontId="26" fillId="3" borderId="0" xfId="0" applyNumberFormat="1" applyFont="1" applyFill="1"/>
    <xf numFmtId="1" fontId="26" fillId="3" borderId="0" xfId="0" applyNumberFormat="1" applyFont="1" applyFill="1"/>
    <xf numFmtId="1" fontId="26" fillId="3" borderId="0" xfId="0" applyNumberFormat="1" applyFont="1" applyFill="1" applyAlignment="1">
      <alignment horizontal="center"/>
    </xf>
    <xf numFmtId="2" fontId="26" fillId="3" borderId="0" xfId="0" applyNumberFormat="1" applyFont="1" applyFill="1" applyAlignment="1">
      <alignment horizontal="center"/>
    </xf>
    <xf numFmtId="49" fontId="0" fillId="3" borderId="0" xfId="0" applyNumberFormat="1" applyFont="1" applyFill="1" applyAlignment="1">
      <alignment horizontal="center" vertical="center"/>
    </xf>
    <xf numFmtId="49" fontId="0" fillId="3" borderId="0" xfId="0" applyNumberFormat="1" applyFont="1" applyFill="1" applyBorder="1" applyAlignment="1">
      <alignment horizontal="center" vertical="center"/>
    </xf>
    <xf numFmtId="49" fontId="12" fillId="3" borderId="1" xfId="0" applyNumberFormat="1" applyFont="1" applyFill="1" applyBorder="1" applyAlignment="1" applyProtection="1">
      <alignment horizontal="center" vertical="center" wrapText="1"/>
    </xf>
    <xf numFmtId="164" fontId="12" fillId="3" borderId="1" xfId="1" applyNumberFormat="1" applyFont="1" applyFill="1" applyBorder="1" applyAlignment="1" applyProtection="1">
      <alignment horizontal="center" vertical="center"/>
    </xf>
    <xf numFmtId="164" fontId="12" fillId="3" borderId="1" xfId="1" applyNumberFormat="1" applyFont="1" applyFill="1" applyBorder="1" applyAlignment="1">
      <alignment horizontal="center"/>
    </xf>
    <xf numFmtId="49" fontId="9" fillId="3" borderId="1" xfId="0" applyNumberFormat="1" applyFont="1" applyFill="1" applyBorder="1" applyAlignment="1" applyProtection="1">
      <alignment horizontal="center" vertical="center"/>
    </xf>
    <xf numFmtId="49" fontId="9" fillId="3" borderId="1" xfId="0" applyNumberFormat="1" applyFont="1" applyFill="1" applyBorder="1" applyAlignment="1" applyProtection="1">
      <alignment vertical="center"/>
    </xf>
    <xf numFmtId="49" fontId="12" fillId="3" borderId="1" xfId="0" applyNumberFormat="1" applyFont="1" applyFill="1" applyBorder="1" applyAlignment="1" applyProtection="1">
      <alignment horizontal="center" vertical="center"/>
    </xf>
    <xf numFmtId="49" fontId="12" fillId="3" borderId="1" xfId="0" applyNumberFormat="1" applyFont="1" applyFill="1" applyBorder="1" applyAlignment="1" applyProtection="1">
      <alignment vertical="center"/>
    </xf>
    <xf numFmtId="49" fontId="0" fillId="3" borderId="0" xfId="0" applyNumberFormat="1" applyFont="1" applyFill="1" applyBorder="1"/>
    <xf numFmtId="49" fontId="0" fillId="3" borderId="0" xfId="0" applyNumberFormat="1" applyFont="1" applyFill="1" applyAlignment="1">
      <alignment horizontal="center"/>
    </xf>
    <xf numFmtId="49" fontId="0" fillId="3" borderId="0" xfId="0" applyNumberFormat="1" applyFont="1" applyFill="1" applyBorder="1" applyAlignment="1"/>
    <xf numFmtId="0" fontId="26" fillId="3" borderId="0" xfId="0" applyNumberFormat="1" applyFont="1" applyFill="1" applyAlignment="1">
      <alignment horizontal="center"/>
    </xf>
    <xf numFmtId="49" fontId="28" fillId="3" borderId="1" xfId="0" applyNumberFormat="1" applyFont="1" applyFill="1" applyBorder="1" applyAlignment="1" applyProtection="1">
      <alignment horizontal="center" vertical="center"/>
    </xf>
    <xf numFmtId="49" fontId="28" fillId="3" borderId="1" xfId="0" applyNumberFormat="1" applyFont="1" applyFill="1" applyBorder="1" applyAlignment="1" applyProtection="1">
      <alignment vertical="center"/>
    </xf>
    <xf numFmtId="49" fontId="23" fillId="3" borderId="3" xfId="0" applyNumberFormat="1" applyFont="1" applyFill="1" applyBorder="1" applyAlignment="1" applyProtection="1">
      <alignment vertical="center"/>
    </xf>
    <xf numFmtId="0" fontId="2" fillId="0" borderId="0" xfId="0" applyFont="1" applyAlignment="1">
      <alignment vertical="center"/>
    </xf>
    <xf numFmtId="0" fontId="29" fillId="0" borderId="1" xfId="0" applyFont="1" applyFill="1" applyBorder="1" applyAlignment="1">
      <alignment horizontal="center" vertical="center" wrapText="1"/>
    </xf>
    <xf numFmtId="49" fontId="6" fillId="5" borderId="1" xfId="0" applyNumberFormat="1" applyFont="1" applyFill="1" applyBorder="1" applyAlignment="1" applyProtection="1">
      <alignment horizontal="center" vertical="center" wrapText="1"/>
    </xf>
    <xf numFmtId="49" fontId="29" fillId="2" borderId="1" xfId="0" applyNumberFormat="1" applyFont="1" applyFill="1" applyBorder="1" applyAlignment="1" applyProtection="1">
      <alignment horizontal="center" vertical="center"/>
    </xf>
    <xf numFmtId="49" fontId="29" fillId="2" borderId="1" xfId="0" applyNumberFormat="1" applyFont="1" applyFill="1" applyBorder="1" applyAlignment="1" applyProtection="1">
      <alignment vertical="center"/>
    </xf>
    <xf numFmtId="49" fontId="29" fillId="2" borderId="1" xfId="0" applyNumberFormat="1" applyFont="1" applyFill="1" applyBorder="1"/>
    <xf numFmtId="49" fontId="29" fillId="2" borderId="1" xfId="0" applyNumberFormat="1" applyFont="1" applyFill="1" applyBorder="1" applyAlignment="1" applyProtection="1">
      <alignment vertical="center" wrapText="1"/>
    </xf>
    <xf numFmtId="49" fontId="6" fillId="6" borderId="1" xfId="0" applyNumberFormat="1" applyFont="1" applyFill="1" applyBorder="1" applyAlignment="1" applyProtection="1">
      <alignment vertical="center" wrapText="1"/>
    </xf>
    <xf numFmtId="49" fontId="6" fillId="6" borderId="1"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xf numFmtId="49" fontId="32" fillId="0" borderId="0" xfId="0" applyNumberFormat="1" applyFont="1"/>
    <xf numFmtId="49" fontId="11" fillId="0" borderId="4" xfId="0" applyNumberFormat="1" applyFont="1" applyFill="1" applyBorder="1" applyAlignment="1">
      <alignment wrapText="1"/>
    </xf>
    <xf numFmtId="49" fontId="0" fillId="0" borderId="0" xfId="0" applyNumberFormat="1" applyFont="1" applyAlignment="1">
      <alignment horizontal="left"/>
    </xf>
    <xf numFmtId="49" fontId="18" fillId="0" borderId="5" xfId="0" applyNumberFormat="1" applyFont="1" applyBorder="1" applyAlignment="1"/>
    <xf numFmtId="49" fontId="3" fillId="0" borderId="1" xfId="0" applyNumberFormat="1" applyFont="1" applyBorder="1" applyAlignment="1">
      <alignment horizontal="center"/>
    </xf>
    <xf numFmtId="49" fontId="0" fillId="0" borderId="5" xfId="0" applyNumberFormat="1" applyFill="1" applyBorder="1" applyAlignment="1">
      <alignment horizontal="left" vertical="top" wrapText="1"/>
    </xf>
    <xf numFmtId="49" fontId="10" fillId="0" borderId="5" xfId="0" applyNumberFormat="1" applyFont="1" applyFill="1" applyBorder="1" applyAlignment="1">
      <alignment horizontal="center" vertical="top" wrapText="1"/>
    </xf>
    <xf numFmtId="49" fontId="33" fillId="2" borderId="5" xfId="0" applyNumberFormat="1" applyFont="1" applyFill="1" applyBorder="1" applyAlignment="1">
      <alignment horizontal="center" vertical="top" wrapText="1"/>
    </xf>
    <xf numFmtId="1" fontId="33" fillId="2" borderId="5" xfId="0" applyNumberFormat="1" applyFont="1" applyFill="1" applyBorder="1" applyAlignment="1">
      <alignment horizontal="center" vertical="top" wrapText="1"/>
    </xf>
    <xf numFmtId="1" fontId="34" fillId="2" borderId="5" xfId="0" applyNumberFormat="1" applyFont="1" applyFill="1" applyBorder="1" applyAlignment="1">
      <alignment horizontal="center" vertical="top" wrapText="1"/>
    </xf>
    <xf numFmtId="49" fontId="9" fillId="0" borderId="6" xfId="0" applyNumberFormat="1" applyFont="1" applyBorder="1" applyAlignment="1">
      <alignment vertical="center" wrapText="1"/>
    </xf>
    <xf numFmtId="49" fontId="9" fillId="0" borderId="7" xfId="0" applyNumberFormat="1" applyFont="1" applyBorder="1" applyAlignment="1">
      <alignment vertical="center" wrapText="1"/>
    </xf>
    <xf numFmtId="49" fontId="12" fillId="0" borderId="1" xfId="0" applyNumberFormat="1" applyFont="1" applyBorder="1" applyAlignment="1">
      <alignment horizontal="center"/>
    </xf>
    <xf numFmtId="0" fontId="0" fillId="0" borderId="0" xfId="0" applyAlignment="1">
      <alignment wrapText="1"/>
    </xf>
    <xf numFmtId="0" fontId="12" fillId="0" borderId="1" xfId="0" applyFont="1" applyBorder="1" applyAlignment="1">
      <alignment horizontal="center" wrapText="1"/>
    </xf>
    <xf numFmtId="49" fontId="11" fillId="0" borderId="0" xfId="0" applyNumberFormat="1" applyFont="1" applyFill="1" applyBorder="1" applyAlignment="1">
      <alignment wrapText="1"/>
    </xf>
    <xf numFmtId="49" fontId="0" fillId="0" borderId="0" xfId="0" applyNumberFormat="1" applyAlignment="1">
      <alignment horizontal="center"/>
    </xf>
    <xf numFmtId="0" fontId="38" fillId="0" borderId="0" xfId="0" applyFont="1"/>
    <xf numFmtId="49" fontId="0" fillId="0" borderId="0" xfId="0" applyNumberFormat="1" applyFill="1" applyAlignment="1"/>
    <xf numFmtId="0" fontId="39" fillId="0" borderId="5" xfId="0" applyFont="1" applyBorder="1" applyAlignment="1"/>
    <xf numFmtId="0" fontId="35" fillId="2" borderId="0" xfId="0" applyFont="1" applyFill="1"/>
    <xf numFmtId="1" fontId="35" fillId="2" borderId="0" xfId="0" applyNumberFormat="1" applyFont="1" applyFill="1" applyAlignment="1">
      <alignment horizontal="center"/>
    </xf>
    <xf numFmtId="2" fontId="35" fillId="2" borderId="0" xfId="0" applyNumberFormat="1" applyFont="1" applyFill="1"/>
    <xf numFmtId="0" fontId="40" fillId="0" borderId="5" xfId="0" applyFont="1" applyBorder="1" applyAlignment="1"/>
    <xf numFmtId="0" fontId="42" fillId="0" borderId="1" xfId="0" applyFont="1" applyBorder="1" applyAlignment="1">
      <alignment horizontal="center"/>
    </xf>
    <xf numFmtId="0" fontId="41" fillId="0" borderId="8" xfId="0" applyFont="1" applyBorder="1" applyAlignment="1">
      <alignment horizontal="center" vertical="center" wrapText="1"/>
    </xf>
    <xf numFmtId="0" fontId="38" fillId="0" borderId="0" xfId="0" applyFont="1" applyAlignment="1">
      <alignment horizontal="center"/>
    </xf>
    <xf numFmtId="0" fontId="40" fillId="0" borderId="0" xfId="0" applyFont="1"/>
    <xf numFmtId="0" fontId="3" fillId="0" borderId="0" xfId="0" applyNumberFormat="1" applyFont="1" applyAlignment="1"/>
    <xf numFmtId="0" fontId="2" fillId="0" borderId="0" xfId="0" applyFont="1"/>
    <xf numFmtId="0" fontId="44" fillId="2" borderId="0" xfId="0" applyNumberFormat="1" applyFont="1" applyFill="1" applyBorder="1" applyAlignment="1">
      <alignment horizontal="center" wrapText="1"/>
    </xf>
    <xf numFmtId="2" fontId="26" fillId="2" borderId="0" xfId="0" applyNumberFormat="1" applyFont="1" applyFill="1"/>
    <xf numFmtId="49" fontId="16" fillId="0" borderId="0" xfId="3" applyNumberFormat="1" applyFont="1" applyFill="1" applyBorder="1" applyAlignment="1">
      <alignment vertical="center" wrapText="1"/>
    </xf>
    <xf numFmtId="0" fontId="47" fillId="0" borderId="0" xfId="3" applyFont="1" applyBorder="1" applyAlignment="1">
      <alignment wrapText="1"/>
    </xf>
    <xf numFmtId="49" fontId="48" fillId="0" borderId="0" xfId="3" applyNumberFormat="1" applyFont="1" applyFill="1" applyBorder="1" applyAlignment="1">
      <alignment vertical="center" wrapText="1"/>
    </xf>
    <xf numFmtId="49" fontId="40" fillId="0" borderId="0" xfId="0" applyNumberFormat="1" applyFont="1"/>
    <xf numFmtId="49" fontId="23" fillId="4" borderId="1" xfId="0" applyNumberFormat="1" applyFont="1" applyFill="1" applyBorder="1" applyAlignment="1" applyProtection="1">
      <alignment horizontal="center" vertical="center" wrapText="1"/>
    </xf>
    <xf numFmtId="164" fontId="52" fillId="6" borderId="1" xfId="1" applyNumberFormat="1" applyFont="1" applyFill="1" applyBorder="1"/>
    <xf numFmtId="49" fontId="0" fillId="0" borderId="0" xfId="0" applyNumberFormat="1" applyFont="1" applyFill="1" applyAlignment="1" applyProtection="1"/>
    <xf numFmtId="49" fontId="2" fillId="0" borderId="0" xfId="0" applyNumberFormat="1" applyFont="1" applyFill="1" applyProtection="1"/>
    <xf numFmtId="49" fontId="0" fillId="0" borderId="0" xfId="0" applyNumberFormat="1" applyFont="1" applyFill="1" applyProtection="1"/>
    <xf numFmtId="49" fontId="26" fillId="2" borderId="0" xfId="0" applyNumberFormat="1" applyFont="1" applyFill="1" applyProtection="1"/>
    <xf numFmtId="1" fontId="27" fillId="2" borderId="0" xfId="0" applyNumberFormat="1" applyFont="1" applyFill="1" applyAlignment="1" applyProtection="1">
      <alignment horizontal="center"/>
    </xf>
    <xf numFmtId="1" fontId="26" fillId="2" borderId="0" xfId="0" applyNumberFormat="1" applyFont="1" applyFill="1" applyProtection="1"/>
    <xf numFmtId="49" fontId="0" fillId="0" borderId="0" xfId="0" applyNumberFormat="1" applyFont="1" applyFill="1" applyAlignment="1" applyProtection="1">
      <alignment horizontal="center"/>
    </xf>
    <xf numFmtId="49" fontId="23" fillId="2" borderId="0" xfId="0" applyNumberFormat="1" applyFont="1" applyFill="1" applyProtection="1"/>
    <xf numFmtId="49" fontId="23" fillId="2" borderId="1" xfId="0" applyNumberFormat="1" applyFont="1" applyFill="1" applyBorder="1" applyProtection="1"/>
    <xf numFmtId="49" fontId="0" fillId="2" borderId="0" xfId="0" applyNumberFormat="1" applyFont="1" applyFill="1" applyProtection="1">
      <protection locked="0"/>
    </xf>
    <xf numFmtId="49" fontId="0" fillId="0" borderId="0" xfId="0" applyNumberFormat="1" applyFont="1" applyFill="1" applyAlignment="1" applyProtection="1">
      <protection locked="0"/>
    </xf>
    <xf numFmtId="49" fontId="2" fillId="0" borderId="0" xfId="0" applyNumberFormat="1" applyFont="1" applyFill="1" applyProtection="1">
      <protection locked="0"/>
    </xf>
    <xf numFmtId="49" fontId="67" fillId="0" borderId="0" xfId="0" applyNumberFormat="1" applyFont="1" applyFill="1" applyProtection="1">
      <protection locked="0"/>
    </xf>
    <xf numFmtId="49" fontId="0" fillId="0" borderId="0" xfId="0" applyNumberFormat="1" applyFont="1" applyFill="1" applyProtection="1">
      <protection locked="0"/>
    </xf>
    <xf numFmtId="49" fontId="26" fillId="2" borderId="0" xfId="0" applyNumberFormat="1" applyFont="1" applyFill="1" applyProtection="1">
      <protection locked="0"/>
    </xf>
    <xf numFmtId="1" fontId="27" fillId="2" borderId="0" xfId="0" applyNumberFormat="1" applyFont="1" applyFill="1" applyAlignment="1" applyProtection="1">
      <alignment horizontal="center"/>
      <protection locked="0"/>
    </xf>
    <xf numFmtId="1" fontId="26" fillId="2" borderId="0" xfId="0" applyNumberFormat="1" applyFont="1" applyFill="1" applyProtection="1">
      <protection locked="0"/>
    </xf>
    <xf numFmtId="49" fontId="0" fillId="0" borderId="0" xfId="0" applyNumberFormat="1" applyFont="1" applyFill="1" applyAlignment="1" applyProtection="1">
      <alignment horizontal="center"/>
      <protection locked="0"/>
    </xf>
    <xf numFmtId="49" fontId="0" fillId="2" borderId="0" xfId="0" applyNumberFormat="1" applyFont="1" applyFill="1" applyAlignment="1" applyProtection="1">
      <alignment horizontal="center" vertical="center"/>
      <protection locked="0"/>
    </xf>
    <xf numFmtId="49" fontId="0" fillId="2" borderId="0" xfId="0" applyNumberFormat="1"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center" vertical="center" wrapText="1"/>
      <protection locked="0"/>
    </xf>
    <xf numFmtId="49" fontId="0" fillId="0" borderId="0" xfId="0" applyNumberFormat="1" applyFont="1" applyFill="1" applyBorder="1" applyProtection="1">
      <protection locked="0"/>
    </xf>
    <xf numFmtId="49" fontId="0" fillId="2" borderId="0" xfId="0" applyNumberFormat="1" applyFont="1" applyFill="1" applyBorder="1" applyProtection="1">
      <protection locked="0"/>
    </xf>
    <xf numFmtId="49" fontId="67" fillId="0" borderId="0" xfId="0" applyNumberFormat="1" applyFont="1" applyFill="1" applyAlignment="1" applyProtection="1">
      <protection locked="0"/>
    </xf>
    <xf numFmtId="49" fontId="3" fillId="0" borderId="0" xfId="0" applyNumberFormat="1" applyFont="1" applyFill="1" applyAlignment="1" applyProtection="1">
      <alignment wrapText="1"/>
      <protection locked="0"/>
    </xf>
    <xf numFmtId="49" fontId="68" fillId="0" borderId="0" xfId="0" applyNumberFormat="1" applyFont="1" applyFill="1" applyAlignment="1" applyProtection="1">
      <alignment wrapText="1"/>
      <protection locked="0"/>
    </xf>
    <xf numFmtId="49" fontId="3" fillId="0" borderId="0" xfId="0" applyNumberFormat="1" applyFont="1" applyFill="1" applyAlignment="1" applyProtection="1">
      <alignment horizontal="center" wrapText="1"/>
      <protection locked="0"/>
    </xf>
    <xf numFmtId="49" fontId="68" fillId="0" borderId="0" xfId="0" applyNumberFormat="1" applyFont="1" applyFill="1" applyAlignment="1" applyProtection="1">
      <alignment horizontal="center" wrapText="1"/>
      <protection locked="0"/>
    </xf>
    <xf numFmtId="49" fontId="67" fillId="2" borderId="0" xfId="0" applyNumberFormat="1" applyFont="1" applyFill="1" applyProtection="1">
      <protection locked="0"/>
    </xf>
    <xf numFmtId="49" fontId="0" fillId="2" borderId="0" xfId="0" applyNumberFormat="1" applyFont="1" applyFill="1" applyAlignment="1" applyProtection="1">
      <alignment horizontal="center"/>
      <protection locked="0"/>
    </xf>
    <xf numFmtId="49" fontId="67" fillId="2" borderId="0" xfId="0" applyNumberFormat="1" applyFont="1" applyFill="1" applyAlignment="1" applyProtection="1">
      <alignment horizontal="center"/>
      <protection locked="0"/>
    </xf>
    <xf numFmtId="164" fontId="8" fillId="6" borderId="1" xfId="1" applyNumberFormat="1" applyFont="1" applyFill="1" applyBorder="1"/>
    <xf numFmtId="164" fontId="8" fillId="6" borderId="1" xfId="1" applyNumberFormat="1" applyFont="1" applyFill="1" applyBorder="1" applyAlignment="1">
      <alignment vertical="center" wrapText="1"/>
    </xf>
    <xf numFmtId="49" fontId="9" fillId="0" borderId="4" xfId="0" applyNumberFormat="1" applyFont="1" applyBorder="1" applyAlignment="1">
      <alignment horizontal="center"/>
    </xf>
    <xf numFmtId="164" fontId="12" fillId="2" borderId="0" xfId="1" applyNumberFormat="1" applyFont="1" applyFill="1" applyBorder="1" applyAlignment="1">
      <alignment horizontal="center"/>
    </xf>
    <xf numFmtId="49" fontId="11" fillId="0" borderId="4" xfId="0" applyNumberFormat="1" applyFont="1" applyFill="1" applyBorder="1" applyAlignment="1" applyProtection="1">
      <alignment wrapText="1"/>
      <protection locked="0"/>
    </xf>
    <xf numFmtId="49" fontId="11" fillId="0" borderId="0" xfId="0" applyNumberFormat="1" applyFont="1" applyFill="1" applyBorder="1" applyAlignment="1" applyProtection="1">
      <alignment wrapText="1"/>
      <protection locked="0"/>
    </xf>
    <xf numFmtId="49" fontId="11" fillId="0" borderId="0" xfId="0" applyNumberFormat="1" applyFont="1" applyFill="1" applyBorder="1" applyAlignment="1" applyProtection="1">
      <protection locked="0"/>
    </xf>
    <xf numFmtId="0" fontId="0" fillId="0" borderId="1" xfId="0" applyBorder="1"/>
    <xf numFmtId="0" fontId="0" fillId="0" borderId="1" xfId="0" applyBorder="1" applyAlignment="1">
      <alignment horizontal="right"/>
    </xf>
    <xf numFmtId="0" fontId="0" fillId="0" borderId="1" xfId="0" applyFill="1" applyBorder="1" applyAlignment="1">
      <alignment wrapText="1"/>
    </xf>
    <xf numFmtId="49" fontId="12" fillId="2" borderId="1"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xf>
    <xf numFmtId="49" fontId="12" fillId="2" borderId="2" xfId="0" applyNumberFormat="1" applyFont="1" applyFill="1" applyBorder="1" applyAlignment="1" applyProtection="1">
      <alignment vertical="center"/>
    </xf>
    <xf numFmtId="49" fontId="12" fillId="2" borderId="2" xfId="0" applyNumberFormat="1" applyFont="1" applyFill="1" applyBorder="1" applyAlignment="1" applyProtection="1">
      <alignment vertical="center" wrapText="1"/>
    </xf>
    <xf numFmtId="49" fontId="7" fillId="0" borderId="1" xfId="0" applyNumberFormat="1" applyFont="1" applyBorder="1" applyAlignment="1">
      <alignment horizontal="center" vertical="center" wrapText="1"/>
    </xf>
    <xf numFmtId="49" fontId="12" fillId="2" borderId="2" xfId="0" applyNumberFormat="1" applyFont="1" applyFill="1" applyBorder="1" applyAlignment="1" applyProtection="1">
      <alignment vertical="center"/>
      <protection locked="0"/>
    </xf>
    <xf numFmtId="164" fontId="12" fillId="2" borderId="1" xfId="1" applyNumberFormat="1" applyFont="1" applyFill="1" applyBorder="1" applyAlignment="1" applyProtection="1">
      <alignment horizontal="center" vertical="center"/>
      <protection locked="0"/>
    </xf>
    <xf numFmtId="164" fontId="12" fillId="4" borderId="9" xfId="1" applyNumberFormat="1" applyFont="1" applyFill="1" applyBorder="1" applyAlignment="1" applyProtection="1">
      <alignment vertical="center" wrapText="1"/>
      <protection locked="0"/>
    </xf>
    <xf numFmtId="49" fontId="12" fillId="2" borderId="0" xfId="0" applyNumberFormat="1" applyFont="1" applyFill="1" applyProtection="1">
      <protection locked="0"/>
    </xf>
    <xf numFmtId="49" fontId="12" fillId="2" borderId="1" xfId="0" applyNumberFormat="1" applyFont="1" applyFill="1" applyBorder="1" applyProtection="1">
      <protection locked="0"/>
    </xf>
    <xf numFmtId="49" fontId="12" fillId="2" borderId="2" xfId="0" applyNumberFormat="1" applyFont="1" applyFill="1" applyBorder="1" applyAlignment="1" applyProtection="1">
      <alignment vertical="center" wrapText="1"/>
      <protection locked="0"/>
    </xf>
    <xf numFmtId="10" fontId="12" fillId="5" borderId="1" xfId="4" applyNumberFormat="1" applyFont="1" applyFill="1" applyBorder="1" applyAlignment="1" applyProtection="1">
      <alignment horizontal="center" vertical="center"/>
      <protection locked="0"/>
    </xf>
    <xf numFmtId="0" fontId="2" fillId="7" borderId="1" xfId="0" applyFont="1" applyFill="1" applyBorder="1" applyAlignment="1">
      <alignment wrapText="1"/>
    </xf>
    <xf numFmtId="164" fontId="3" fillId="2" borderId="1" xfId="1" applyNumberFormat="1" applyFont="1" applyFill="1" applyBorder="1" applyAlignment="1" applyProtection="1">
      <alignment horizontal="center" vertical="center"/>
      <protection locked="0"/>
    </xf>
    <xf numFmtId="164" fontId="7" fillId="2" borderId="1" xfId="1" applyNumberFormat="1" applyFont="1" applyFill="1" applyBorder="1" applyAlignment="1" applyProtection="1">
      <alignment horizontal="center" vertical="center"/>
      <protection locked="0"/>
    </xf>
    <xf numFmtId="164" fontId="3" fillId="2" borderId="1" xfId="1" applyNumberFormat="1"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wrapText="1"/>
    </xf>
    <xf numFmtId="49" fontId="0" fillId="0" borderId="0" xfId="0" applyNumberFormat="1" applyFont="1" applyFill="1" applyBorder="1" applyProtection="1"/>
    <xf numFmtId="49" fontId="11" fillId="0" borderId="0" xfId="0" applyNumberFormat="1" applyFont="1" applyFill="1" applyBorder="1" applyAlignment="1" applyProtection="1">
      <alignment wrapText="1"/>
    </xf>
    <xf numFmtId="49" fontId="11" fillId="0" borderId="0" xfId="0" applyNumberFormat="1" applyFont="1" applyFill="1" applyBorder="1" applyAlignment="1" applyProtection="1"/>
    <xf numFmtId="49" fontId="67" fillId="0" borderId="0" xfId="0" applyNumberFormat="1" applyFont="1" applyFill="1" applyAlignment="1" applyProtection="1"/>
    <xf numFmtId="49" fontId="3" fillId="0" borderId="0" xfId="0" applyNumberFormat="1" applyFont="1" applyFill="1" applyAlignment="1" applyProtection="1">
      <alignment wrapText="1"/>
    </xf>
    <xf numFmtId="49" fontId="12" fillId="2" borderId="0" xfId="0" applyNumberFormat="1" applyFont="1" applyFill="1" applyProtection="1"/>
    <xf numFmtId="49" fontId="12" fillId="2" borderId="1" xfId="0" applyNumberFormat="1" applyFont="1" applyFill="1" applyBorder="1" applyProtection="1"/>
    <xf numFmtId="10" fontId="53" fillId="5" borderId="1" xfId="4" applyNumberFormat="1" applyFont="1" applyFill="1" applyBorder="1" applyAlignment="1" applyProtection="1">
      <alignment horizontal="center" vertical="center"/>
      <protection locked="0"/>
    </xf>
    <xf numFmtId="164" fontId="53" fillId="2" borderId="9" xfId="1" applyNumberFormat="1" applyFont="1" applyFill="1" applyBorder="1" applyAlignment="1" applyProtection="1">
      <alignment vertical="center" wrapText="1"/>
      <protection locked="0"/>
    </xf>
    <xf numFmtId="164" fontId="53" fillId="2" borderId="1" xfId="1" applyNumberFormat="1" applyFont="1" applyFill="1" applyBorder="1" applyAlignment="1" applyProtection="1">
      <alignment horizontal="center" vertical="center"/>
      <protection locked="0"/>
    </xf>
    <xf numFmtId="49" fontId="26" fillId="2" borderId="0" xfId="0" applyNumberFormat="1" applyFont="1" applyFill="1" applyAlignment="1" applyProtection="1">
      <alignment horizontal="center"/>
    </xf>
    <xf numFmtId="49" fontId="11" fillId="0" borderId="4"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49" fontId="3" fillId="0" borderId="0" xfId="0" applyNumberFormat="1" applyFont="1" applyFill="1" applyAlignment="1" applyProtection="1">
      <alignment horizontal="center" wrapText="1"/>
    </xf>
    <xf numFmtId="49" fontId="12" fillId="4" borderId="1" xfId="0" applyNumberFormat="1" applyFont="1" applyFill="1" applyBorder="1" applyAlignment="1" applyProtection="1">
      <alignment horizontal="center" vertical="center"/>
      <protection locked="0"/>
    </xf>
    <xf numFmtId="164" fontId="53" fillId="0" borderId="1" xfId="1" applyNumberFormat="1" applyFont="1" applyFill="1" applyBorder="1" applyAlignment="1" applyProtection="1">
      <alignment horizontal="center" vertical="center"/>
      <protection locked="0"/>
    </xf>
    <xf numFmtId="10" fontId="53" fillId="5" borderId="1" xfId="4" applyNumberFormat="1" applyFont="1" applyFill="1" applyBorder="1" applyAlignment="1" applyProtection="1">
      <alignment horizontal="center" vertical="center" wrapText="1"/>
      <protection locked="0"/>
    </xf>
    <xf numFmtId="49" fontId="55" fillId="0" borderId="0" xfId="0" applyNumberFormat="1" applyFont="1"/>
    <xf numFmtId="49" fontId="11" fillId="0" borderId="0" xfId="0" applyNumberFormat="1" applyFont="1" applyFill="1"/>
    <xf numFmtId="164" fontId="10" fillId="0" borderId="0" xfId="1" applyNumberFormat="1" applyFont="1"/>
    <xf numFmtId="49" fontId="11" fillId="0" borderId="0" xfId="0" applyNumberFormat="1" applyFont="1"/>
    <xf numFmtId="49" fontId="0" fillId="0" borderId="0" xfId="0" applyNumberFormat="1" applyFont="1" applyProtection="1">
      <protection locked="0"/>
    </xf>
    <xf numFmtId="49" fontId="6" fillId="0" borderId="1" xfId="0" applyNumberFormat="1" applyFont="1" applyBorder="1" applyAlignment="1" applyProtection="1">
      <alignment horizontal="center"/>
      <protection locked="0"/>
    </xf>
    <xf numFmtId="49" fontId="6" fillId="2" borderId="1" xfId="0" applyNumberFormat="1" applyFont="1" applyFill="1" applyBorder="1" applyAlignment="1" applyProtection="1">
      <alignment horizontal="left"/>
      <protection locked="0"/>
    </xf>
    <xf numFmtId="49" fontId="29" fillId="0" borderId="1" xfId="0" applyNumberFormat="1" applyFont="1" applyBorder="1" applyAlignment="1" applyProtection="1">
      <alignment horizontal="center"/>
      <protection locked="0"/>
    </xf>
    <xf numFmtId="49" fontId="29" fillId="2" borderId="1" xfId="0" applyNumberFormat="1" applyFont="1" applyFill="1" applyBorder="1" applyAlignment="1" applyProtection="1">
      <alignment horizontal="left"/>
      <protection locked="0"/>
    </xf>
    <xf numFmtId="2" fontId="0" fillId="0" borderId="0" xfId="0" applyNumberFormat="1" applyProtection="1">
      <protection locked="0"/>
    </xf>
    <xf numFmtId="49" fontId="3" fillId="0" borderId="1" xfId="0" applyNumberFormat="1" applyFont="1" applyBorder="1" applyAlignment="1" applyProtection="1">
      <alignment horizontal="center"/>
      <protection locked="0"/>
    </xf>
    <xf numFmtId="49" fontId="3" fillId="2" borderId="1" xfId="0" applyNumberFormat="1" applyFont="1" applyFill="1" applyBorder="1" applyAlignment="1" applyProtection="1">
      <alignment horizontal="left"/>
      <protection locked="0"/>
    </xf>
    <xf numFmtId="164" fontId="11" fillId="0" borderId="4" xfId="1" applyNumberFormat="1" applyFont="1" applyFill="1" applyBorder="1" applyAlignment="1">
      <alignment wrapText="1"/>
    </xf>
    <xf numFmtId="164" fontId="10" fillId="0" borderId="0" xfId="1" applyNumberFormat="1" applyFont="1" applyFill="1" applyAlignment="1"/>
    <xf numFmtId="164" fontId="10" fillId="0" borderId="0" xfId="1" applyNumberFormat="1" applyFont="1" applyAlignment="1"/>
    <xf numFmtId="49" fontId="0" fillId="2" borderId="0" xfId="0" applyNumberFormat="1" applyFont="1" applyFill="1" applyAlignment="1">
      <alignment horizontal="left"/>
    </xf>
    <xf numFmtId="1" fontId="0" fillId="2" borderId="0" xfId="0" applyNumberFormat="1" applyFont="1" applyFill="1" applyAlignment="1">
      <alignment horizontal="center"/>
    </xf>
    <xf numFmtId="49"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xf>
    <xf numFmtId="0" fontId="0" fillId="0" borderId="0" xfId="0" applyAlignment="1"/>
    <xf numFmtId="49" fontId="12" fillId="2" borderId="1" xfId="0" applyNumberFormat="1" applyFont="1" applyFill="1" applyBorder="1" applyAlignment="1" applyProtection="1">
      <alignment horizontal="left"/>
      <protection locked="0"/>
    </xf>
    <xf numFmtId="49" fontId="12" fillId="0" borderId="1" xfId="0" applyNumberFormat="1" applyFont="1" applyBorder="1" applyAlignment="1" applyProtection="1">
      <alignment horizontal="center"/>
      <protection locked="0"/>
    </xf>
    <xf numFmtId="49" fontId="11" fillId="0" borderId="0" xfId="0" applyNumberFormat="1" applyFont="1" applyFill="1" applyBorder="1" applyAlignment="1">
      <alignment vertical="center" wrapText="1"/>
    </xf>
    <xf numFmtId="164" fontId="10" fillId="2" borderId="0" xfId="1" applyNumberFormat="1" applyFont="1" applyFill="1" applyBorder="1" applyAlignment="1">
      <alignment horizontal="center" wrapText="1"/>
    </xf>
    <xf numFmtId="164" fontId="11" fillId="2" borderId="0" xfId="1" applyNumberFormat="1" applyFont="1" applyFill="1" applyBorder="1" applyAlignment="1">
      <alignment horizontal="center"/>
    </xf>
    <xf numFmtId="49" fontId="11" fillId="0" borderId="0" xfId="0" applyNumberFormat="1" applyFont="1" applyFill="1" applyBorder="1"/>
    <xf numFmtId="49" fontId="11" fillId="2" borderId="0" xfId="0" applyNumberFormat="1" applyFont="1" applyFill="1" applyBorder="1"/>
    <xf numFmtId="43" fontId="10" fillId="0" borderId="0" xfId="1" applyFont="1"/>
    <xf numFmtId="0" fontId="12" fillId="0" borderId="1" xfId="0" applyFont="1" applyBorder="1" applyAlignment="1" applyProtection="1">
      <alignment horizontal="center"/>
      <protection locked="0"/>
    </xf>
    <xf numFmtId="0" fontId="12" fillId="0" borderId="1" xfId="0" applyFont="1" applyBorder="1" applyProtection="1">
      <protection locked="0"/>
    </xf>
    <xf numFmtId="164" fontId="11" fillId="0" borderId="4" xfId="1" applyNumberFormat="1" applyFont="1" applyBorder="1" applyAlignment="1"/>
    <xf numFmtId="0" fontId="6" fillId="0" borderId="1" xfId="0" applyFont="1" applyBorder="1" applyAlignment="1" applyProtection="1">
      <alignment horizontal="center"/>
      <protection locked="0"/>
    </xf>
    <xf numFmtId="0" fontId="6" fillId="2" borderId="1" xfId="0" applyFont="1" applyFill="1" applyBorder="1" applyAlignment="1" applyProtection="1">
      <alignment horizontal="left"/>
      <protection locked="0"/>
    </xf>
    <xf numFmtId="0" fontId="29" fillId="0" borderId="1" xfId="0" applyFont="1" applyBorder="1" applyAlignment="1" applyProtection="1">
      <alignment horizontal="center"/>
      <protection locked="0"/>
    </xf>
    <xf numFmtId="0" fontId="43" fillId="0" borderId="1" xfId="0" applyFont="1" applyFill="1" applyBorder="1" applyAlignment="1">
      <alignment vertical="center" wrapText="1"/>
    </xf>
    <xf numFmtId="0" fontId="43" fillId="0" borderId="1" xfId="0" applyFont="1" applyBorder="1" applyAlignment="1" applyProtection="1">
      <alignment horizontal="center"/>
      <protection locked="0"/>
    </xf>
    <xf numFmtId="0" fontId="43" fillId="2" borderId="1" xfId="0" applyFont="1" applyFill="1" applyBorder="1" applyAlignment="1" applyProtection="1">
      <alignment horizontal="left"/>
      <protection locked="0"/>
    </xf>
    <xf numFmtId="0" fontId="42" fillId="0" borderId="1" xfId="0" applyFont="1" applyBorder="1" applyAlignment="1" applyProtection="1">
      <alignment horizontal="center"/>
      <protection locked="0"/>
    </xf>
    <xf numFmtId="0" fontId="23" fillId="0" borderId="1"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49" fontId="15" fillId="0" borderId="4" xfId="3" applyNumberFormat="1" applyFont="1" applyFill="1" applyBorder="1" applyAlignment="1">
      <alignment vertical="center" wrapText="1"/>
    </xf>
    <xf numFmtId="0" fontId="49" fillId="0" borderId="0" xfId="3" applyFont="1" applyBorder="1" applyAlignment="1">
      <alignment wrapText="1"/>
    </xf>
    <xf numFmtId="0" fontId="46" fillId="0" borderId="0" xfId="3" applyFont="1" applyBorder="1" applyAlignment="1">
      <alignment vertical="center" wrapText="1"/>
    </xf>
    <xf numFmtId="164" fontId="8" fillId="0" borderId="1" xfId="1" applyNumberFormat="1" applyFont="1" applyBorder="1" applyProtection="1">
      <protection locked="0"/>
    </xf>
    <xf numFmtId="164" fontId="12" fillId="5" borderId="1" xfId="1" applyNumberFormat="1" applyFont="1" applyFill="1" applyBorder="1" applyAlignment="1" applyProtection="1">
      <alignment horizontal="center" vertical="center"/>
    </xf>
    <xf numFmtId="164" fontId="53" fillId="5" borderId="1" xfId="1" applyNumberFormat="1" applyFont="1" applyFill="1" applyBorder="1" applyAlignment="1" applyProtection="1">
      <alignment horizontal="center" vertical="center"/>
    </xf>
    <xf numFmtId="164" fontId="53" fillId="6" borderId="1" xfId="1" applyNumberFormat="1" applyFont="1" applyFill="1" applyBorder="1" applyAlignment="1" applyProtection="1">
      <alignment horizontal="center" vertical="center"/>
    </xf>
    <xf numFmtId="164" fontId="53" fillId="3" borderId="1" xfId="1" applyNumberFormat="1" applyFont="1" applyFill="1" applyBorder="1" applyAlignment="1" applyProtection="1">
      <alignment horizontal="center" vertical="center"/>
    </xf>
    <xf numFmtId="164" fontId="7" fillId="8" borderId="1" xfId="1" applyNumberFormat="1" applyFont="1" applyFill="1" applyBorder="1" applyAlignment="1" applyProtection="1">
      <alignment horizontal="center" vertical="center"/>
      <protection locked="0"/>
    </xf>
    <xf numFmtId="164" fontId="3" fillId="8" borderId="1" xfId="1" applyNumberFormat="1" applyFont="1" applyFill="1" applyBorder="1" applyAlignment="1" applyProtection="1">
      <alignment horizontal="center" vertical="center"/>
      <protection locked="0"/>
    </xf>
    <xf numFmtId="164" fontId="30" fillId="8" borderId="1" xfId="1" applyNumberFormat="1" applyFont="1" applyFill="1" applyBorder="1" applyAlignment="1" applyProtection="1">
      <alignment horizontal="center" vertical="center"/>
      <protection locked="0"/>
    </xf>
    <xf numFmtId="164" fontId="10" fillId="0" borderId="0" xfId="1" applyNumberFormat="1" applyFont="1" applyFill="1" applyAlignment="1" applyProtection="1">
      <alignment wrapText="1"/>
    </xf>
    <xf numFmtId="0" fontId="12" fillId="2" borderId="1" xfId="0" applyNumberFormat="1" applyFont="1" applyFill="1" applyBorder="1" applyAlignment="1" applyProtection="1">
      <alignment horizontal="center" vertical="center" wrapText="1"/>
    </xf>
    <xf numFmtId="49" fontId="9" fillId="9" borderId="1" xfId="0" applyNumberFormat="1" applyFont="1" applyFill="1" applyBorder="1" applyAlignment="1" applyProtection="1">
      <alignment horizontal="center" vertical="center"/>
      <protection locked="0"/>
    </xf>
    <xf numFmtId="49" fontId="9" fillId="9" borderId="1" xfId="0" applyNumberFormat="1" applyFont="1" applyFill="1" applyBorder="1" applyAlignment="1" applyProtection="1">
      <alignment vertical="center"/>
      <protection locked="0"/>
    </xf>
    <xf numFmtId="0" fontId="12" fillId="4" borderId="1" xfId="0" applyNumberFormat="1" applyFont="1" applyFill="1" applyBorder="1" applyAlignment="1" applyProtection="1">
      <alignment horizontal="center" vertical="center"/>
      <protection locked="0"/>
    </xf>
    <xf numFmtId="49" fontId="9" fillId="10" borderId="1" xfId="0" applyNumberFormat="1" applyFont="1" applyFill="1" applyBorder="1" applyAlignment="1" applyProtection="1">
      <alignment horizontal="center" vertical="center"/>
      <protection locked="0"/>
    </xf>
    <xf numFmtId="43" fontId="10" fillId="0" borderId="0" xfId="1" applyFont="1" applyFill="1" applyAlignment="1" applyProtection="1">
      <alignment wrapText="1"/>
    </xf>
    <xf numFmtId="10" fontId="53" fillId="9" borderId="1" xfId="4" applyNumberFormat="1" applyFont="1" applyFill="1" applyBorder="1" applyAlignment="1" applyProtection="1">
      <alignment horizontal="center" vertical="center" wrapText="1"/>
      <protection locked="0"/>
    </xf>
    <xf numFmtId="10" fontId="53" fillId="10" borderId="1" xfId="4" applyNumberFormat="1" applyFont="1" applyFill="1" applyBorder="1" applyAlignment="1" applyProtection="1">
      <alignment horizontal="center" vertical="center" wrapText="1"/>
      <protection locked="0"/>
    </xf>
    <xf numFmtId="49" fontId="56" fillId="9" borderId="1" xfId="0" applyNumberFormat="1" applyFont="1" applyFill="1" applyBorder="1" applyAlignment="1" applyProtection="1">
      <alignment horizontal="center" vertical="center"/>
      <protection locked="0"/>
    </xf>
    <xf numFmtId="49" fontId="56" fillId="9" borderId="1" xfId="0" applyNumberFormat="1" applyFont="1" applyFill="1" applyBorder="1" applyAlignment="1" applyProtection="1">
      <alignment vertical="center"/>
      <protection locked="0"/>
    </xf>
    <xf numFmtId="0" fontId="61" fillId="4" borderId="1" xfId="0" applyNumberFormat="1" applyFont="1" applyFill="1" applyBorder="1" applyAlignment="1" applyProtection="1">
      <alignment horizontal="center" vertical="center"/>
      <protection locked="0"/>
    </xf>
    <xf numFmtId="49" fontId="56" fillId="10" borderId="1" xfId="0" applyNumberFormat="1" applyFont="1" applyFill="1" applyBorder="1" applyAlignment="1" applyProtection="1">
      <alignment horizontal="center" vertical="center"/>
      <protection locked="0"/>
    </xf>
    <xf numFmtId="49" fontId="61" fillId="4" borderId="1" xfId="0" applyNumberFormat="1" applyFont="1" applyFill="1" applyBorder="1" applyAlignment="1" applyProtection="1">
      <alignment horizontal="center" vertical="center"/>
      <protection locked="0"/>
    </xf>
    <xf numFmtId="0" fontId="3" fillId="0" borderId="1" xfId="0" applyNumberFormat="1" applyFont="1" applyFill="1" applyBorder="1" applyAlignment="1">
      <alignment horizontal="center" vertical="center" wrapText="1"/>
    </xf>
    <xf numFmtId="164" fontId="31" fillId="3" borderId="1" xfId="1" applyNumberFormat="1" applyFont="1" applyFill="1" applyBorder="1" applyAlignment="1" applyProtection="1">
      <alignment horizontal="center" vertical="center"/>
      <protection locked="0"/>
    </xf>
    <xf numFmtId="49" fontId="9" fillId="3" borderId="1" xfId="0" applyNumberFormat="1" applyFont="1" applyFill="1" applyBorder="1" applyAlignment="1" applyProtection="1">
      <alignment horizontal="center" vertical="center" wrapText="1"/>
      <protection locked="0"/>
    </xf>
    <xf numFmtId="49" fontId="9" fillId="3" borderId="2" xfId="0" applyNumberFormat="1" applyFont="1" applyFill="1" applyBorder="1" applyAlignment="1" applyProtection="1">
      <alignment horizontal="left" vertical="center" wrapText="1"/>
      <protection locked="0"/>
    </xf>
    <xf numFmtId="10" fontId="12" fillId="3" borderId="1" xfId="4" applyNumberFormat="1" applyFont="1" applyFill="1" applyBorder="1" applyAlignment="1" applyProtection="1">
      <alignment horizontal="center" vertical="center"/>
      <protection locked="0"/>
    </xf>
    <xf numFmtId="41" fontId="9" fillId="3" borderId="1" xfId="1" applyNumberFormat="1" applyFont="1" applyFill="1" applyBorder="1" applyAlignment="1" applyProtection="1">
      <alignment horizontal="center" vertical="center"/>
      <protection locked="0"/>
    </xf>
    <xf numFmtId="41" fontId="9" fillId="9" borderId="1" xfId="1" applyNumberFormat="1" applyFont="1" applyFill="1" applyBorder="1" applyAlignment="1" applyProtection="1">
      <alignment horizontal="center" vertical="center"/>
      <protection locked="0"/>
    </xf>
    <xf numFmtId="41" fontId="9" fillId="10" borderId="1" xfId="1" applyNumberFormat="1" applyFont="1" applyFill="1" applyBorder="1" applyAlignment="1" applyProtection="1">
      <alignment horizontal="center" vertical="center"/>
      <protection locked="0"/>
    </xf>
    <xf numFmtId="10" fontId="12" fillId="9" borderId="1" xfId="4" applyNumberFormat="1" applyFont="1" applyFill="1" applyBorder="1" applyAlignment="1" applyProtection="1">
      <alignment horizontal="center" vertical="center"/>
      <protection locked="0"/>
    </xf>
    <xf numFmtId="10" fontId="9" fillId="3" borderId="1" xfId="4" applyNumberFormat="1" applyFont="1" applyFill="1" applyBorder="1" applyAlignment="1" applyProtection="1">
      <alignment horizontal="center" vertical="center"/>
      <protection locked="0"/>
    </xf>
    <xf numFmtId="164" fontId="8" fillId="2" borderId="0" xfId="0" applyNumberFormat="1" applyFont="1" applyFill="1"/>
    <xf numFmtId="3" fontId="8" fillId="2" borderId="0" xfId="0" applyNumberFormat="1" applyFont="1" applyFill="1"/>
    <xf numFmtId="10" fontId="12" fillId="10" borderId="1" xfId="4" applyNumberFormat="1" applyFont="1" applyFill="1" applyBorder="1" applyAlignment="1" applyProtection="1">
      <alignment horizontal="center" vertical="center"/>
      <protection locked="0"/>
    </xf>
    <xf numFmtId="10" fontId="9" fillId="10" borderId="1" xfId="4" applyNumberFormat="1" applyFont="1" applyFill="1" applyBorder="1" applyAlignment="1" applyProtection="1">
      <alignment horizontal="center" vertical="center"/>
      <protection locked="0"/>
    </xf>
    <xf numFmtId="10" fontId="9" fillId="9" borderId="1" xfId="4" applyNumberFormat="1" applyFont="1" applyFill="1" applyBorder="1" applyAlignment="1" applyProtection="1">
      <alignment horizontal="center" vertical="center"/>
      <protection locked="0"/>
    </xf>
    <xf numFmtId="49" fontId="61" fillId="0" borderId="1" xfId="0" applyNumberFormat="1" applyFont="1" applyFill="1" applyBorder="1" applyAlignment="1" applyProtection="1">
      <alignment horizontal="center" vertical="center"/>
      <protection locked="0"/>
    </xf>
    <xf numFmtId="164" fontId="8" fillId="0" borderId="0" xfId="0" applyNumberFormat="1" applyFont="1" applyFill="1"/>
    <xf numFmtId="10" fontId="53" fillId="11" borderId="1" xfId="4" applyNumberFormat="1" applyFont="1" applyFill="1" applyBorder="1" applyAlignment="1" applyProtection="1">
      <alignment horizontal="center" vertical="center" wrapText="1"/>
      <protection locked="0"/>
    </xf>
    <xf numFmtId="0" fontId="8" fillId="2" borderId="0" xfId="0" applyNumberFormat="1" applyFont="1" applyFill="1" applyBorder="1"/>
    <xf numFmtId="41" fontId="8" fillId="2" borderId="0" xfId="0" applyNumberFormat="1" applyFont="1" applyFill="1" applyBorder="1"/>
    <xf numFmtId="0" fontId="8" fillId="2" borderId="0" xfId="0" applyNumberFormat="1" applyFont="1" applyFill="1"/>
    <xf numFmtId="0" fontId="8" fillId="0" borderId="0" xfId="0" applyNumberFormat="1" applyFont="1" applyFill="1"/>
    <xf numFmtId="164" fontId="61" fillId="3" borderId="1" xfId="1" applyNumberFormat="1" applyFont="1" applyFill="1" applyBorder="1" applyAlignment="1" applyProtection="1">
      <alignment horizontal="center" vertical="center" wrapText="1"/>
      <protection locked="0"/>
    </xf>
    <xf numFmtId="10" fontId="61" fillId="3" borderId="1" xfId="4" applyNumberFormat="1" applyFont="1" applyFill="1" applyBorder="1" applyAlignment="1" applyProtection="1">
      <alignment horizontal="center" vertical="center" wrapText="1"/>
      <protection locked="0"/>
    </xf>
    <xf numFmtId="41" fontId="8" fillId="3" borderId="0" xfId="0" applyNumberFormat="1" applyFont="1" applyFill="1" applyBorder="1"/>
    <xf numFmtId="0" fontId="8" fillId="3" borderId="0" xfId="0" applyNumberFormat="1" applyFont="1" applyFill="1" applyBorder="1"/>
    <xf numFmtId="3" fontId="8" fillId="3" borderId="0" xfId="0" applyNumberFormat="1" applyFont="1" applyFill="1"/>
    <xf numFmtId="41" fontId="8" fillId="3" borderId="0" xfId="0" applyNumberFormat="1" applyFont="1" applyFill="1"/>
    <xf numFmtId="164" fontId="8" fillId="3" borderId="0" xfId="0" applyNumberFormat="1" applyFont="1" applyFill="1"/>
    <xf numFmtId="0" fontId="8" fillId="3" borderId="0" xfId="0" applyNumberFormat="1" applyFont="1" applyFill="1"/>
    <xf numFmtId="43" fontId="8" fillId="3" borderId="0" xfId="0" applyNumberFormat="1" applyFont="1" applyFill="1"/>
    <xf numFmtId="41" fontId="0" fillId="2" borderId="0" xfId="0" applyNumberFormat="1" applyFont="1" applyFill="1" applyBorder="1"/>
    <xf numFmtId="37" fontId="8" fillId="2" borderId="0" xfId="0" applyNumberFormat="1" applyFont="1" applyFill="1"/>
    <xf numFmtId="49" fontId="10" fillId="0" borderId="0" xfId="0" applyNumberFormat="1" applyFont="1" applyFill="1" applyBorder="1" applyAlignment="1" applyProtection="1">
      <alignment horizontal="center" wrapText="1"/>
    </xf>
    <xf numFmtId="49" fontId="11" fillId="0" borderId="0" xfId="0" applyNumberFormat="1" applyFont="1" applyFill="1" applyBorder="1" applyAlignment="1" applyProtection="1">
      <alignment horizontal="center" wrapText="1"/>
    </xf>
    <xf numFmtId="0" fontId="10" fillId="0" borderId="0" xfId="0" applyFont="1" applyAlignment="1" applyProtection="1">
      <alignment horizontal="center" wrapText="1"/>
    </xf>
    <xf numFmtId="0" fontId="10"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49" fontId="56" fillId="10" borderId="9" xfId="0" applyNumberFormat="1" applyFont="1" applyFill="1" applyBorder="1" applyAlignment="1" applyProtection="1">
      <alignment horizontal="center" vertical="center"/>
      <protection locked="0"/>
    </xf>
    <xf numFmtId="10" fontId="53" fillId="10" borderId="9" xfId="4" applyNumberFormat="1" applyFont="1" applyFill="1" applyBorder="1" applyAlignment="1" applyProtection="1">
      <alignment horizontal="center" vertical="center" wrapText="1"/>
      <protection locked="0"/>
    </xf>
    <xf numFmtId="49" fontId="61" fillId="4" borderId="11" xfId="0" applyNumberFormat="1" applyFont="1" applyFill="1" applyBorder="1" applyAlignment="1" applyProtection="1">
      <alignment horizontal="center" vertical="center"/>
      <protection locked="0"/>
    </xf>
    <xf numFmtId="10" fontId="53" fillId="5" borderId="11" xfId="4" applyNumberFormat="1" applyFont="1" applyFill="1" applyBorder="1" applyAlignment="1" applyProtection="1">
      <alignment horizontal="center" vertical="center" wrapText="1"/>
      <protection locked="0"/>
    </xf>
    <xf numFmtId="49" fontId="9" fillId="0" borderId="3" xfId="0" applyNumberFormat="1" applyFont="1" applyFill="1" applyBorder="1" applyAlignment="1">
      <alignment horizontal="center" vertical="center" wrapText="1" readingOrder="1"/>
    </xf>
    <xf numFmtId="0" fontId="9" fillId="0" borderId="1" xfId="0" applyFont="1" applyBorder="1" applyAlignment="1">
      <alignment horizontal="center" vertical="center" wrapText="1"/>
    </xf>
    <xf numFmtId="0" fontId="12" fillId="0" borderId="1" xfId="0" applyFont="1" applyBorder="1" applyAlignment="1">
      <alignment horizontal="center"/>
    </xf>
    <xf numFmtId="0" fontId="4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0" fillId="3" borderId="1" xfId="0" applyFill="1" applyBorder="1" applyAlignment="1">
      <alignment horizontal="right"/>
    </xf>
    <xf numFmtId="14" fontId="51" fillId="3" borderId="1" xfId="0" applyNumberFormat="1" applyFont="1" applyFill="1" applyBorder="1" applyAlignment="1">
      <alignment horizontal="right"/>
    </xf>
    <xf numFmtId="0" fontId="12" fillId="2" borderId="1" xfId="0" applyNumberFormat="1" applyFont="1" applyFill="1" applyBorder="1" applyAlignment="1" applyProtection="1">
      <alignment horizontal="center" vertical="center" wrapText="1"/>
      <protection locked="0"/>
    </xf>
    <xf numFmtId="0" fontId="12" fillId="2" borderId="1" xfId="0" applyNumberFormat="1" applyFont="1" applyFill="1" applyBorder="1" applyAlignment="1" applyProtection="1">
      <alignment horizontal="center" vertical="center"/>
      <protection locked="0"/>
    </xf>
    <xf numFmtId="164" fontId="3" fillId="3" borderId="1" xfId="1" applyNumberFormat="1" applyFont="1" applyFill="1" applyBorder="1" applyAlignment="1" applyProtection="1">
      <alignment horizontal="center" vertical="center"/>
      <protection locked="0"/>
    </xf>
    <xf numFmtId="164" fontId="54" fillId="3" borderId="1" xfId="1" applyNumberFormat="1" applyFont="1" applyFill="1" applyBorder="1" applyAlignment="1" applyProtection="1">
      <alignment horizontal="center" vertical="center"/>
    </xf>
    <xf numFmtId="164" fontId="53" fillId="3" borderId="1" xfId="1" applyNumberFormat="1" applyFont="1" applyFill="1" applyBorder="1" applyAlignment="1" applyProtection="1">
      <alignment horizontal="center" vertical="center"/>
      <protection locked="0"/>
    </xf>
    <xf numFmtId="164" fontId="12" fillId="3" borderId="1" xfId="1" applyNumberFormat="1" applyFont="1" applyFill="1" applyBorder="1" applyAlignment="1" applyProtection="1">
      <alignment horizontal="center" vertical="center"/>
      <protection locked="0"/>
    </xf>
    <xf numFmtId="49" fontId="12" fillId="3" borderId="2" xfId="0" applyNumberFormat="1" applyFont="1" applyFill="1" applyBorder="1" applyAlignment="1" applyProtection="1">
      <alignment horizontal="left" vertical="center" wrapText="1"/>
    </xf>
    <xf numFmtId="10" fontId="53" fillId="3" borderId="1" xfId="4" applyNumberFormat="1" applyFont="1" applyFill="1" applyBorder="1" applyAlignment="1" applyProtection="1">
      <alignment horizontal="center" vertical="center"/>
      <protection locked="0"/>
    </xf>
    <xf numFmtId="41" fontId="12" fillId="0" borderId="1" xfId="1" applyNumberFormat="1" applyFont="1" applyFill="1" applyBorder="1" applyAlignment="1" applyProtection="1">
      <alignment horizontal="center" vertical="center"/>
      <protection locked="0"/>
    </xf>
    <xf numFmtId="41" fontId="9" fillId="11" borderId="1" xfId="1" applyNumberFormat="1" applyFont="1" applyFill="1" applyBorder="1" applyAlignment="1" applyProtection="1">
      <alignment horizontal="center" vertical="center"/>
      <protection locked="0"/>
    </xf>
    <xf numFmtId="164" fontId="61" fillId="9" borderId="1" xfId="1" applyNumberFormat="1" applyFont="1" applyFill="1" applyBorder="1" applyAlignment="1" applyProtection="1">
      <alignment horizontal="center" vertical="center" wrapText="1"/>
      <protection locked="0"/>
    </xf>
    <xf numFmtId="164" fontId="61" fillId="0" borderId="1" xfId="1" applyNumberFormat="1" applyFont="1" applyFill="1" applyBorder="1" applyAlignment="1" applyProtection="1">
      <alignment horizontal="center" vertical="center" wrapText="1"/>
      <protection locked="0"/>
    </xf>
    <xf numFmtId="164" fontId="61" fillId="10" borderId="1" xfId="1" applyNumberFormat="1" applyFont="1" applyFill="1" applyBorder="1" applyAlignment="1" applyProtection="1">
      <alignment horizontal="center" vertical="center" wrapText="1"/>
      <protection locked="0"/>
    </xf>
    <xf numFmtId="164" fontId="61" fillId="11" borderId="1" xfId="1" applyNumberFormat="1" applyFont="1" applyFill="1" applyBorder="1" applyAlignment="1" applyProtection="1">
      <alignment horizontal="center" vertical="center" wrapText="1"/>
      <protection locked="0"/>
    </xf>
    <xf numFmtId="164" fontId="31" fillId="0" borderId="1" xfId="1" applyNumberFormat="1" applyFont="1" applyFill="1" applyBorder="1" applyAlignment="1" applyProtection="1">
      <alignment horizontal="center" vertical="center"/>
      <protection locked="0"/>
    </xf>
    <xf numFmtId="49" fontId="6" fillId="3" borderId="1" xfId="0" applyNumberFormat="1" applyFont="1" applyFill="1" applyBorder="1" applyAlignment="1" applyProtection="1">
      <alignment horizontal="center"/>
      <protection locked="0"/>
    </xf>
    <xf numFmtId="49" fontId="6" fillId="3" borderId="1" xfId="0" applyNumberFormat="1" applyFont="1" applyFill="1" applyBorder="1" applyAlignment="1" applyProtection="1">
      <alignment horizontal="left"/>
      <protection locked="0"/>
    </xf>
    <xf numFmtId="49" fontId="7" fillId="10" borderId="1" xfId="0" applyNumberFormat="1" applyFont="1" applyFill="1" applyBorder="1" applyAlignment="1" applyProtection="1">
      <alignment horizontal="left"/>
      <protection locked="0"/>
    </xf>
    <xf numFmtId="49" fontId="7" fillId="10" borderId="9" xfId="0" applyNumberFormat="1" applyFont="1" applyFill="1" applyBorder="1" applyAlignment="1" applyProtection="1">
      <alignment horizontal="center"/>
      <protection locked="0"/>
    </xf>
    <xf numFmtId="0" fontId="3" fillId="0" borderId="1" xfId="0" applyNumberFormat="1" applyFont="1" applyBorder="1" applyAlignment="1">
      <alignment horizontal="center"/>
    </xf>
    <xf numFmtId="164" fontId="3" fillId="0" borderId="1" xfId="1" applyNumberFormat="1" applyFont="1" applyFill="1" applyBorder="1" applyAlignment="1" applyProtection="1">
      <alignment horizontal="center" vertical="center"/>
      <protection locked="0"/>
    </xf>
    <xf numFmtId="164" fontId="3" fillId="10" borderId="1" xfId="1" applyNumberFormat="1" applyFont="1" applyFill="1" applyBorder="1" applyAlignment="1" applyProtection="1">
      <alignment horizontal="center" vertical="center"/>
      <protection locked="0"/>
    </xf>
    <xf numFmtId="49" fontId="9" fillId="3" borderId="1" xfId="0" applyNumberFormat="1" applyFont="1" applyFill="1" applyBorder="1" applyAlignment="1" applyProtection="1">
      <alignment horizontal="left"/>
      <protection locked="0"/>
    </xf>
    <xf numFmtId="164" fontId="9" fillId="3" borderId="7" xfId="1" applyNumberFormat="1" applyFont="1" applyFill="1" applyBorder="1" applyAlignment="1" applyProtection="1">
      <alignment horizontal="center" wrapText="1"/>
      <protection locked="0"/>
    </xf>
    <xf numFmtId="49" fontId="9" fillId="9" borderId="1" xfId="0" applyNumberFormat="1" applyFont="1" applyFill="1" applyBorder="1" applyAlignment="1" applyProtection="1">
      <alignment horizontal="center"/>
      <protection locked="0"/>
    </xf>
    <xf numFmtId="49" fontId="9" fillId="9" borderId="1" xfId="0" applyNumberFormat="1" applyFont="1" applyFill="1" applyBorder="1" applyAlignment="1" applyProtection="1">
      <alignment horizontal="left"/>
      <protection locked="0"/>
    </xf>
    <xf numFmtId="164" fontId="9" fillId="9" borderId="7" xfId="1" applyNumberFormat="1" applyFont="1" applyFill="1" applyBorder="1" applyAlignment="1" applyProtection="1">
      <alignment horizontal="center" wrapText="1"/>
      <protection locked="0"/>
    </xf>
    <xf numFmtId="164" fontId="9" fillId="0" borderId="7" xfId="1" applyNumberFormat="1" applyFont="1" applyFill="1" applyBorder="1" applyAlignment="1" applyProtection="1">
      <alignment horizontal="center" wrapText="1"/>
      <protection locked="0"/>
    </xf>
    <xf numFmtId="41" fontId="12" fillId="0" borderId="1" xfId="0" applyNumberFormat="1" applyFont="1" applyFill="1" applyBorder="1" applyAlignment="1" applyProtection="1">
      <alignment vertical="center" wrapText="1"/>
      <protection locked="0"/>
    </xf>
    <xf numFmtId="0" fontId="12" fillId="0" borderId="1" xfId="0" applyNumberFormat="1" applyFont="1" applyBorder="1" applyAlignment="1">
      <alignment horizontal="center"/>
    </xf>
    <xf numFmtId="164" fontId="29" fillId="3" borderId="1" xfId="1" applyNumberFormat="1" applyFont="1" applyFill="1" applyBorder="1" applyAlignment="1" applyProtection="1">
      <alignment horizontal="center"/>
      <protection locked="0"/>
    </xf>
    <xf numFmtId="0" fontId="6" fillId="3" borderId="1" xfId="0" applyFont="1" applyFill="1" applyBorder="1" applyAlignment="1" applyProtection="1">
      <alignment horizontal="center"/>
      <protection locked="0"/>
    </xf>
    <xf numFmtId="0" fontId="6" fillId="3" borderId="1" xfId="0" applyFont="1" applyFill="1" applyBorder="1" applyAlignment="1" applyProtection="1">
      <alignment horizontal="left"/>
      <protection locked="0"/>
    </xf>
    <xf numFmtId="164" fontId="29" fillId="0" borderId="1" xfId="1" applyNumberFormat="1" applyFont="1" applyFill="1" applyBorder="1" applyAlignment="1" applyProtection="1">
      <alignment horizontal="center"/>
      <protection locked="0"/>
    </xf>
    <xf numFmtId="164" fontId="42" fillId="3" borderId="1" xfId="1" applyNumberFormat="1" applyFont="1" applyFill="1" applyBorder="1" applyAlignment="1" applyProtection="1">
      <alignment horizontal="center"/>
      <protection locked="0"/>
    </xf>
    <xf numFmtId="0" fontId="43" fillId="3" borderId="9" xfId="0" applyFont="1" applyFill="1" applyBorder="1" applyAlignment="1" applyProtection="1">
      <alignment horizontal="center"/>
      <protection locked="0"/>
    </xf>
    <xf numFmtId="0" fontId="43" fillId="3" borderId="1" xfId="0" applyFont="1" applyFill="1" applyBorder="1" applyAlignment="1" applyProtection="1">
      <alignment horizontal="left"/>
      <protection locked="0"/>
    </xf>
    <xf numFmtId="164" fontId="42" fillId="0" borderId="1" xfId="1" applyNumberFormat="1" applyFont="1" applyFill="1" applyBorder="1" applyAlignment="1" applyProtection="1">
      <alignment horizontal="center"/>
      <protection locked="0"/>
    </xf>
    <xf numFmtId="41" fontId="23" fillId="3" borderId="1" xfId="0" applyNumberFormat="1" applyFont="1" applyFill="1" applyBorder="1" applyAlignment="1" applyProtection="1">
      <alignment horizontal="center" vertical="center" wrapText="1"/>
      <protection locked="0"/>
    </xf>
    <xf numFmtId="0" fontId="23" fillId="3" borderId="1" xfId="0" applyFont="1" applyFill="1" applyBorder="1" applyAlignment="1" applyProtection="1">
      <alignment horizontal="center" vertical="center" wrapText="1"/>
      <protection locked="0"/>
    </xf>
    <xf numFmtId="0" fontId="28" fillId="3" borderId="1" xfId="0" applyFont="1" applyFill="1" applyBorder="1" applyAlignment="1" applyProtection="1">
      <alignment horizontal="center" vertical="center" wrapText="1"/>
      <protection locked="0"/>
    </xf>
    <xf numFmtId="41" fontId="23"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protection locked="0"/>
    </xf>
    <xf numFmtId="49" fontId="7" fillId="0" borderId="1" xfId="0" applyNumberFormat="1" applyFont="1" applyFill="1" applyBorder="1" applyAlignment="1" applyProtection="1">
      <alignment horizontal="left"/>
      <protection locked="0"/>
    </xf>
    <xf numFmtId="49" fontId="73" fillId="0" borderId="0" xfId="0" applyNumberFormat="1" applyFont="1" applyFill="1" applyAlignment="1" applyProtection="1"/>
    <xf numFmtId="0" fontId="12" fillId="4" borderId="1" xfId="0" applyNumberFormat="1" applyFont="1" applyFill="1" applyBorder="1" applyAlignment="1" applyProtection="1">
      <alignment vertical="center"/>
      <protection locked="0"/>
    </xf>
    <xf numFmtId="0" fontId="9" fillId="9" borderId="1" xfId="0" applyNumberFormat="1" applyFont="1" applyFill="1" applyBorder="1" applyAlignment="1" applyProtection="1">
      <alignment vertical="center"/>
      <protection locked="0"/>
    </xf>
    <xf numFmtId="0" fontId="9" fillId="10" borderId="1" xfId="0" applyNumberFormat="1" applyFont="1" applyFill="1" applyBorder="1" applyAlignment="1" applyProtection="1">
      <alignment vertical="center"/>
      <protection locked="0"/>
    </xf>
    <xf numFmtId="41" fontId="12" fillId="9" borderId="1" xfId="1" applyNumberFormat="1" applyFont="1" applyFill="1" applyBorder="1" applyAlignment="1" applyProtection="1">
      <alignment horizontal="center" vertical="center"/>
      <protection locked="0"/>
    </xf>
    <xf numFmtId="0" fontId="61" fillId="4" borderId="1" xfId="0" applyNumberFormat="1" applyFont="1" applyFill="1" applyBorder="1" applyAlignment="1" applyProtection="1">
      <alignment vertical="center"/>
      <protection locked="0"/>
    </xf>
    <xf numFmtId="0" fontId="56" fillId="9" borderId="1" xfId="0" applyNumberFormat="1" applyFont="1" applyFill="1" applyBorder="1" applyAlignment="1" applyProtection="1">
      <alignment vertical="center"/>
      <protection locked="0"/>
    </xf>
    <xf numFmtId="0" fontId="56" fillId="10" borderId="1" xfId="0" applyNumberFormat="1" applyFont="1" applyFill="1" applyBorder="1" applyAlignment="1" applyProtection="1">
      <alignment vertical="center"/>
      <protection locked="0"/>
    </xf>
    <xf numFmtId="0" fontId="56" fillId="10" borderId="9" xfId="0" applyNumberFormat="1" applyFont="1" applyFill="1" applyBorder="1" applyAlignment="1" applyProtection="1">
      <alignment vertical="center"/>
      <protection locked="0"/>
    </xf>
    <xf numFmtId="164" fontId="10" fillId="0" borderId="0" xfId="1" applyNumberFormat="1" applyFont="1" applyFill="1" applyAlignment="1">
      <alignment horizontal="center"/>
    </xf>
    <xf numFmtId="49" fontId="29" fillId="2" borderId="4" xfId="0" applyNumberFormat="1" applyFont="1" applyFill="1" applyBorder="1" applyAlignment="1" applyProtection="1">
      <alignment horizontal="left"/>
      <protection locked="0"/>
    </xf>
    <xf numFmtId="164" fontId="31" fillId="0" borderId="4" xfId="1" applyNumberFormat="1" applyFont="1" applyFill="1" applyBorder="1" applyAlignment="1" applyProtection="1">
      <alignment horizontal="center" vertical="center"/>
      <protection locked="0"/>
    </xf>
    <xf numFmtId="49" fontId="29" fillId="0" borderId="4" xfId="0" applyNumberFormat="1" applyFont="1" applyBorder="1" applyAlignment="1" applyProtection="1">
      <alignment horizontal="center"/>
      <protection locked="0"/>
    </xf>
    <xf numFmtId="49" fontId="3" fillId="2" borderId="4" xfId="0" applyNumberFormat="1" applyFont="1" applyFill="1" applyBorder="1" applyAlignment="1" applyProtection="1">
      <alignment horizontal="left"/>
      <protection locked="0"/>
    </xf>
    <xf numFmtId="164" fontId="3" fillId="0" borderId="4" xfId="1" applyNumberFormat="1" applyFont="1" applyFill="1" applyBorder="1" applyAlignment="1" applyProtection="1">
      <alignment horizontal="center" vertical="center"/>
      <protection locked="0"/>
    </xf>
    <xf numFmtId="49" fontId="3" fillId="0" borderId="4" xfId="0" applyNumberFormat="1" applyFont="1" applyBorder="1" applyAlignment="1" applyProtection="1">
      <alignment horizontal="center"/>
      <protection locked="0"/>
    </xf>
    <xf numFmtId="49" fontId="12" fillId="0" borderId="4" xfId="0" applyNumberFormat="1" applyFont="1" applyBorder="1" applyAlignment="1" applyProtection="1">
      <alignment horizontal="center"/>
      <protection locked="0"/>
    </xf>
    <xf numFmtId="49" fontId="12" fillId="2" borderId="4" xfId="0" applyNumberFormat="1" applyFont="1" applyFill="1" applyBorder="1" applyAlignment="1" applyProtection="1">
      <alignment horizontal="left"/>
      <protection locked="0"/>
    </xf>
    <xf numFmtId="49" fontId="9" fillId="0" borderId="0" xfId="0" applyNumberFormat="1" applyFont="1" applyBorder="1" applyAlignment="1">
      <alignment horizontal="center"/>
    </xf>
    <xf numFmtId="164" fontId="11" fillId="0" borderId="0" xfId="1" applyNumberFormat="1" applyFont="1" applyFill="1" applyBorder="1" applyAlignment="1">
      <alignment wrapText="1"/>
    </xf>
    <xf numFmtId="164" fontId="9" fillId="0" borderId="4" xfId="1" applyNumberFormat="1" applyFont="1" applyFill="1" applyBorder="1" applyAlignment="1" applyProtection="1">
      <alignment horizontal="center" wrapText="1"/>
      <protection locked="0"/>
    </xf>
    <xf numFmtId="0" fontId="9" fillId="3" borderId="1" xfId="0" applyNumberFormat="1" applyFont="1" applyFill="1" applyBorder="1" applyAlignment="1" applyProtection="1">
      <alignment horizontal="center"/>
      <protection locked="0"/>
    </xf>
    <xf numFmtId="0" fontId="9" fillId="0" borderId="9" xfId="0" applyNumberFormat="1" applyFont="1" applyBorder="1" applyAlignment="1" applyProtection="1">
      <alignment horizontal="center"/>
      <protection locked="0"/>
    </xf>
    <xf numFmtId="0" fontId="9" fillId="3" borderId="9" xfId="0" applyNumberFormat="1" applyFont="1" applyFill="1" applyBorder="1" applyAlignment="1" applyProtection="1">
      <alignment horizontal="center"/>
      <protection locked="0"/>
    </xf>
    <xf numFmtId="49" fontId="9" fillId="0" borderId="1" xfId="0" applyNumberFormat="1" applyFont="1" applyFill="1" applyBorder="1" applyAlignment="1" applyProtection="1">
      <alignment horizontal="center" wrapText="1"/>
      <protection locked="0"/>
    </xf>
    <xf numFmtId="49" fontId="9" fillId="0" borderId="1" xfId="0" applyNumberFormat="1" applyFont="1" applyFill="1" applyBorder="1" applyAlignment="1" applyProtection="1">
      <alignment horizontal="left" wrapText="1"/>
      <protection locked="0"/>
    </xf>
    <xf numFmtId="164" fontId="9" fillId="0" borderId="7" xfId="1" applyNumberFormat="1" applyFont="1" applyFill="1" applyBorder="1" applyAlignment="1" applyProtection="1">
      <alignment horizontal="center" wrapText="1"/>
    </xf>
    <xf numFmtId="164" fontId="9" fillId="3" borderId="7" xfId="1" applyNumberFormat="1" applyFont="1" applyFill="1" applyBorder="1" applyAlignment="1" applyProtection="1">
      <alignment horizontal="center" wrapText="1"/>
    </xf>
    <xf numFmtId="41" fontId="12" fillId="3" borderId="1" xfId="0" applyNumberFormat="1" applyFont="1" applyFill="1" applyBorder="1" applyAlignment="1" applyProtection="1">
      <alignment vertical="center" wrapText="1"/>
    </xf>
    <xf numFmtId="164" fontId="75" fillId="8" borderId="1" xfId="1" applyNumberFormat="1" applyFont="1" applyFill="1" applyBorder="1" applyAlignment="1" applyProtection="1">
      <alignment horizontal="center" vertical="center"/>
      <protection locked="0"/>
    </xf>
    <xf numFmtId="49" fontId="0" fillId="0" borderId="0" xfId="0" applyNumberFormat="1" applyFill="1" applyBorder="1" applyAlignment="1">
      <alignment vertical="top" wrapText="1"/>
    </xf>
    <xf numFmtId="49" fontId="12" fillId="0" borderId="1" xfId="0" applyNumberFormat="1" applyFont="1" applyFill="1" applyBorder="1" applyAlignment="1" applyProtection="1">
      <alignment horizontal="center" vertical="center"/>
      <protection locked="0"/>
    </xf>
    <xf numFmtId="0" fontId="12" fillId="0" borderId="1" xfId="0" applyNumberFormat="1" applyFont="1" applyFill="1" applyBorder="1" applyAlignment="1" applyProtection="1">
      <alignment vertical="center"/>
      <protection locked="0"/>
    </xf>
    <xf numFmtId="41" fontId="8" fillId="0" borderId="0" xfId="0" applyNumberFormat="1" applyFont="1" applyFill="1" applyBorder="1"/>
    <xf numFmtId="0" fontId="8" fillId="0" borderId="0" xfId="0" applyNumberFormat="1" applyFont="1" applyFill="1" applyBorder="1"/>
    <xf numFmtId="41" fontId="12" fillId="11" borderId="1" xfId="1" applyNumberFormat="1" applyFont="1" applyFill="1" applyBorder="1" applyAlignment="1" applyProtection="1">
      <alignment horizontal="center" vertical="center"/>
      <protection locked="0"/>
    </xf>
    <xf numFmtId="0" fontId="61" fillId="0" borderId="1" xfId="0" applyNumberFormat="1" applyFont="1" applyFill="1" applyBorder="1" applyAlignment="1" applyProtection="1">
      <alignment vertical="center"/>
      <protection locked="0"/>
    </xf>
    <xf numFmtId="3" fontId="8" fillId="0" borderId="0" xfId="0" applyNumberFormat="1" applyFont="1" applyFill="1"/>
    <xf numFmtId="43" fontId="8" fillId="0" borderId="0" xfId="0" applyNumberFormat="1" applyFont="1" applyFill="1"/>
    <xf numFmtId="49" fontId="51" fillId="0" borderId="0" xfId="0" applyNumberFormat="1" applyFont="1" applyFill="1" applyAlignment="1">
      <alignment vertical="center" wrapText="1"/>
    </xf>
    <xf numFmtId="49" fontId="51" fillId="0" borderId="0" xfId="0" applyNumberFormat="1" applyFont="1" applyFill="1" applyBorder="1" applyAlignment="1">
      <alignment vertical="center" wrapText="1"/>
    </xf>
    <xf numFmtId="164" fontId="10" fillId="0" borderId="0" xfId="1" applyNumberFormat="1" applyFont="1" applyFill="1" applyAlignment="1">
      <alignment horizontal="center"/>
    </xf>
    <xf numFmtId="164" fontId="10" fillId="0" borderId="0" xfId="1" applyNumberFormat="1" applyFont="1" applyAlignment="1">
      <alignment horizontal="center"/>
    </xf>
    <xf numFmtId="0" fontId="69" fillId="0" borderId="4" xfId="0" applyFont="1" applyBorder="1" applyAlignment="1">
      <alignment horizont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3" fillId="7" borderId="1" xfId="0" applyFont="1" applyFill="1" applyBorder="1" applyAlignment="1">
      <alignment horizontal="center" wrapText="1"/>
    </xf>
    <xf numFmtId="0" fontId="13" fillId="3" borderId="1" xfId="0" applyFont="1" applyFill="1" applyBorder="1" applyAlignment="1">
      <alignment horizontal="left" vertical="center" wrapText="1"/>
    </xf>
    <xf numFmtId="0" fontId="2" fillId="3" borderId="1" xfId="0" applyFont="1" applyFill="1" applyBorder="1" applyAlignment="1">
      <alignment horizontal="left"/>
    </xf>
    <xf numFmtId="49" fontId="9" fillId="2" borderId="1"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center" vertical="center" wrapText="1"/>
      <protection locked="0"/>
    </xf>
    <xf numFmtId="49" fontId="9" fillId="2" borderId="12" xfId="0" applyNumberFormat="1" applyFont="1" applyFill="1" applyBorder="1" applyAlignment="1" applyProtection="1">
      <alignment horizontal="center" vertical="center" wrapText="1"/>
      <protection locked="0"/>
    </xf>
    <xf numFmtId="49" fontId="9" fillId="2" borderId="8"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49" fontId="70" fillId="2" borderId="1"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0" fontId="9" fillId="2" borderId="3"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9" xfId="0" applyNumberFormat="1" applyFont="1" applyFill="1" applyBorder="1" applyAlignment="1" applyProtection="1">
      <alignment horizontal="center" vertical="center" wrapText="1"/>
      <protection locked="0"/>
    </xf>
    <xf numFmtId="49" fontId="9" fillId="2" borderId="3" xfId="0" applyNumberFormat="1" applyFont="1" applyFill="1" applyBorder="1" applyAlignment="1" applyProtection="1">
      <alignment horizontal="center" vertical="center" wrapText="1"/>
      <protection locked="0"/>
    </xf>
    <xf numFmtId="49" fontId="9" fillId="2" borderId="10" xfId="0" applyNumberFormat="1" applyFont="1" applyFill="1" applyBorder="1" applyAlignment="1" applyProtection="1">
      <alignment horizontal="center" vertical="center" wrapText="1"/>
      <protection locked="0"/>
    </xf>
    <xf numFmtId="49" fontId="9" fillId="2" borderId="9"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51" fillId="0" borderId="0" xfId="0" applyNumberFormat="1" applyFont="1" applyFill="1" applyBorder="1" applyAlignment="1" applyProtection="1">
      <alignment horizontal="center" vertical="center" wrapText="1"/>
      <protection locked="0"/>
    </xf>
    <xf numFmtId="1" fontId="9" fillId="2" borderId="13" xfId="0" applyNumberFormat="1" applyFont="1" applyFill="1" applyBorder="1" applyAlignment="1" applyProtection="1">
      <alignment horizontal="center" vertical="center" wrapText="1"/>
      <protection locked="0"/>
    </xf>
    <xf numFmtId="1" fontId="9" fillId="2" borderId="14" xfId="0" applyNumberFormat="1" applyFont="1" applyFill="1" applyBorder="1" applyAlignment="1" applyProtection="1">
      <alignment horizontal="center" vertical="center" wrapText="1"/>
      <protection locked="0"/>
    </xf>
    <xf numFmtId="1" fontId="9" fillId="2" borderId="7" xfId="0" applyNumberFormat="1" applyFont="1" applyFill="1" applyBorder="1" applyAlignment="1" applyProtection="1">
      <alignment horizontal="center" vertical="center" wrapText="1"/>
      <protection locked="0"/>
    </xf>
    <xf numFmtId="43" fontId="0" fillId="0" borderId="0" xfId="1" applyFont="1" applyFill="1" applyBorder="1" applyAlignment="1" applyProtection="1">
      <alignment horizontal="left" vertical="top" wrapText="1"/>
      <protection locked="0"/>
    </xf>
    <xf numFmtId="49" fontId="51" fillId="0" borderId="5" xfId="0" applyNumberFormat="1" applyFont="1" applyFill="1" applyBorder="1" applyAlignment="1" applyProtection="1">
      <alignment horizontal="right"/>
      <protection locked="0"/>
    </xf>
    <xf numFmtId="43" fontId="10" fillId="0" borderId="0" xfId="1" applyFont="1" applyFill="1" applyAlignment="1" applyProtection="1">
      <alignment horizontal="center" wrapText="1"/>
      <protection locked="0"/>
    </xf>
    <xf numFmtId="164" fontId="10" fillId="0" borderId="0" xfId="1" applyNumberFormat="1" applyFont="1" applyFill="1" applyAlignment="1" applyProtection="1">
      <alignment horizontal="center" wrapText="1"/>
      <protection locked="0"/>
    </xf>
    <xf numFmtId="0" fontId="10" fillId="0" borderId="0" xfId="0" applyNumberFormat="1" applyFont="1" applyFill="1" applyBorder="1" applyAlignment="1" applyProtection="1">
      <alignment horizontal="center" wrapText="1"/>
      <protection locked="0"/>
    </xf>
    <xf numFmtId="0" fontId="11" fillId="0" borderId="0" xfId="0" applyNumberFormat="1" applyFont="1" applyFill="1" applyBorder="1" applyAlignment="1" applyProtection="1">
      <alignment horizontal="center" wrapText="1"/>
      <protection locked="0"/>
    </xf>
    <xf numFmtId="14" fontId="63" fillId="0" borderId="4" xfId="1" applyNumberFormat="1" applyFont="1" applyFill="1" applyBorder="1" applyAlignment="1" applyProtection="1">
      <alignment horizontal="center" vertical="center" wrapText="1"/>
      <protection locked="0"/>
    </xf>
    <xf numFmtId="43" fontId="63" fillId="0" borderId="4" xfId="1" applyFont="1" applyFill="1" applyBorder="1" applyAlignment="1" applyProtection="1">
      <alignment horizontal="center" vertical="center" wrapText="1"/>
      <protection locked="0"/>
    </xf>
    <xf numFmtId="0" fontId="10" fillId="0" borderId="0" xfId="0" applyFont="1" applyAlignment="1">
      <alignment horizontal="center" wrapText="1"/>
    </xf>
    <xf numFmtId="0" fontId="12" fillId="2" borderId="2" xfId="0" applyNumberFormat="1" applyFont="1" applyFill="1" applyBorder="1" applyAlignment="1" applyProtection="1">
      <alignment horizontal="center" vertical="center" wrapText="1"/>
      <protection locked="0"/>
    </xf>
    <xf numFmtId="0" fontId="12" fillId="2" borderId="8" xfId="0" applyNumberFormat="1" applyFont="1" applyFill="1" applyBorder="1" applyAlignment="1" applyProtection="1">
      <alignment horizontal="center" vertical="center" wrapText="1"/>
      <protection locked="0"/>
    </xf>
    <xf numFmtId="14" fontId="63" fillId="0" borderId="4" xfId="1" applyNumberFormat="1" applyFont="1" applyFill="1" applyBorder="1" applyAlignment="1" applyProtection="1">
      <alignment horizontal="center" wrapText="1"/>
      <protection locked="0"/>
    </xf>
    <xf numFmtId="43" fontId="63" fillId="0" borderId="4" xfId="1" applyFont="1" applyFill="1" applyBorder="1" applyAlignment="1" applyProtection="1">
      <alignment horizontal="center" wrapText="1"/>
      <protection locked="0"/>
    </xf>
    <xf numFmtId="49" fontId="13" fillId="0" borderId="5" xfId="0" applyNumberFormat="1" applyFont="1" applyBorder="1" applyAlignment="1" applyProtection="1">
      <alignment horizontal="center" vertical="center" wrapText="1"/>
    </xf>
    <xf numFmtId="49" fontId="13" fillId="0" borderId="5" xfId="0" applyNumberFormat="1" applyFont="1" applyBorder="1" applyAlignment="1" applyProtection="1">
      <alignment horizontal="center" vertical="center"/>
    </xf>
    <xf numFmtId="49" fontId="6" fillId="0" borderId="2"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0" fontId="21" fillId="0" borderId="4" xfId="0" applyNumberFormat="1" applyFont="1" applyBorder="1" applyAlignment="1" applyProtection="1">
      <alignment horizontal="justify" vertical="center" wrapText="1"/>
    </xf>
    <xf numFmtId="164" fontId="10" fillId="0" borderId="0" xfId="1" applyNumberFormat="1" applyFont="1" applyFill="1" applyAlignment="1" applyProtection="1">
      <alignment horizontal="center" wrapText="1"/>
    </xf>
    <xf numFmtId="43" fontId="10" fillId="0" borderId="0" xfId="1" applyFont="1" applyFill="1" applyAlignment="1" applyProtection="1">
      <alignment horizontal="center" wrapText="1"/>
    </xf>
    <xf numFmtId="49" fontId="9" fillId="0" borderId="2" xfId="0" applyNumberFormat="1"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xf>
    <xf numFmtId="14" fontId="63" fillId="0" borderId="4" xfId="1" applyNumberFormat="1" applyFont="1" applyFill="1" applyBorder="1" applyAlignment="1" applyProtection="1">
      <alignment horizontal="center" vertical="center" wrapText="1"/>
    </xf>
    <xf numFmtId="43" fontId="63" fillId="0" borderId="4" xfId="1" applyFont="1" applyFill="1" applyBorder="1" applyAlignment="1" applyProtection="1">
      <alignment horizontal="center" vertical="center" wrapText="1"/>
    </xf>
    <xf numFmtId="49" fontId="70" fillId="2" borderId="1" xfId="0" applyNumberFormat="1" applyFont="1" applyFill="1" applyBorder="1" applyAlignment="1" applyProtection="1">
      <alignment horizontal="center" vertical="center" wrapText="1"/>
    </xf>
    <xf numFmtId="0" fontId="10" fillId="0" borderId="0" xfId="0" applyFont="1" applyAlignment="1" applyProtection="1">
      <alignment horizontal="center" wrapText="1"/>
    </xf>
    <xf numFmtId="14" fontId="63" fillId="0" borderId="4" xfId="1" applyNumberFormat="1" applyFont="1" applyFill="1" applyBorder="1" applyAlignment="1" applyProtection="1">
      <alignment horizontal="center" wrapText="1"/>
    </xf>
    <xf numFmtId="43" fontId="63" fillId="0" borderId="4" xfId="1" applyFont="1" applyFill="1" applyBorder="1" applyAlignment="1" applyProtection="1">
      <alignment horizontal="center" wrapText="1"/>
    </xf>
    <xf numFmtId="0" fontId="12" fillId="2" borderId="2" xfId="0" applyNumberFormat="1" applyFont="1" applyFill="1" applyBorder="1" applyAlignment="1" applyProtection="1">
      <alignment horizontal="center" vertical="center" wrapText="1"/>
    </xf>
    <xf numFmtId="0" fontId="12" fillId="2" borderId="8"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wrapText="1"/>
    </xf>
    <xf numFmtId="49" fontId="9" fillId="2" borderId="12"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9" fillId="2" borderId="3" xfId="0" applyNumberFormat="1" applyFont="1" applyFill="1" applyBorder="1" applyAlignment="1" applyProtection="1">
      <alignment horizontal="center" vertical="center" wrapText="1"/>
    </xf>
    <xf numFmtId="0" fontId="9" fillId="2" borderId="10"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xf>
    <xf numFmtId="49" fontId="12" fillId="2" borderId="12" xfId="0" applyNumberFormat="1" applyFont="1" applyFill="1" applyBorder="1" applyAlignment="1" applyProtection="1">
      <alignment horizontal="center" vertical="center" wrapText="1"/>
    </xf>
    <xf numFmtId="43" fontId="0" fillId="0" borderId="0" xfId="1" applyFont="1" applyFill="1" applyBorder="1" applyAlignment="1">
      <alignment horizontal="left" vertical="top" wrapText="1"/>
    </xf>
    <xf numFmtId="49" fontId="9" fillId="0" borderId="1" xfId="0" applyNumberFormat="1" applyFont="1" applyFill="1" applyBorder="1" applyAlignment="1" applyProtection="1">
      <alignment horizontal="center" vertical="center" wrapText="1"/>
    </xf>
    <xf numFmtId="49" fontId="0" fillId="0" borderId="0" xfId="0" applyNumberFormat="1" applyFill="1" applyAlignment="1">
      <alignment horizontal="left" vertical="top" wrapText="1"/>
    </xf>
    <xf numFmtId="49" fontId="51" fillId="0" borderId="5" xfId="0" applyNumberFormat="1" applyFont="1" applyFill="1" applyBorder="1" applyAlignment="1">
      <alignment horizontal="right"/>
    </xf>
    <xf numFmtId="1" fontId="9" fillId="2" borderId="3" xfId="0" applyNumberFormat="1" applyFont="1" applyFill="1" applyBorder="1" applyAlignment="1" applyProtection="1">
      <alignment horizontal="center" vertical="center" wrapText="1"/>
    </xf>
    <xf numFmtId="1" fontId="9" fillId="2" borderId="10" xfId="0" applyNumberFormat="1" applyFont="1" applyFill="1" applyBorder="1" applyAlignment="1" applyProtection="1">
      <alignment horizontal="center" vertical="center" wrapText="1"/>
    </xf>
    <xf numFmtId="1" fontId="9" fillId="2" borderId="9" xfId="0" applyNumberFormat="1" applyFont="1" applyFill="1" applyBorder="1" applyAlignment="1" applyProtection="1">
      <alignment horizontal="center" vertical="center" wrapText="1"/>
    </xf>
    <xf numFmtId="49" fontId="9" fillId="2" borderId="3" xfId="0" applyNumberFormat="1" applyFont="1" applyFill="1" applyBorder="1" applyAlignment="1" applyProtection="1">
      <alignment horizontal="center" vertical="center" wrapText="1"/>
    </xf>
    <xf numFmtId="49" fontId="9" fillId="2" borderId="10" xfId="0" applyNumberFormat="1" applyFont="1" applyFill="1" applyBorder="1" applyAlignment="1" applyProtection="1">
      <alignment horizontal="center" vertical="center" wrapText="1"/>
    </xf>
    <xf numFmtId="49" fontId="10" fillId="0" borderId="0" xfId="0" applyNumberFormat="1" applyFont="1" applyFill="1" applyBorder="1" applyAlignment="1">
      <alignment horizontal="center" vertical="top" wrapText="1"/>
    </xf>
    <xf numFmtId="49" fontId="23" fillId="2" borderId="3" xfId="0" applyNumberFormat="1" applyFont="1" applyFill="1" applyBorder="1" applyAlignment="1" applyProtection="1">
      <alignment horizontal="center" vertical="center" wrapText="1"/>
    </xf>
    <xf numFmtId="49" fontId="23" fillId="2" borderId="10" xfId="0" applyNumberFormat="1" applyFont="1" applyFill="1" applyBorder="1" applyAlignment="1" applyProtection="1">
      <alignment horizontal="center" vertical="center" wrapText="1"/>
    </xf>
    <xf numFmtId="49" fontId="23" fillId="2" borderId="9" xfId="0" applyNumberFormat="1" applyFont="1" applyFill="1" applyBorder="1" applyAlignment="1" applyProtection="1">
      <alignment horizontal="center" vertical="center"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23" fillId="2" borderId="2" xfId="0" applyNumberFormat="1" applyFont="1" applyFill="1" applyBorder="1" applyAlignment="1" applyProtection="1">
      <alignment horizontal="center" vertical="center" wrapText="1"/>
    </xf>
    <xf numFmtId="49" fontId="23" fillId="2" borderId="8" xfId="0" applyNumberFormat="1" applyFont="1" applyFill="1" applyBorder="1" applyAlignment="1" applyProtection="1">
      <alignment horizontal="center" vertical="center" wrapText="1"/>
    </xf>
    <xf numFmtId="49" fontId="0" fillId="0" borderId="5" xfId="0" applyNumberFormat="1" applyFont="1" applyFill="1" applyBorder="1" applyAlignment="1">
      <alignment horizontal="right"/>
    </xf>
    <xf numFmtId="49" fontId="23" fillId="0" borderId="3"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3" fillId="2" borderId="3" xfId="0" applyNumberFormat="1" applyFont="1" applyFill="1" applyBorder="1" applyAlignment="1">
      <alignment horizontal="center" vertical="center" wrapText="1"/>
    </xf>
    <xf numFmtId="49" fontId="23" fillId="2" borderId="10" xfId="0" applyNumberFormat="1" applyFont="1" applyFill="1" applyBorder="1" applyAlignment="1">
      <alignment horizontal="center" vertical="center" wrapText="1"/>
    </xf>
    <xf numFmtId="49" fontId="23" fillId="2" borderId="9" xfId="0" applyNumberFormat="1" applyFont="1" applyFill="1" applyBorder="1" applyAlignment="1">
      <alignment horizontal="center" vertical="center" wrapText="1"/>
    </xf>
    <xf numFmtId="49" fontId="23" fillId="2" borderId="12" xfId="0" applyNumberFormat="1" applyFont="1" applyFill="1" applyBorder="1" applyAlignment="1" applyProtection="1">
      <alignment horizontal="center" vertical="center" wrapText="1"/>
    </xf>
    <xf numFmtId="1" fontId="23" fillId="2" borderId="2" xfId="0" applyNumberFormat="1" applyFont="1" applyFill="1" applyBorder="1" applyAlignment="1">
      <alignment horizontal="center" vertical="center"/>
    </xf>
    <xf numFmtId="1" fontId="23" fillId="2" borderId="12" xfId="0" applyNumberFormat="1" applyFont="1" applyFill="1" applyBorder="1" applyAlignment="1">
      <alignment horizontal="center" vertical="center"/>
    </xf>
    <xf numFmtId="1" fontId="23" fillId="2" borderId="8" xfId="0" applyNumberFormat="1" applyFont="1" applyFill="1" applyBorder="1" applyAlignment="1">
      <alignment horizontal="center" vertical="center"/>
    </xf>
    <xf numFmtId="1" fontId="23" fillId="2" borderId="3" xfId="0" applyNumberFormat="1" applyFont="1" applyFill="1" applyBorder="1" applyAlignment="1">
      <alignment horizontal="center" vertical="center" wrapText="1"/>
    </xf>
    <xf numFmtId="1" fontId="23" fillId="2" borderId="10" xfId="0" applyNumberFormat="1" applyFont="1" applyFill="1" applyBorder="1" applyAlignment="1">
      <alignment horizontal="center" vertical="center" wrapText="1"/>
    </xf>
    <xf numFmtId="1" fontId="23" fillId="2" borderId="9" xfId="0" applyNumberFormat="1" applyFont="1" applyFill="1" applyBorder="1" applyAlignment="1">
      <alignment horizontal="center" vertical="center" wrapText="1"/>
    </xf>
    <xf numFmtId="49" fontId="1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9" fontId="11" fillId="0" borderId="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23" fillId="4" borderId="1" xfId="0" applyNumberFormat="1" applyFont="1" applyFill="1" applyBorder="1" applyAlignment="1" applyProtection="1">
      <alignment horizontal="center" vertical="center" wrapText="1"/>
    </xf>
    <xf numFmtId="0" fontId="23" fillId="2" borderId="15"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16" xfId="0" applyNumberFormat="1" applyFont="1" applyFill="1" applyBorder="1" applyAlignment="1">
      <alignment horizontal="center" vertical="center" wrapText="1"/>
    </xf>
    <xf numFmtId="0" fontId="23" fillId="2" borderId="14" xfId="0" applyNumberFormat="1" applyFont="1" applyFill="1" applyBorder="1" applyAlignment="1">
      <alignment horizontal="center" vertical="center" wrapText="1"/>
    </xf>
    <xf numFmtId="0" fontId="23" fillId="2" borderId="6"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0" fontId="23" fillId="2" borderId="3" xfId="0" applyNumberFormat="1" applyFont="1" applyFill="1" applyBorder="1" applyAlignment="1">
      <alignment horizontal="center" vertical="center" wrapText="1"/>
    </xf>
    <xf numFmtId="0" fontId="23" fillId="2" borderId="10"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5" xfId="0" applyNumberFormat="1" applyFont="1" applyBorder="1" applyAlignment="1">
      <alignment horizontal="center" vertical="center"/>
    </xf>
    <xf numFmtId="49" fontId="7" fillId="0" borderId="2"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21" fillId="0" borderId="4" xfId="0" applyNumberFormat="1" applyFont="1" applyBorder="1" applyAlignment="1">
      <alignment horizontal="left" vertical="center" wrapText="1"/>
    </xf>
    <xf numFmtId="49" fontId="73" fillId="0" borderId="0" xfId="0" applyNumberFormat="1" applyFont="1" applyAlignment="1">
      <alignment horizontal="left" wrapText="1"/>
    </xf>
    <xf numFmtId="49" fontId="9" fillId="2" borderId="8" xfId="0" applyNumberFormat="1" applyFont="1" applyFill="1" applyBorder="1" applyAlignment="1" applyProtection="1">
      <alignment horizontal="center" vertical="center" wrapText="1"/>
    </xf>
    <xf numFmtId="49" fontId="0" fillId="0" borderId="0" xfId="0" applyNumberFormat="1" applyFill="1" applyAlignment="1" applyProtection="1">
      <alignment horizontal="left" vertical="top" wrapText="1"/>
    </xf>
    <xf numFmtId="0" fontId="9" fillId="2" borderId="1" xfId="0" applyNumberFormat="1" applyFont="1" applyFill="1" applyBorder="1" applyAlignment="1" applyProtection="1">
      <alignment horizontal="center" vertical="center" wrapText="1"/>
    </xf>
    <xf numFmtId="43" fontId="0" fillId="0" borderId="0" xfId="1" applyFont="1" applyFill="1" applyBorder="1" applyAlignment="1" applyProtection="1">
      <alignment horizontal="left" vertical="top" wrapText="1"/>
    </xf>
    <xf numFmtId="49" fontId="51" fillId="0" borderId="5" xfId="0" applyNumberFormat="1" applyFont="1" applyFill="1" applyBorder="1" applyAlignment="1" applyProtection="1">
      <alignment horizontal="right"/>
    </xf>
    <xf numFmtId="49" fontId="9" fillId="4" borderId="1" xfId="0" applyNumberFormat="1" applyFont="1" applyFill="1" applyBorder="1" applyAlignment="1" applyProtection="1">
      <alignment horizontal="center" vertical="center" wrapText="1"/>
    </xf>
    <xf numFmtId="49" fontId="23" fillId="0" borderId="1" xfId="0" applyNumberFormat="1" applyFont="1" applyFill="1" applyBorder="1" applyAlignment="1">
      <alignment horizontal="center" vertical="center" wrapText="1"/>
    </xf>
    <xf numFmtId="1" fontId="23" fillId="2" borderId="1" xfId="0" applyNumberFormat="1" applyFont="1" applyFill="1" applyBorder="1" applyAlignment="1">
      <alignment horizontal="center" vertical="center" wrapText="1"/>
    </xf>
    <xf numFmtId="49" fontId="23" fillId="0" borderId="2" xfId="0" applyNumberFormat="1" applyFont="1" applyFill="1" applyBorder="1" applyAlignment="1" applyProtection="1">
      <alignment horizontal="center" vertical="center" wrapText="1"/>
    </xf>
    <xf numFmtId="49" fontId="23" fillId="0" borderId="12" xfId="0" applyNumberFormat="1" applyFont="1" applyFill="1" applyBorder="1" applyAlignment="1" applyProtection="1">
      <alignment horizontal="center" vertical="center" wrapText="1"/>
    </xf>
    <xf numFmtId="49" fontId="23" fillId="0" borderId="8"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horizontal="center" vertical="center" wrapText="1"/>
    </xf>
    <xf numFmtId="1" fontId="23" fillId="0" borderId="2" xfId="0" applyNumberFormat="1" applyFont="1" applyFill="1" applyBorder="1" applyAlignment="1">
      <alignment horizontal="center" vertical="center"/>
    </xf>
    <xf numFmtId="1" fontId="23" fillId="0" borderId="12" xfId="0" applyNumberFormat="1" applyFont="1" applyFill="1" applyBorder="1" applyAlignment="1">
      <alignment horizontal="center" vertical="center"/>
    </xf>
    <xf numFmtId="0" fontId="23" fillId="0" borderId="15" xfId="0" applyNumberFormat="1" applyFont="1" applyFill="1" applyBorder="1" applyAlignment="1">
      <alignment horizontal="center" vertical="center" wrapText="1"/>
    </xf>
    <xf numFmtId="0" fontId="23" fillId="0" borderId="13" xfId="0" applyNumberFormat="1" applyFont="1" applyFill="1" applyBorder="1" applyAlignment="1">
      <alignment horizontal="center" vertical="center" wrapText="1"/>
    </xf>
    <xf numFmtId="0" fontId="23" fillId="0" borderId="16" xfId="0" applyNumberFormat="1"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3" fillId="0" borderId="6"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wrapText="1"/>
    </xf>
    <xf numFmtId="49" fontId="23" fillId="2" borderId="15" xfId="0" applyNumberFormat="1" applyFont="1" applyFill="1" applyBorder="1" applyAlignment="1" applyProtection="1">
      <alignment horizontal="center" vertical="center" wrapText="1"/>
    </xf>
    <xf numFmtId="49" fontId="23" fillId="2" borderId="13" xfId="0"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0" fillId="2" borderId="1" xfId="0" applyNumberFormat="1" applyFont="1" applyFill="1" applyBorder="1" applyAlignment="1">
      <alignment horizontal="center" vertical="center" wrapText="1"/>
    </xf>
    <xf numFmtId="1" fontId="9" fillId="2" borderId="3" xfId="0"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1" fontId="9" fillId="2" borderId="9"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43" fontId="1" fillId="0" borderId="0" xfId="1" applyFont="1" applyFill="1" applyBorder="1" applyAlignment="1">
      <alignment horizontal="left" vertical="center" wrapText="1"/>
    </xf>
    <xf numFmtId="49" fontId="51" fillId="0" borderId="0" xfId="0" applyNumberFormat="1" applyFont="1" applyFill="1" applyAlignment="1">
      <alignment horizontal="center" vertical="top" wrapText="1"/>
    </xf>
    <xf numFmtId="0" fontId="10" fillId="0" borderId="0" xfId="0" applyNumberFormat="1" applyFont="1" applyFill="1" applyAlignment="1" applyProtection="1">
      <alignment horizontal="center" wrapText="1"/>
    </xf>
    <xf numFmtId="0" fontId="9" fillId="2" borderId="3"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9" fillId="2" borderId="9"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49" fontId="9" fillId="3" borderId="1" xfId="0" applyNumberFormat="1" applyFont="1" applyFill="1" applyBorder="1" applyAlignment="1" applyProtection="1">
      <alignment horizontal="center" vertical="center" wrapText="1"/>
    </xf>
    <xf numFmtId="49" fontId="9" fillId="0" borderId="2" xfId="0" applyNumberFormat="1" applyFont="1" applyFill="1" applyBorder="1" applyAlignment="1">
      <alignment horizontal="center" vertical="center" wrapText="1"/>
    </xf>
    <xf numFmtId="49" fontId="11" fillId="3" borderId="4" xfId="0" applyNumberFormat="1" applyFont="1" applyFill="1" applyBorder="1" applyAlignment="1">
      <alignment horizontal="center" wrapText="1"/>
    </xf>
    <xf numFmtId="49" fontId="23" fillId="3" borderId="3" xfId="0" applyNumberFormat="1" applyFont="1" applyFill="1" applyBorder="1" applyAlignment="1" applyProtection="1">
      <alignment horizontal="center" vertical="center" wrapText="1"/>
    </xf>
    <xf numFmtId="49" fontId="23" fillId="3" borderId="10" xfId="0" applyNumberFormat="1" applyFont="1" applyFill="1" applyBorder="1" applyAlignment="1" applyProtection="1">
      <alignment horizontal="center" vertical="center" wrapText="1"/>
    </xf>
    <xf numFmtId="49" fontId="23" fillId="3" borderId="9" xfId="0" applyNumberFormat="1" applyFont="1" applyFill="1" applyBorder="1" applyAlignment="1" applyProtection="1">
      <alignment horizontal="center" vertical="center" wrapText="1"/>
    </xf>
    <xf numFmtId="49" fontId="11" fillId="3" borderId="4" xfId="0" applyNumberFormat="1" applyFont="1" applyFill="1" applyBorder="1" applyAlignment="1">
      <alignment horizontal="center" vertical="center" wrapText="1"/>
    </xf>
    <xf numFmtId="49" fontId="23" fillId="3" borderId="1" xfId="0" applyNumberFormat="1" applyFont="1" applyFill="1" applyBorder="1" applyAlignment="1">
      <alignment horizontal="center" vertical="center" wrapText="1"/>
    </xf>
    <xf numFmtId="49" fontId="23" fillId="3" borderId="3" xfId="0" applyNumberFormat="1" applyFont="1" applyFill="1" applyBorder="1" applyAlignment="1">
      <alignment horizontal="center" vertical="center" wrapText="1"/>
    </xf>
    <xf numFmtId="49" fontId="23" fillId="3" borderId="9" xfId="0" applyNumberFormat="1" applyFont="1" applyFill="1" applyBorder="1" applyAlignment="1">
      <alignment horizontal="center" vertical="center" wrapText="1"/>
    </xf>
    <xf numFmtId="49" fontId="23" fillId="3" borderId="10" xfId="0" applyNumberFormat="1" applyFont="1" applyFill="1" applyBorder="1" applyAlignment="1">
      <alignment horizontal="center" vertical="center" wrapText="1"/>
    </xf>
    <xf numFmtId="0" fontId="23" fillId="3" borderId="3" xfId="0" applyNumberFormat="1" applyFont="1" applyFill="1" applyBorder="1" applyAlignment="1">
      <alignment horizontal="center" vertical="center" wrapText="1"/>
    </xf>
    <xf numFmtId="0" fontId="23" fillId="3" borderId="10" xfId="0" applyNumberFormat="1" applyFont="1" applyFill="1" applyBorder="1" applyAlignment="1">
      <alignment horizontal="center" vertical="center" wrapText="1"/>
    </xf>
    <xf numFmtId="0" fontId="23" fillId="3" borderId="9" xfId="0" applyNumberFormat="1" applyFont="1" applyFill="1" applyBorder="1" applyAlignment="1">
      <alignment horizontal="center" vertical="center" wrapText="1"/>
    </xf>
    <xf numFmtId="49" fontId="23" fillId="3" borderId="2" xfId="0" applyNumberFormat="1" applyFont="1" applyFill="1" applyBorder="1" applyAlignment="1" applyProtection="1">
      <alignment horizontal="center" vertical="center" wrapText="1"/>
    </xf>
    <xf numFmtId="49" fontId="23" fillId="3" borderId="12" xfId="0" applyNumberFormat="1" applyFont="1" applyFill="1" applyBorder="1" applyAlignment="1" applyProtection="1">
      <alignment horizontal="center" vertical="center" wrapText="1"/>
    </xf>
    <xf numFmtId="49" fontId="23" fillId="3" borderId="8" xfId="0" applyNumberFormat="1" applyFont="1" applyFill="1" applyBorder="1" applyAlignment="1" applyProtection="1">
      <alignment horizontal="center" vertical="center" wrapText="1"/>
    </xf>
    <xf numFmtId="0" fontId="23" fillId="3" borderId="1" xfId="0" applyNumberFormat="1" applyFont="1" applyFill="1" applyBorder="1" applyAlignment="1">
      <alignment horizontal="center" vertical="center" wrapText="1"/>
    </xf>
    <xf numFmtId="49" fontId="23" fillId="3" borderId="1" xfId="0" applyNumberFormat="1" applyFont="1" applyFill="1" applyBorder="1" applyAlignment="1" applyProtection="1">
      <alignment horizontal="center" vertical="center" wrapText="1"/>
    </xf>
    <xf numFmtId="49" fontId="0" fillId="3" borderId="0" xfId="0" applyNumberFormat="1" applyFill="1" applyAlignment="1">
      <alignment horizontal="left" vertical="top" wrapText="1"/>
    </xf>
    <xf numFmtId="49" fontId="0" fillId="3" borderId="0" xfId="0" applyNumberFormat="1" applyFill="1" applyBorder="1" applyAlignment="1">
      <alignment horizontal="left" vertical="top" wrapText="1"/>
    </xf>
    <xf numFmtId="49" fontId="17" fillId="3" borderId="5" xfId="0" applyNumberFormat="1" applyFont="1" applyFill="1" applyBorder="1" applyAlignment="1">
      <alignment horizontal="right"/>
    </xf>
    <xf numFmtId="49" fontId="10" fillId="3" borderId="0" xfId="0" applyNumberFormat="1" applyFont="1" applyFill="1" applyBorder="1" applyAlignment="1">
      <alignment horizontal="center" vertical="top" wrapText="1"/>
    </xf>
    <xf numFmtId="1" fontId="23" fillId="3" borderId="1" xfId="0" applyNumberFormat="1" applyFont="1" applyFill="1" applyBorder="1" applyAlignment="1">
      <alignment horizontal="center" vertical="center" wrapText="1"/>
    </xf>
    <xf numFmtId="1" fontId="23" fillId="3" borderId="2" xfId="0" applyNumberFormat="1" applyFont="1" applyFill="1" applyBorder="1" applyAlignment="1">
      <alignment horizontal="center" vertical="center"/>
    </xf>
    <xf numFmtId="1" fontId="23" fillId="3" borderId="12" xfId="0" applyNumberFormat="1" applyFont="1" applyFill="1" applyBorder="1" applyAlignment="1">
      <alignment horizontal="center" vertical="center"/>
    </xf>
    <xf numFmtId="49" fontId="23" fillId="3" borderId="15" xfId="0" applyNumberFormat="1" applyFont="1" applyFill="1" applyBorder="1" applyAlignment="1" applyProtection="1">
      <alignment horizontal="center" vertical="center" wrapText="1"/>
    </xf>
    <xf numFmtId="49" fontId="23" fillId="3" borderId="13" xfId="0" applyNumberFormat="1" applyFont="1" applyFill="1" applyBorder="1" applyAlignment="1" applyProtection="1">
      <alignment horizontal="center" vertical="center" wrapText="1"/>
    </xf>
    <xf numFmtId="49" fontId="51" fillId="0" borderId="0" xfId="0" applyNumberFormat="1" applyFont="1" applyFill="1" applyAlignment="1">
      <alignment horizontal="center" vertical="center" wrapText="1"/>
    </xf>
    <xf numFmtId="43" fontId="0" fillId="0" borderId="0" xfId="1" applyFont="1" applyFill="1" applyBorder="1" applyAlignment="1">
      <alignment horizontal="left" vertical="center" wrapText="1"/>
    </xf>
    <xf numFmtId="0" fontId="10" fillId="2" borderId="0" xfId="0" applyNumberFormat="1" applyFont="1" applyFill="1" applyAlignment="1">
      <alignment horizontal="center"/>
    </xf>
    <xf numFmtId="0" fontId="56" fillId="3" borderId="2" xfId="0" applyNumberFormat="1" applyFont="1" applyFill="1" applyBorder="1" applyAlignment="1">
      <alignment horizontal="center" vertical="center" wrapText="1"/>
    </xf>
    <xf numFmtId="0" fontId="56" fillId="3" borderId="8" xfId="0" applyNumberFormat="1" applyFont="1" applyFill="1" applyBorder="1" applyAlignment="1">
      <alignment horizontal="center" vertical="center" wrapText="1"/>
    </xf>
    <xf numFmtId="0" fontId="10" fillId="0" borderId="0" xfId="0" applyNumberFormat="1" applyFont="1" applyFill="1" applyBorder="1" applyAlignment="1" applyProtection="1">
      <alignment horizontal="center" vertical="center" wrapText="1"/>
      <protection locked="0"/>
    </xf>
    <xf numFmtId="49" fontId="0" fillId="3" borderId="5" xfId="0" applyNumberFormat="1" applyFont="1" applyFill="1" applyBorder="1" applyAlignment="1">
      <alignment horizontal="right"/>
    </xf>
    <xf numFmtId="1" fontId="23" fillId="3" borderId="1" xfId="0" applyNumberFormat="1" applyFont="1" applyFill="1" applyBorder="1" applyAlignment="1">
      <alignment horizontal="center" vertical="center"/>
    </xf>
    <xf numFmtId="1" fontId="23" fillId="3" borderId="3" xfId="0" applyNumberFormat="1" applyFont="1" applyFill="1" applyBorder="1" applyAlignment="1">
      <alignment horizontal="center" vertical="center" wrapText="1"/>
    </xf>
    <xf numFmtId="1" fontId="23" fillId="3" borderId="10" xfId="0" applyNumberFormat="1" applyFont="1" applyFill="1" applyBorder="1" applyAlignment="1">
      <alignment horizontal="center" vertical="center" wrapText="1"/>
    </xf>
    <xf numFmtId="1" fontId="23" fillId="3" borderId="9" xfId="0" applyNumberFormat="1" applyFont="1" applyFill="1" applyBorder="1" applyAlignment="1">
      <alignment horizontal="center" vertical="center" wrapText="1"/>
    </xf>
    <xf numFmtId="49" fontId="28" fillId="3" borderId="1" xfId="0" applyNumberFormat="1" applyFont="1" applyFill="1" applyBorder="1" applyAlignment="1" applyProtection="1">
      <alignment horizontal="center" vertical="center" wrapText="1"/>
    </xf>
    <xf numFmtId="49" fontId="51" fillId="0" borderId="5" xfId="0" applyNumberFormat="1"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64"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164" fontId="10" fillId="0" borderId="0" xfId="1" applyNumberFormat="1" applyFont="1" applyFill="1" applyAlignment="1">
      <alignment horizontal="center"/>
    </xf>
    <xf numFmtId="164" fontId="10" fillId="0" borderId="0" xfId="1" applyNumberFormat="1" applyFont="1" applyAlignment="1">
      <alignment horizontal="center"/>
    </xf>
    <xf numFmtId="49" fontId="64" fillId="0" borderId="3" xfId="0" applyNumberFormat="1" applyFont="1" applyFill="1" applyBorder="1" applyAlignment="1">
      <alignment horizontal="center" vertical="center" wrapText="1"/>
    </xf>
    <xf numFmtId="49" fontId="64" fillId="0" borderId="10" xfId="0" applyNumberFormat="1" applyFont="1" applyFill="1" applyBorder="1" applyAlignment="1">
      <alignment horizontal="center" vertical="center" wrapText="1"/>
    </xf>
    <xf numFmtId="49" fontId="64" fillId="0" borderId="9"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49" fontId="2" fillId="3" borderId="1" xfId="0" applyNumberFormat="1" applyFont="1" applyFill="1" applyBorder="1" applyAlignment="1" applyProtection="1">
      <alignment horizontal="center" vertical="center"/>
      <protection locked="0"/>
    </xf>
    <xf numFmtId="164" fontId="63" fillId="0" borderId="0" xfId="1" applyNumberFormat="1" applyFont="1" applyFill="1" applyBorder="1" applyAlignment="1">
      <alignment horizontal="center" wrapText="1"/>
    </xf>
    <xf numFmtId="49" fontId="7" fillId="0" borderId="2"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3" borderId="2" xfId="0" applyNumberFormat="1" applyFont="1" applyFill="1" applyBorder="1" applyAlignment="1" applyProtection="1">
      <alignment horizontal="center" vertical="center" wrapText="1"/>
      <protection locked="0"/>
    </xf>
    <xf numFmtId="49" fontId="7" fillId="3" borderId="8" xfId="0" applyNumberFormat="1" applyFont="1" applyFill="1" applyBorder="1" applyAlignment="1" applyProtection="1">
      <alignment horizontal="center" vertical="center" wrapText="1"/>
      <protection locked="0"/>
    </xf>
    <xf numFmtId="49" fontId="51" fillId="0" borderId="5" xfId="0" applyNumberFormat="1" applyFont="1" applyBorder="1" applyAlignment="1">
      <alignment horizontal="right"/>
    </xf>
    <xf numFmtId="164" fontId="63" fillId="2" borderId="0" xfId="1" applyNumberFormat="1" applyFont="1" applyFill="1" applyBorder="1" applyAlignment="1">
      <alignment horizontal="center"/>
    </xf>
    <xf numFmtId="43" fontId="10" fillId="0" borderId="0" xfId="1" applyFont="1" applyFill="1" applyBorder="1" applyAlignment="1">
      <alignment horizontal="center" vertical="center" wrapText="1"/>
    </xf>
    <xf numFmtId="49" fontId="9" fillId="0" borderId="3" xfId="0" applyNumberFormat="1" applyFont="1" applyFill="1" applyBorder="1" applyAlignment="1">
      <alignment horizontal="center" vertical="center" wrapText="1" readingOrder="1"/>
    </xf>
    <xf numFmtId="49" fontId="9" fillId="0" borderId="10" xfId="0" applyNumberFormat="1" applyFont="1" applyFill="1" applyBorder="1" applyAlignment="1">
      <alignment horizontal="center" vertical="center" wrapText="1" readingOrder="1"/>
    </xf>
    <xf numFmtId="49" fontId="9" fillId="0" borderId="9" xfId="0" applyNumberFormat="1" applyFont="1" applyFill="1" applyBorder="1" applyAlignment="1">
      <alignment horizontal="center" vertical="center" wrapText="1" readingOrder="1"/>
    </xf>
    <xf numFmtId="43" fontId="10" fillId="0" borderId="0" xfId="1" applyFont="1" applyAlignment="1">
      <alignment horizontal="center"/>
    </xf>
    <xf numFmtId="49" fontId="9" fillId="0" borderId="1" xfId="0" applyNumberFormat="1" applyFont="1" applyFill="1" applyBorder="1" applyAlignment="1">
      <alignment horizontal="center" vertical="center" wrapText="1" readingOrder="1"/>
    </xf>
    <xf numFmtId="49" fontId="9" fillId="0" borderId="2" xfId="0" applyNumberFormat="1" applyFont="1" applyFill="1" applyBorder="1" applyAlignment="1">
      <alignment horizontal="center" vertical="center" wrapText="1" readingOrder="1"/>
    </xf>
    <xf numFmtId="49" fontId="9" fillId="0" borderId="12" xfId="0" applyNumberFormat="1" applyFont="1" applyFill="1" applyBorder="1" applyAlignment="1">
      <alignment horizontal="center" vertical="center" wrapText="1" readingOrder="1"/>
    </xf>
    <xf numFmtId="49" fontId="9" fillId="0" borderId="8" xfId="0" applyNumberFormat="1" applyFont="1" applyFill="1" applyBorder="1" applyAlignment="1">
      <alignment horizontal="center" vertical="center" wrapText="1" readingOrder="1"/>
    </xf>
    <xf numFmtId="49" fontId="71" fillId="0" borderId="3" xfId="0" applyNumberFormat="1" applyFont="1" applyFill="1" applyBorder="1" applyAlignment="1">
      <alignment horizontal="center" vertical="center" wrapText="1" readingOrder="1"/>
    </xf>
    <xf numFmtId="49" fontId="71" fillId="0" borderId="10" xfId="0" applyNumberFormat="1" applyFont="1" applyFill="1" applyBorder="1" applyAlignment="1">
      <alignment horizontal="center" vertical="center" wrapText="1" readingOrder="1"/>
    </xf>
    <xf numFmtId="49" fontId="9" fillId="0" borderId="15" xfId="0" applyNumberFormat="1" applyFont="1" applyFill="1" applyBorder="1" applyAlignment="1">
      <alignment horizontal="center" vertical="center" wrapText="1" readingOrder="1"/>
    </xf>
    <xf numFmtId="49" fontId="9" fillId="0" borderId="4" xfId="0" applyNumberFormat="1" applyFont="1" applyFill="1" applyBorder="1" applyAlignment="1">
      <alignment horizontal="center" vertical="center" wrapText="1" readingOrder="1"/>
    </xf>
    <xf numFmtId="49" fontId="9" fillId="0" borderId="13" xfId="0" applyNumberFormat="1" applyFont="1" applyFill="1" applyBorder="1" applyAlignment="1">
      <alignment horizontal="center" vertical="center" wrapText="1" readingOrder="1"/>
    </xf>
    <xf numFmtId="49" fontId="9" fillId="0" borderId="14" xfId="0" applyNumberFormat="1" applyFont="1" applyFill="1" applyBorder="1" applyAlignment="1">
      <alignment horizontal="center" vertical="center" wrapText="1" readingOrder="1"/>
    </xf>
    <xf numFmtId="49" fontId="9" fillId="0" borderId="7" xfId="0" applyNumberFormat="1" applyFont="1" applyFill="1" applyBorder="1" applyAlignment="1">
      <alignment horizontal="center" vertical="center" wrapText="1" readingOrder="1"/>
    </xf>
    <xf numFmtId="49" fontId="51" fillId="2" borderId="5" xfId="0" applyNumberFormat="1" applyFont="1" applyFill="1" applyBorder="1" applyAlignment="1">
      <alignment horizontal="right" vertical="top" wrapText="1"/>
    </xf>
    <xf numFmtId="0" fontId="9" fillId="0" borderId="1" xfId="0" applyFont="1" applyBorder="1" applyAlignment="1">
      <alignment horizontal="center" vertical="center" wrapText="1" readingOrder="1"/>
    </xf>
    <xf numFmtId="0" fontId="9" fillId="0" borderId="3" xfId="0" applyFont="1" applyBorder="1" applyAlignment="1">
      <alignment horizontal="center" vertical="center" wrapText="1" readingOrder="1"/>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1" xfId="0" applyFont="1" applyBorder="1" applyAlignment="1">
      <alignment horizontal="center"/>
    </xf>
    <xf numFmtId="0" fontId="9" fillId="3" borderId="1" xfId="0" applyFont="1" applyFill="1" applyBorder="1" applyAlignment="1" applyProtection="1">
      <alignment horizontal="center" vertical="center"/>
      <protection locked="0"/>
    </xf>
    <xf numFmtId="164" fontId="63" fillId="0" borderId="4" xfId="1" applyNumberFormat="1" applyFont="1" applyFill="1" applyBorder="1" applyAlignment="1">
      <alignment horizontal="center" wrapText="1"/>
    </xf>
    <xf numFmtId="164" fontId="63" fillId="0" borderId="4" xfId="1" applyNumberFormat="1" applyFont="1" applyBorder="1" applyAlignment="1">
      <alignment horizontal="center"/>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49" fontId="51" fillId="0" borderId="5" xfId="0" applyNumberFormat="1" applyFont="1" applyFill="1" applyBorder="1" applyAlignment="1">
      <alignment horizontal="center" vertical="center" wrapText="1"/>
    </xf>
    <xf numFmtId="49" fontId="9" fillId="3" borderId="1" xfId="0" applyNumberFormat="1" applyFont="1" applyFill="1" applyBorder="1" applyAlignment="1" applyProtection="1">
      <alignment horizontal="center" vertical="center" wrapText="1"/>
      <protection locked="0"/>
    </xf>
    <xf numFmtId="49" fontId="9" fillId="0" borderId="1" xfId="0" applyNumberFormat="1" applyFont="1" applyBorder="1" applyAlignment="1">
      <alignment horizontal="center" vertical="center" wrapText="1"/>
    </xf>
    <xf numFmtId="49" fontId="9" fillId="0" borderId="1" xfId="0" applyNumberFormat="1" applyFont="1" applyFill="1" applyBorder="1" applyAlignment="1">
      <alignment horizontal="center"/>
    </xf>
    <xf numFmtId="49" fontId="9" fillId="0" borderId="8"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9" fillId="0" borderId="2" xfId="0" applyNumberFormat="1" applyFont="1" applyBorder="1" applyAlignment="1">
      <alignment horizontal="center"/>
    </xf>
    <xf numFmtId="49" fontId="9" fillId="0" borderId="12" xfId="0" applyNumberFormat="1" applyFont="1" applyBorder="1" applyAlignment="1">
      <alignment horizontal="center"/>
    </xf>
    <xf numFmtId="49" fontId="9" fillId="0" borderId="8" xfId="0" applyNumberFormat="1" applyFont="1" applyBorder="1" applyAlignment="1">
      <alignment horizontal="center"/>
    </xf>
    <xf numFmtId="49" fontId="9" fillId="0" borderId="2" xfId="0" applyNumberFormat="1" applyFont="1" applyFill="1" applyBorder="1" applyAlignment="1">
      <alignment horizontal="center"/>
    </xf>
    <xf numFmtId="49" fontId="9" fillId="0" borderId="12" xfId="0" applyNumberFormat="1" applyFont="1" applyFill="1" applyBorder="1" applyAlignment="1">
      <alignment horizontal="center"/>
    </xf>
    <xf numFmtId="49" fontId="9" fillId="0" borderId="8" xfId="0" applyNumberFormat="1" applyFont="1" applyFill="1" applyBorder="1" applyAlignment="1">
      <alignment horizontal="center"/>
    </xf>
    <xf numFmtId="49" fontId="51" fillId="0" borderId="0" xfId="0" applyNumberFormat="1" applyFont="1" applyFill="1" applyBorder="1" applyAlignment="1">
      <alignment horizontal="center" vertical="center" wrapText="1"/>
    </xf>
    <xf numFmtId="0" fontId="37" fillId="0" borderId="0" xfId="0" applyFont="1" applyAlignment="1" applyProtection="1">
      <alignment horizontal="center" vertical="center" wrapText="1"/>
      <protection locked="0"/>
    </xf>
    <xf numFmtId="0" fontId="57" fillId="0" borderId="5" xfId="0" applyFont="1" applyBorder="1" applyAlignment="1">
      <alignment horizontal="right"/>
    </xf>
    <xf numFmtId="49" fontId="43" fillId="0" borderId="3" xfId="0" applyNumberFormat="1" applyFont="1" applyFill="1" applyBorder="1" applyAlignment="1">
      <alignment horizontal="center" vertical="center"/>
    </xf>
    <xf numFmtId="49" fontId="43" fillId="0" borderId="10" xfId="0" applyNumberFormat="1" applyFont="1" applyFill="1" applyBorder="1" applyAlignment="1">
      <alignment horizontal="center" vertical="center"/>
    </xf>
    <xf numFmtId="0" fontId="43" fillId="0" borderId="2"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 xfId="0" applyFont="1" applyFill="1" applyBorder="1" applyAlignment="1">
      <alignment horizontal="center" vertical="center"/>
    </xf>
    <xf numFmtId="0" fontId="43" fillId="0" borderId="15"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xf>
    <xf numFmtId="49" fontId="41" fillId="0" borderId="1" xfId="0" applyNumberFormat="1" applyFont="1" applyFill="1" applyBorder="1" applyAlignment="1">
      <alignment horizontal="center" vertical="center"/>
    </xf>
    <xf numFmtId="0" fontId="43" fillId="3" borderId="2" xfId="0" applyFont="1" applyFill="1" applyBorder="1" applyAlignment="1" applyProtection="1">
      <alignment horizontal="center" wrapText="1"/>
      <protection locked="0"/>
    </xf>
    <xf numFmtId="0" fontId="43" fillId="3" borderId="8" xfId="0" applyFont="1" applyFill="1" applyBorder="1" applyAlignment="1" applyProtection="1">
      <alignment horizontal="center" wrapText="1"/>
      <protection locked="0"/>
    </xf>
    <xf numFmtId="0" fontId="9"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8" fillId="3" borderId="2" xfId="0" applyFont="1" applyFill="1" applyBorder="1" applyAlignment="1" applyProtection="1">
      <alignment horizontal="center" vertical="center" wrapText="1"/>
      <protection locked="0"/>
    </xf>
    <xf numFmtId="0" fontId="28" fillId="3" borderId="8" xfId="0" applyFont="1" applyFill="1" applyBorder="1" applyAlignment="1" applyProtection="1">
      <alignment horizontal="center" vertical="center" wrapText="1"/>
      <protection locked="0"/>
    </xf>
    <xf numFmtId="0" fontId="13" fillId="0" borderId="0" xfId="0" applyNumberFormat="1" applyFont="1" applyAlignment="1" applyProtection="1">
      <alignment horizontal="center" vertical="center" wrapText="1"/>
      <protection locked="0"/>
    </xf>
    <xf numFmtId="0" fontId="22" fillId="0" borderId="5" xfId="0" applyNumberFormat="1" applyFont="1" applyFill="1" applyBorder="1" applyAlignment="1">
      <alignment horizontal="right" wrapText="1"/>
    </xf>
    <xf numFmtId="0" fontId="6" fillId="9" borderId="1" xfId="0" applyFont="1" applyFill="1" applyBorder="1" applyAlignment="1">
      <alignment horizontal="center"/>
    </xf>
    <xf numFmtId="0" fontId="6" fillId="10" borderId="1" xfId="0" applyFont="1" applyFill="1" applyBorder="1" applyAlignment="1">
      <alignment horizontal="center"/>
    </xf>
    <xf numFmtId="49" fontId="6" fillId="0" borderId="3" xfId="0" applyNumberFormat="1" applyFont="1" applyFill="1" applyBorder="1" applyAlignment="1" applyProtection="1">
      <alignment horizontal="center" vertical="center" wrapText="1"/>
    </xf>
    <xf numFmtId="49" fontId="6" fillId="0" borderId="9" xfId="0" applyNumberFormat="1" applyFont="1" applyFill="1" applyBorder="1" applyAlignment="1" applyProtection="1">
      <alignment horizontal="center" vertical="center" wrapText="1"/>
    </xf>
    <xf numFmtId="0" fontId="2" fillId="0" borderId="0" xfId="0" applyFont="1" applyAlignment="1">
      <alignment horizontal="center" vertical="center"/>
    </xf>
    <xf numFmtId="0" fontId="51" fillId="0" borderId="0" xfId="0" applyFont="1" applyAlignment="1" applyProtection="1">
      <alignment horizontal="center" vertical="center"/>
      <protection locked="0"/>
    </xf>
    <xf numFmtId="0" fontId="36" fillId="0" borderId="5" xfId="0" applyFont="1" applyBorder="1" applyAlignment="1">
      <alignment horizontal="right"/>
    </xf>
  </cellXfs>
  <cellStyles count="5">
    <cellStyle name="Comma" xfId="1" builtinId="3"/>
    <cellStyle name="Normal" xfId="0" builtinId="0"/>
    <cellStyle name="Normal 2 2" xfId="2"/>
    <cellStyle name="Normal_Sheet1" xfId="3"/>
    <cellStyle name="Percent" xfId="4" builtinId="5"/>
  </cellStyles>
  <dxfs count="0"/>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21" Type="http://schemas.openxmlformats.org/officeDocument/2006/relationships/externalLink" Target="externalLinks/externalLink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85725</xdr:colOff>
      <xdr:row>2</xdr:row>
      <xdr:rowOff>38100</xdr:rowOff>
    </xdr:to>
    <xdr:sp macro="" textlink="">
      <xdr:nvSpPr>
        <xdr:cNvPr id="1085"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38100</xdr:rowOff>
    </xdr:to>
    <xdr:sp macro="" textlink="">
      <xdr:nvSpPr>
        <xdr:cNvPr id="1086"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38100</xdr:rowOff>
    </xdr:to>
    <xdr:sp macro="" textlink="">
      <xdr:nvSpPr>
        <xdr:cNvPr id="1087"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38100</xdr:rowOff>
    </xdr:to>
    <xdr:sp macro="" textlink="">
      <xdr:nvSpPr>
        <xdr:cNvPr id="1088"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38100</xdr:rowOff>
    </xdr:to>
    <xdr:sp macro="" textlink="">
      <xdr:nvSpPr>
        <xdr:cNvPr id="1089"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38100</xdr:rowOff>
    </xdr:to>
    <xdr:sp macro="" textlink="">
      <xdr:nvSpPr>
        <xdr:cNvPr id="1090" name="Text Box 1"/>
        <xdr:cNvSpPr txBox="1">
          <a:spLocks noChangeArrowheads="1"/>
        </xdr:cNvSpPr>
      </xdr:nvSpPr>
      <xdr:spPr bwMode="auto">
        <a:xfrm>
          <a:off x="33528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85725</xdr:colOff>
      <xdr:row>0</xdr:row>
      <xdr:rowOff>38100</xdr:rowOff>
    </xdr:to>
    <xdr:sp macro="" textlink="">
      <xdr:nvSpPr>
        <xdr:cNvPr id="10301" name="Text Box 1"/>
        <xdr:cNvSpPr txBox="1">
          <a:spLocks noChangeArrowheads="1"/>
        </xdr:cNvSpPr>
      </xdr:nvSpPr>
      <xdr:spPr bwMode="auto">
        <a:xfrm>
          <a:off x="2733675"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38100</xdr:rowOff>
    </xdr:to>
    <xdr:sp macro="" textlink="">
      <xdr:nvSpPr>
        <xdr:cNvPr id="10302" name="Text Box 1"/>
        <xdr:cNvSpPr txBox="1">
          <a:spLocks noChangeArrowheads="1"/>
        </xdr:cNvSpPr>
      </xdr:nvSpPr>
      <xdr:spPr bwMode="auto">
        <a:xfrm>
          <a:off x="2733675"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38100</xdr:rowOff>
    </xdr:to>
    <xdr:sp macro="" textlink="">
      <xdr:nvSpPr>
        <xdr:cNvPr id="10303" name="Text Box 1"/>
        <xdr:cNvSpPr txBox="1">
          <a:spLocks noChangeArrowheads="1"/>
        </xdr:cNvSpPr>
      </xdr:nvSpPr>
      <xdr:spPr bwMode="auto">
        <a:xfrm>
          <a:off x="2733675"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85725</xdr:colOff>
      <xdr:row>2</xdr:row>
      <xdr:rowOff>38100</xdr:rowOff>
    </xdr:to>
    <xdr:sp macro="" textlink="">
      <xdr:nvSpPr>
        <xdr:cNvPr id="10304" name="Text Box 1"/>
        <xdr:cNvSpPr txBox="1">
          <a:spLocks noChangeArrowheads="1"/>
        </xdr:cNvSpPr>
      </xdr:nvSpPr>
      <xdr:spPr bwMode="auto">
        <a:xfrm>
          <a:off x="2733675" y="8477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85725</xdr:colOff>
      <xdr:row>2</xdr:row>
      <xdr:rowOff>38100</xdr:rowOff>
    </xdr:to>
    <xdr:sp macro="" textlink="">
      <xdr:nvSpPr>
        <xdr:cNvPr id="10305" name="Text Box 1"/>
        <xdr:cNvSpPr txBox="1">
          <a:spLocks noChangeArrowheads="1"/>
        </xdr:cNvSpPr>
      </xdr:nvSpPr>
      <xdr:spPr bwMode="auto">
        <a:xfrm>
          <a:off x="2733675" y="8477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85725</xdr:colOff>
      <xdr:row>2</xdr:row>
      <xdr:rowOff>38100</xdr:rowOff>
    </xdr:to>
    <xdr:sp macro="" textlink="">
      <xdr:nvSpPr>
        <xdr:cNvPr id="10306" name="Text Box 1"/>
        <xdr:cNvSpPr txBox="1">
          <a:spLocks noChangeArrowheads="1"/>
        </xdr:cNvSpPr>
      </xdr:nvSpPr>
      <xdr:spPr bwMode="auto">
        <a:xfrm>
          <a:off x="2733675" y="8477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19050</xdr:rowOff>
    </xdr:to>
    <xdr:sp macro="" textlink="">
      <xdr:nvSpPr>
        <xdr:cNvPr id="11325" name="Text Box 1"/>
        <xdr:cNvSpPr txBox="1">
          <a:spLocks noChangeArrowheads="1"/>
        </xdr:cNvSpPr>
      </xdr:nvSpPr>
      <xdr:spPr bwMode="auto">
        <a:xfrm>
          <a:off x="241935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26" name="Text Box 1"/>
        <xdr:cNvSpPr txBox="1">
          <a:spLocks noChangeArrowheads="1"/>
        </xdr:cNvSpPr>
      </xdr:nvSpPr>
      <xdr:spPr bwMode="auto">
        <a:xfrm>
          <a:off x="241935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327" name="Text Box 1"/>
        <xdr:cNvSpPr txBox="1">
          <a:spLocks noChangeArrowheads="1"/>
        </xdr:cNvSpPr>
      </xdr:nvSpPr>
      <xdr:spPr bwMode="auto">
        <a:xfrm>
          <a:off x="241935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328" name="Text Box 1"/>
        <xdr:cNvSpPr txBox="1">
          <a:spLocks noChangeArrowheads="1"/>
        </xdr:cNvSpPr>
      </xdr:nvSpPr>
      <xdr:spPr bwMode="auto">
        <a:xfrm>
          <a:off x="2419350" y="84772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329" name="Text Box 1"/>
        <xdr:cNvSpPr txBox="1">
          <a:spLocks noChangeArrowheads="1"/>
        </xdr:cNvSpPr>
      </xdr:nvSpPr>
      <xdr:spPr bwMode="auto">
        <a:xfrm>
          <a:off x="2419350" y="84772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330" name="Text Box 1"/>
        <xdr:cNvSpPr txBox="1">
          <a:spLocks noChangeArrowheads="1"/>
        </xdr:cNvSpPr>
      </xdr:nvSpPr>
      <xdr:spPr bwMode="auto">
        <a:xfrm>
          <a:off x="2419350" y="84772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85725</xdr:colOff>
      <xdr:row>2</xdr:row>
      <xdr:rowOff>38100</xdr:rowOff>
    </xdr:to>
    <xdr:sp macro="" textlink="">
      <xdr:nvSpPr>
        <xdr:cNvPr id="12299" name="Text Box 1"/>
        <xdr:cNvSpPr txBox="1">
          <a:spLocks noChangeArrowheads="1"/>
        </xdr:cNvSpPr>
      </xdr:nvSpPr>
      <xdr:spPr bwMode="auto">
        <a:xfrm>
          <a:off x="2857500" y="7810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619125</xdr:colOff>
      <xdr:row>0</xdr:row>
      <xdr:rowOff>0</xdr:rowOff>
    </xdr:from>
    <xdr:to>
      <xdr:col>4</xdr:col>
      <xdr:colOff>619125</xdr:colOff>
      <xdr:row>0</xdr:row>
      <xdr:rowOff>0</xdr:rowOff>
    </xdr:to>
    <xdr:sp macro="" textlink="">
      <xdr:nvSpPr>
        <xdr:cNvPr id="2069" name="Line 1"/>
        <xdr:cNvSpPr>
          <a:spLocks noChangeShapeType="1"/>
        </xdr:cNvSpPr>
      </xdr:nvSpPr>
      <xdr:spPr bwMode="auto">
        <a:xfrm>
          <a:off x="7419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619125</xdr:colOff>
      <xdr:row>0</xdr:row>
      <xdr:rowOff>0</xdr:rowOff>
    </xdr:from>
    <xdr:to>
      <xdr:col>4</xdr:col>
      <xdr:colOff>619125</xdr:colOff>
      <xdr:row>0</xdr:row>
      <xdr:rowOff>0</xdr:rowOff>
    </xdr:to>
    <xdr:sp macro="" textlink="">
      <xdr:nvSpPr>
        <xdr:cNvPr id="2070" name="Line 2"/>
        <xdr:cNvSpPr>
          <a:spLocks noChangeShapeType="1"/>
        </xdr:cNvSpPr>
      </xdr:nvSpPr>
      <xdr:spPr bwMode="auto">
        <a:xfrm>
          <a:off x="7419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85725</xdr:colOff>
      <xdr:row>2</xdr:row>
      <xdr:rowOff>38100</xdr:rowOff>
    </xdr:to>
    <xdr:sp macro="" textlink="">
      <xdr:nvSpPr>
        <xdr:cNvPr id="3103" name="Text Box 1"/>
        <xdr:cNvSpPr txBox="1">
          <a:spLocks noChangeArrowheads="1"/>
        </xdr:cNvSpPr>
      </xdr:nvSpPr>
      <xdr:spPr bwMode="auto">
        <a:xfrm>
          <a:off x="31242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85725</xdr:colOff>
      <xdr:row>2</xdr:row>
      <xdr:rowOff>38100</xdr:rowOff>
    </xdr:to>
    <xdr:sp macro="" textlink="">
      <xdr:nvSpPr>
        <xdr:cNvPr id="3104" name="Text Box 1"/>
        <xdr:cNvSpPr txBox="1">
          <a:spLocks noChangeArrowheads="1"/>
        </xdr:cNvSpPr>
      </xdr:nvSpPr>
      <xdr:spPr bwMode="auto">
        <a:xfrm>
          <a:off x="31242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3</xdr:col>
      <xdr:colOff>85725</xdr:colOff>
      <xdr:row>2</xdr:row>
      <xdr:rowOff>38100</xdr:rowOff>
    </xdr:to>
    <xdr:sp macro="" textlink="">
      <xdr:nvSpPr>
        <xdr:cNvPr id="3105" name="Text Box 1"/>
        <xdr:cNvSpPr txBox="1">
          <a:spLocks noChangeArrowheads="1"/>
        </xdr:cNvSpPr>
      </xdr:nvSpPr>
      <xdr:spPr bwMode="auto">
        <a:xfrm>
          <a:off x="31242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57150</xdr:rowOff>
    </xdr:to>
    <xdr:sp macro="" textlink="">
      <xdr:nvSpPr>
        <xdr:cNvPr id="4127" name="Text Box 1"/>
        <xdr:cNvSpPr txBox="1">
          <a:spLocks noChangeArrowheads="1"/>
        </xdr:cNvSpPr>
      </xdr:nvSpPr>
      <xdr:spPr bwMode="auto">
        <a:xfrm>
          <a:off x="316230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4128" name="Text Box 1"/>
        <xdr:cNvSpPr txBox="1">
          <a:spLocks noChangeArrowheads="1"/>
        </xdr:cNvSpPr>
      </xdr:nvSpPr>
      <xdr:spPr bwMode="auto">
        <a:xfrm>
          <a:off x="316230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4129" name="Text Box 1"/>
        <xdr:cNvSpPr txBox="1">
          <a:spLocks noChangeArrowheads="1"/>
        </xdr:cNvSpPr>
      </xdr:nvSpPr>
      <xdr:spPr bwMode="auto">
        <a:xfrm>
          <a:off x="3162300" y="8477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619125</xdr:colOff>
      <xdr:row>0</xdr:row>
      <xdr:rowOff>0</xdr:rowOff>
    </xdr:from>
    <xdr:to>
      <xdr:col>4</xdr:col>
      <xdr:colOff>619125</xdr:colOff>
      <xdr:row>0</xdr:row>
      <xdr:rowOff>0</xdr:rowOff>
    </xdr:to>
    <xdr:sp macro="" textlink="">
      <xdr:nvSpPr>
        <xdr:cNvPr id="5141" name="Line 1"/>
        <xdr:cNvSpPr>
          <a:spLocks noChangeShapeType="1"/>
        </xdr:cNvSpPr>
      </xdr:nvSpPr>
      <xdr:spPr bwMode="auto">
        <a:xfrm>
          <a:off x="81915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619125</xdr:colOff>
      <xdr:row>0</xdr:row>
      <xdr:rowOff>0</xdr:rowOff>
    </xdr:from>
    <xdr:to>
      <xdr:col>4</xdr:col>
      <xdr:colOff>619125</xdr:colOff>
      <xdr:row>0</xdr:row>
      <xdr:rowOff>0</xdr:rowOff>
    </xdr:to>
    <xdr:sp macro="" textlink="">
      <xdr:nvSpPr>
        <xdr:cNvPr id="5142" name="Line 2"/>
        <xdr:cNvSpPr>
          <a:spLocks noChangeShapeType="1"/>
        </xdr:cNvSpPr>
      </xdr:nvSpPr>
      <xdr:spPr bwMode="auto">
        <a:xfrm>
          <a:off x="81915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85725</xdr:colOff>
      <xdr:row>2</xdr:row>
      <xdr:rowOff>38100</xdr:rowOff>
    </xdr:to>
    <xdr:sp macro="" textlink="">
      <xdr:nvSpPr>
        <xdr:cNvPr id="6175" name="Text Box 1"/>
        <xdr:cNvSpPr txBox="1">
          <a:spLocks noChangeArrowheads="1"/>
        </xdr:cNvSpPr>
      </xdr:nvSpPr>
      <xdr:spPr bwMode="auto">
        <a:xfrm>
          <a:off x="28956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38100</xdr:rowOff>
    </xdr:to>
    <xdr:sp macro="" textlink="">
      <xdr:nvSpPr>
        <xdr:cNvPr id="6176" name="Text Box 1"/>
        <xdr:cNvSpPr txBox="1">
          <a:spLocks noChangeArrowheads="1"/>
        </xdr:cNvSpPr>
      </xdr:nvSpPr>
      <xdr:spPr bwMode="auto">
        <a:xfrm>
          <a:off x="28956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38100</xdr:rowOff>
    </xdr:to>
    <xdr:sp macro="" textlink="">
      <xdr:nvSpPr>
        <xdr:cNvPr id="6177" name="Text Box 1"/>
        <xdr:cNvSpPr txBox="1">
          <a:spLocks noChangeArrowheads="1"/>
        </xdr:cNvSpPr>
      </xdr:nvSpPr>
      <xdr:spPr bwMode="auto">
        <a:xfrm>
          <a:off x="2895600" y="82867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7229" name="Text Box 1"/>
        <xdr:cNvSpPr txBox="1">
          <a:spLocks noChangeArrowheads="1"/>
        </xdr:cNvSpPr>
      </xdr:nvSpPr>
      <xdr:spPr bwMode="auto">
        <a:xfrm>
          <a:off x="2219325" y="8096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7230" name="Text Box 1"/>
        <xdr:cNvSpPr txBox="1">
          <a:spLocks noChangeArrowheads="1"/>
        </xdr:cNvSpPr>
      </xdr:nvSpPr>
      <xdr:spPr bwMode="auto">
        <a:xfrm>
          <a:off x="2219325" y="8096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7231" name="Text Box 1"/>
        <xdr:cNvSpPr txBox="1">
          <a:spLocks noChangeArrowheads="1"/>
        </xdr:cNvSpPr>
      </xdr:nvSpPr>
      <xdr:spPr bwMode="auto">
        <a:xfrm>
          <a:off x="2219325" y="809625"/>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7232" name="Text Box 1"/>
        <xdr:cNvSpPr txBox="1">
          <a:spLocks noChangeArrowheads="1"/>
        </xdr:cNvSpPr>
      </xdr:nvSpPr>
      <xdr:spPr bwMode="auto">
        <a:xfrm>
          <a:off x="2219325" y="8096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7233" name="Text Box 1"/>
        <xdr:cNvSpPr txBox="1">
          <a:spLocks noChangeArrowheads="1"/>
        </xdr:cNvSpPr>
      </xdr:nvSpPr>
      <xdr:spPr bwMode="auto">
        <a:xfrm>
          <a:off x="2219325" y="8096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7234" name="Text Box 1"/>
        <xdr:cNvSpPr txBox="1">
          <a:spLocks noChangeArrowheads="1"/>
        </xdr:cNvSpPr>
      </xdr:nvSpPr>
      <xdr:spPr bwMode="auto">
        <a:xfrm>
          <a:off x="2219325" y="8096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38100</xdr:rowOff>
    </xdr:to>
    <xdr:sp macro="" textlink="">
      <xdr:nvSpPr>
        <xdr:cNvPr id="8313"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4"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5"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6"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7"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38100</xdr:rowOff>
    </xdr:to>
    <xdr:sp macro="" textlink="">
      <xdr:nvSpPr>
        <xdr:cNvPr id="8318" name="Text Box 1"/>
        <xdr:cNvSpPr txBox="1">
          <a:spLocks noChangeArrowheads="1"/>
        </xdr:cNvSpPr>
      </xdr:nvSpPr>
      <xdr:spPr bwMode="auto">
        <a:xfrm>
          <a:off x="3200400" y="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38100</xdr:rowOff>
    </xdr:to>
    <xdr:sp macro="" textlink="">
      <xdr:nvSpPr>
        <xdr:cNvPr id="8319"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38100</xdr:rowOff>
    </xdr:to>
    <xdr:sp macro="" textlink="">
      <xdr:nvSpPr>
        <xdr:cNvPr id="8320"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38100</xdr:rowOff>
    </xdr:to>
    <xdr:sp macro="" textlink="">
      <xdr:nvSpPr>
        <xdr:cNvPr id="8321"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38100</xdr:rowOff>
    </xdr:to>
    <xdr:sp macro="" textlink="">
      <xdr:nvSpPr>
        <xdr:cNvPr id="8322"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38100</xdr:rowOff>
    </xdr:to>
    <xdr:sp macro="" textlink="">
      <xdr:nvSpPr>
        <xdr:cNvPr id="8323"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4</xdr:col>
      <xdr:colOff>85725</xdr:colOff>
      <xdr:row>2</xdr:row>
      <xdr:rowOff>38100</xdr:rowOff>
    </xdr:to>
    <xdr:sp macro="" textlink="">
      <xdr:nvSpPr>
        <xdr:cNvPr id="8324" name="Text Box 1"/>
        <xdr:cNvSpPr txBox="1">
          <a:spLocks noChangeArrowheads="1"/>
        </xdr:cNvSpPr>
      </xdr:nvSpPr>
      <xdr:spPr bwMode="auto">
        <a:xfrm>
          <a:off x="3200400" y="838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9277" name="Text Box 1"/>
        <xdr:cNvSpPr txBox="1">
          <a:spLocks noChangeArrowheads="1"/>
        </xdr:cNvSpPr>
      </xdr:nvSpPr>
      <xdr:spPr bwMode="auto">
        <a:xfrm>
          <a:off x="2438400" y="8191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9278" name="Text Box 1"/>
        <xdr:cNvSpPr txBox="1">
          <a:spLocks noChangeArrowheads="1"/>
        </xdr:cNvSpPr>
      </xdr:nvSpPr>
      <xdr:spPr bwMode="auto">
        <a:xfrm>
          <a:off x="2438400" y="8191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9279" name="Text Box 1"/>
        <xdr:cNvSpPr txBox="1">
          <a:spLocks noChangeArrowheads="1"/>
        </xdr:cNvSpPr>
      </xdr:nvSpPr>
      <xdr:spPr bwMode="auto">
        <a:xfrm>
          <a:off x="2438400" y="81915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9280" name="Text Box 1"/>
        <xdr:cNvSpPr txBox="1">
          <a:spLocks noChangeArrowheads="1"/>
        </xdr:cNvSpPr>
      </xdr:nvSpPr>
      <xdr:spPr bwMode="auto">
        <a:xfrm>
          <a:off x="2438400" y="819150"/>
          <a:ext cx="85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9281" name="Text Box 1"/>
        <xdr:cNvSpPr txBox="1">
          <a:spLocks noChangeArrowheads="1"/>
        </xdr:cNvSpPr>
      </xdr:nvSpPr>
      <xdr:spPr bwMode="auto">
        <a:xfrm>
          <a:off x="2438400" y="819150"/>
          <a:ext cx="85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9282" name="Text Box 1"/>
        <xdr:cNvSpPr txBox="1">
          <a:spLocks noChangeArrowheads="1"/>
        </xdr:cNvSpPr>
      </xdr:nvSpPr>
      <xdr:spPr bwMode="auto">
        <a:xfrm>
          <a:off x="2438400" y="819150"/>
          <a:ext cx="857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1.%20Nghiep%20vu.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BAO%20CAO%20KQTHADS/6.NAM%202020/6.%20THANG%2006%20(T03-2020)_(06T-2020)/7.%20KIEM%20TRA%20SO%20LIEU%20B04-B12/Tong%20hop%20bieu%20so%2006-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2.%20Thanh%20ph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3.%20Dak%20H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4.%20Dak%20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5.%20Ngoc%20Ho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6.%20Dak%20Gle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7.%20Sa%20Tha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9.%20Kon%20Plon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BAO%20CAO%20KQTHADS/6.NAM%202020/4.%20THANG%2004%20(T01-2020)/3.%20THONG%20KE%20THEO%20THONG%20TU%2006/10.%20Tu%20Mo%20Ro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sheetData>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231</v>
          </cell>
          <cell r="AB10">
            <v>20</v>
          </cell>
        </row>
      </sheetData>
      <sheetData sheetId="9"/>
      <sheetData sheetId="10">
        <row r="10">
          <cell r="Y10">
            <v>35680185</v>
          </cell>
          <cell r="AB10">
            <v>4337984</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135</v>
          </cell>
          <cell r="AB10">
            <v>0</v>
          </cell>
        </row>
      </sheetData>
      <sheetData sheetId="9"/>
      <sheetData sheetId="10">
        <row r="10">
          <cell r="Y10">
            <v>17173334</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0</v>
          </cell>
          <cell r="AB10">
            <v>0</v>
          </cell>
        </row>
      </sheetData>
      <sheetData sheetId="9"/>
      <sheetData sheetId="10">
        <row r="10">
          <cell r="Y10">
            <v>0</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0</v>
          </cell>
          <cell r="AB10">
            <v>0</v>
          </cell>
        </row>
      </sheetData>
      <sheetData sheetId="9"/>
      <sheetData sheetId="10">
        <row r="10">
          <cell r="Y10">
            <v>0</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2</v>
          </cell>
        </row>
      </sheetData>
      <sheetData sheetId="9"/>
      <sheetData sheetId="10">
        <row r="10">
          <cell r="Y10">
            <v>38620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37</v>
          </cell>
          <cell r="AB10">
            <v>0</v>
          </cell>
        </row>
      </sheetData>
      <sheetData sheetId="9"/>
      <sheetData sheetId="10">
        <row r="10">
          <cell r="Y10">
            <v>1580425</v>
          </cell>
          <cell r="AB10">
            <v>0</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3</v>
          </cell>
          <cell r="AB10">
            <v>0</v>
          </cell>
        </row>
      </sheetData>
      <sheetData sheetId="9"/>
      <sheetData sheetId="10">
        <row r="10">
          <cell r="Y10">
            <v>423139</v>
          </cell>
          <cell r="AB10"/>
        </row>
      </sheetData>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sheetData sheetId="1"/>
      <sheetData sheetId="2"/>
      <sheetData sheetId="3"/>
      <sheetData sheetId="4"/>
      <sheetData sheetId="5"/>
      <sheetData sheetId="6"/>
      <sheetData sheetId="7"/>
      <sheetData sheetId="8">
        <row r="10">
          <cell r="Y10">
            <v>0</v>
          </cell>
          <cell r="AB10"/>
        </row>
      </sheetData>
      <sheetData sheetId="9"/>
      <sheetData sheetId="10">
        <row r="10">
          <cell r="Y10">
            <v>0</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9"/>
  <sheetViews>
    <sheetView view="pageBreakPreview" zoomScale="130" zoomScaleSheetLayoutView="130" workbookViewId="0">
      <selection activeCell="D1" sqref="D1"/>
    </sheetView>
  </sheetViews>
  <sheetFormatPr defaultRowHeight="15.75"/>
  <cols>
    <col min="1" max="1" width="20" customWidth="1"/>
    <col min="2" max="2" width="19" customWidth="1"/>
    <col min="3" max="3" width="56.875" customWidth="1"/>
    <col min="4" max="4" width="23.375" customWidth="1"/>
    <col min="5" max="5" width="20.25" customWidth="1"/>
  </cols>
  <sheetData>
    <row r="1" spans="1:3" ht="38.25" customHeight="1">
      <c r="A1" s="422" t="s">
        <v>290</v>
      </c>
      <c r="B1" s="422"/>
      <c r="C1" s="195" t="s">
        <v>291</v>
      </c>
    </row>
    <row r="2" spans="1:3" ht="33.75" customHeight="1">
      <c r="A2" s="423" t="s">
        <v>298</v>
      </c>
      <c r="B2" s="423"/>
      <c r="C2" s="182" t="s">
        <v>461</v>
      </c>
    </row>
    <row r="3" spans="1:3">
      <c r="A3" s="420" t="s">
        <v>293</v>
      </c>
      <c r="B3" s="180" t="s">
        <v>295</v>
      </c>
      <c r="C3" s="181" t="s">
        <v>341</v>
      </c>
    </row>
    <row r="4" spans="1:3">
      <c r="A4" s="420"/>
      <c r="B4" s="180" t="s">
        <v>294</v>
      </c>
      <c r="C4" s="331" t="s">
        <v>413</v>
      </c>
    </row>
    <row r="5" spans="1:3">
      <c r="A5" s="420"/>
      <c r="B5" s="180" t="s">
        <v>292</v>
      </c>
      <c r="C5" s="181" t="s">
        <v>299</v>
      </c>
    </row>
    <row r="6" spans="1:3">
      <c r="A6" s="421" t="s">
        <v>286</v>
      </c>
      <c r="B6" s="180" t="s">
        <v>296</v>
      </c>
      <c r="C6" s="181" t="s">
        <v>328</v>
      </c>
    </row>
    <row r="7" spans="1:3">
      <c r="A7" s="421"/>
      <c r="B7" s="180" t="s">
        <v>294</v>
      </c>
      <c r="C7" s="331" t="str">
        <f>C4</f>
        <v>Kon Tum, ngày 04 tháng 05 năm 2020</v>
      </c>
    </row>
    <row r="8" spans="1:3" ht="21.75" customHeight="1">
      <c r="A8" s="424" t="s">
        <v>297</v>
      </c>
      <c r="B8" s="424"/>
      <c r="C8" s="330" t="s">
        <v>412</v>
      </c>
    </row>
    <row r="9" spans="1:3" ht="36" customHeight="1">
      <c r="A9" s="419" t="s">
        <v>304</v>
      </c>
      <c r="B9" s="419"/>
      <c r="C9" s="419"/>
    </row>
  </sheetData>
  <mergeCells count="6">
    <mergeCell ref="A9:C9"/>
    <mergeCell ref="A3:A5"/>
    <mergeCell ref="A6:A7"/>
    <mergeCell ref="A1:B1"/>
    <mergeCell ref="A2:B2"/>
    <mergeCell ref="A8:B8"/>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V23"/>
  <sheetViews>
    <sheetView view="pageBreakPreview" topLeftCell="A7" zoomScaleSheetLayoutView="100" workbookViewId="0">
      <selection activeCell="A9" sqref="A9:U22"/>
    </sheetView>
  </sheetViews>
  <sheetFormatPr defaultRowHeight="15.75"/>
  <cols>
    <col min="1" max="1" width="3.5" style="64" customWidth="1"/>
    <col min="2" max="2" width="15.5" style="64" customWidth="1"/>
    <col min="3" max="3" width="7.625" style="64" customWidth="1"/>
    <col min="4" max="4" width="5.375" style="64" customWidth="1"/>
    <col min="5" max="5" width="9" style="64"/>
    <col min="6" max="6" width="5.625" style="64" customWidth="1"/>
    <col min="7" max="7" width="6" style="64" customWidth="1"/>
    <col min="8" max="9" width="5.5" style="64" customWidth="1"/>
    <col min="10" max="11" width="6.125" style="64" customWidth="1"/>
    <col min="12" max="12" width="6.875" style="64" customWidth="1"/>
    <col min="13" max="13" width="7.25" style="85" customWidth="1"/>
    <col min="14" max="15" width="6.25" style="85" customWidth="1"/>
    <col min="16" max="16" width="5.25" style="85" customWidth="1"/>
    <col min="17" max="17" width="6.625" style="85" customWidth="1"/>
    <col min="18" max="18" width="7" style="85" customWidth="1"/>
    <col min="19" max="19" width="6.5" style="85" customWidth="1"/>
    <col min="20" max="20" width="5.875" style="85" customWidth="1"/>
    <col min="21" max="21" width="6.5" style="85" customWidth="1"/>
    <col min="22" max="16384" width="9" style="64"/>
  </cols>
  <sheetData>
    <row r="1" spans="1:22" ht="64.5" customHeight="1">
      <c r="A1" s="589" t="s">
        <v>153</v>
      </c>
      <c r="B1" s="589"/>
      <c r="C1" s="589"/>
      <c r="D1" s="589"/>
      <c r="E1" s="589"/>
      <c r="F1" s="592" t="s">
        <v>126</v>
      </c>
      <c r="G1" s="592"/>
      <c r="H1" s="592"/>
      <c r="I1" s="592"/>
      <c r="J1" s="592"/>
      <c r="K1" s="592"/>
      <c r="L1" s="592"/>
      <c r="M1" s="592"/>
      <c r="N1" s="592"/>
      <c r="O1" s="592"/>
      <c r="P1" s="592"/>
      <c r="Q1" s="590" t="s">
        <v>150</v>
      </c>
      <c r="R1" s="590"/>
      <c r="S1" s="590"/>
      <c r="T1" s="590"/>
      <c r="U1" s="590"/>
      <c r="V1" s="68"/>
    </row>
    <row r="2" spans="1:22" s="75" customFormat="1" ht="18" customHeight="1">
      <c r="A2" s="69"/>
      <c r="B2" s="70"/>
      <c r="C2" s="70"/>
      <c r="D2" s="70"/>
      <c r="E2" s="64"/>
      <c r="F2" s="64"/>
      <c r="G2" s="64"/>
      <c r="H2" s="64"/>
      <c r="I2" s="64"/>
      <c r="J2" s="71"/>
      <c r="K2" s="71"/>
      <c r="L2" s="72">
        <f>COUNTBLANK(E9:U22)</f>
        <v>238</v>
      </c>
      <c r="M2" s="73">
        <f>COUNTA(E11:U11)</f>
        <v>0</v>
      </c>
      <c r="N2" s="73">
        <f>L2+M2</f>
        <v>238</v>
      </c>
      <c r="O2" s="73"/>
      <c r="P2" s="74"/>
      <c r="Q2" s="74"/>
      <c r="R2" s="591" t="s">
        <v>120</v>
      </c>
      <c r="S2" s="591"/>
      <c r="T2" s="591"/>
      <c r="U2" s="591"/>
      <c r="V2" s="64"/>
    </row>
    <row r="3" spans="1:22" s="76" customFormat="1" ht="15.75" customHeight="1">
      <c r="A3" s="587" t="s">
        <v>21</v>
      </c>
      <c r="B3" s="587"/>
      <c r="C3" s="581" t="s">
        <v>132</v>
      </c>
      <c r="D3" s="588" t="s">
        <v>134</v>
      </c>
      <c r="E3" s="596" t="s">
        <v>75</v>
      </c>
      <c r="F3" s="597"/>
      <c r="G3" s="577" t="s">
        <v>36</v>
      </c>
      <c r="H3" s="577" t="s">
        <v>82</v>
      </c>
      <c r="I3" s="594" t="s">
        <v>37</v>
      </c>
      <c r="J3" s="595"/>
      <c r="K3" s="595"/>
      <c r="L3" s="595"/>
      <c r="M3" s="595"/>
      <c r="N3" s="595"/>
      <c r="O3" s="595"/>
      <c r="P3" s="595"/>
      <c r="Q3" s="595"/>
      <c r="R3" s="595"/>
      <c r="S3" s="595"/>
      <c r="T3" s="593" t="s">
        <v>103</v>
      </c>
      <c r="U3" s="588" t="s">
        <v>108</v>
      </c>
      <c r="V3" s="75"/>
    </row>
    <row r="4" spans="1:22" s="75" customFormat="1" ht="15.75" customHeight="1">
      <c r="A4" s="587"/>
      <c r="B4" s="587"/>
      <c r="C4" s="582"/>
      <c r="D4" s="588"/>
      <c r="E4" s="573" t="s">
        <v>137</v>
      </c>
      <c r="F4" s="573" t="s">
        <v>62</v>
      </c>
      <c r="G4" s="577"/>
      <c r="H4" s="577"/>
      <c r="I4" s="577" t="s">
        <v>37</v>
      </c>
      <c r="J4" s="588" t="s">
        <v>38</v>
      </c>
      <c r="K4" s="588"/>
      <c r="L4" s="588"/>
      <c r="M4" s="588"/>
      <c r="N4" s="588"/>
      <c r="O4" s="588"/>
      <c r="P4" s="588"/>
      <c r="Q4" s="578" t="s">
        <v>139</v>
      </c>
      <c r="R4" s="578" t="s">
        <v>148</v>
      </c>
      <c r="S4" s="578" t="s">
        <v>81</v>
      </c>
      <c r="T4" s="593"/>
      <c r="U4" s="588"/>
      <c r="V4" s="76"/>
    </row>
    <row r="5" spans="1:22" s="75" customFormat="1" ht="18" customHeight="1">
      <c r="A5" s="587"/>
      <c r="B5" s="587"/>
      <c r="C5" s="582"/>
      <c r="D5" s="588"/>
      <c r="E5" s="574"/>
      <c r="F5" s="574"/>
      <c r="G5" s="577"/>
      <c r="H5" s="577"/>
      <c r="I5" s="577"/>
      <c r="J5" s="577" t="s">
        <v>61</v>
      </c>
      <c r="K5" s="584" t="s">
        <v>4</v>
      </c>
      <c r="L5" s="585"/>
      <c r="M5" s="585"/>
      <c r="N5" s="585"/>
      <c r="O5" s="585"/>
      <c r="P5" s="586"/>
      <c r="Q5" s="580"/>
      <c r="R5" s="580"/>
      <c r="S5" s="580"/>
      <c r="T5" s="593"/>
      <c r="U5" s="588"/>
    </row>
    <row r="6" spans="1:22" s="75" customFormat="1" ht="18.75" customHeight="1">
      <c r="A6" s="587"/>
      <c r="B6" s="587"/>
      <c r="C6" s="582"/>
      <c r="D6" s="588"/>
      <c r="E6" s="574"/>
      <c r="F6" s="574"/>
      <c r="G6" s="577"/>
      <c r="H6" s="577"/>
      <c r="I6" s="577"/>
      <c r="J6" s="577"/>
      <c r="K6" s="578" t="s">
        <v>96</v>
      </c>
      <c r="L6" s="584" t="s">
        <v>4</v>
      </c>
      <c r="M6" s="586"/>
      <c r="N6" s="578" t="s">
        <v>42</v>
      </c>
      <c r="O6" s="578" t="s">
        <v>147</v>
      </c>
      <c r="P6" s="578" t="s">
        <v>46</v>
      </c>
      <c r="Q6" s="580"/>
      <c r="R6" s="580"/>
      <c r="S6" s="580"/>
      <c r="T6" s="593"/>
      <c r="U6" s="588"/>
    </row>
    <row r="7" spans="1:22" ht="36">
      <c r="A7" s="587"/>
      <c r="B7" s="587"/>
      <c r="C7" s="583"/>
      <c r="D7" s="588"/>
      <c r="E7" s="575"/>
      <c r="F7" s="575"/>
      <c r="G7" s="577"/>
      <c r="H7" s="577"/>
      <c r="I7" s="577"/>
      <c r="J7" s="577"/>
      <c r="K7" s="579"/>
      <c r="L7" s="65" t="s">
        <v>39</v>
      </c>
      <c r="M7" s="65" t="s">
        <v>97</v>
      </c>
      <c r="N7" s="579"/>
      <c r="O7" s="579"/>
      <c r="P7" s="579"/>
      <c r="Q7" s="579"/>
      <c r="R7" s="579"/>
      <c r="S7" s="579"/>
      <c r="T7" s="593"/>
      <c r="U7" s="588"/>
      <c r="V7" s="75"/>
    </row>
    <row r="8" spans="1:22">
      <c r="A8" s="570" t="s">
        <v>3</v>
      </c>
      <c r="B8" s="570"/>
      <c r="C8" s="77" t="s">
        <v>13</v>
      </c>
      <c r="D8" s="77" t="s">
        <v>14</v>
      </c>
      <c r="E8" s="77" t="s">
        <v>19</v>
      </c>
      <c r="F8" s="77" t="s">
        <v>22</v>
      </c>
      <c r="G8" s="77" t="s">
        <v>23</v>
      </c>
      <c r="H8" s="77" t="s">
        <v>24</v>
      </c>
      <c r="I8" s="77" t="s">
        <v>25</v>
      </c>
      <c r="J8" s="77" t="s">
        <v>26</v>
      </c>
      <c r="K8" s="77" t="s">
        <v>27</v>
      </c>
      <c r="L8" s="77" t="s">
        <v>29</v>
      </c>
      <c r="M8" s="77" t="s">
        <v>30</v>
      </c>
      <c r="N8" s="77" t="s">
        <v>104</v>
      </c>
      <c r="O8" s="77" t="s">
        <v>101</v>
      </c>
      <c r="P8" s="77" t="s">
        <v>105</v>
      </c>
      <c r="Q8" s="77" t="s">
        <v>106</v>
      </c>
      <c r="R8" s="77" t="s">
        <v>107</v>
      </c>
      <c r="S8" s="77" t="s">
        <v>118</v>
      </c>
      <c r="T8" s="77" t="s">
        <v>131</v>
      </c>
      <c r="U8" s="77" t="s">
        <v>133</v>
      </c>
    </row>
    <row r="9" spans="1:22">
      <c r="A9" s="570" t="s">
        <v>10</v>
      </c>
      <c r="B9" s="570"/>
      <c r="C9" s="78"/>
      <c r="D9" s="78"/>
      <c r="E9" s="78"/>
      <c r="F9" s="78"/>
      <c r="G9" s="78"/>
      <c r="H9" s="78"/>
      <c r="I9" s="78"/>
      <c r="J9" s="78"/>
      <c r="K9" s="78"/>
      <c r="L9" s="78"/>
      <c r="M9" s="78"/>
      <c r="N9" s="78"/>
      <c r="O9" s="78"/>
      <c r="P9" s="79"/>
      <c r="Q9" s="79"/>
      <c r="R9" s="79"/>
      <c r="S9" s="79"/>
      <c r="T9" s="78"/>
      <c r="U9" s="78"/>
    </row>
    <row r="10" spans="1:22">
      <c r="A10" s="80" t="s">
        <v>0</v>
      </c>
      <c r="B10" s="81" t="s">
        <v>28</v>
      </c>
      <c r="C10" s="78"/>
      <c r="D10" s="78"/>
      <c r="E10" s="78"/>
      <c r="F10" s="78"/>
      <c r="G10" s="78"/>
      <c r="H10" s="78"/>
      <c r="I10" s="78"/>
      <c r="J10" s="78"/>
      <c r="K10" s="78"/>
      <c r="L10" s="78"/>
      <c r="M10" s="78"/>
      <c r="N10" s="78"/>
      <c r="O10" s="78"/>
      <c r="P10" s="79"/>
      <c r="Q10" s="79"/>
      <c r="R10" s="79"/>
      <c r="S10" s="79"/>
      <c r="T10" s="78"/>
      <c r="U10" s="78"/>
    </row>
    <row r="11" spans="1:22">
      <c r="A11" s="82" t="s">
        <v>13</v>
      </c>
      <c r="B11" s="83" t="s">
        <v>6</v>
      </c>
      <c r="C11" s="78"/>
      <c r="D11" s="78"/>
      <c r="E11" s="78"/>
      <c r="F11" s="78"/>
      <c r="G11" s="78"/>
      <c r="H11" s="78"/>
      <c r="I11" s="78"/>
      <c r="J11" s="78"/>
      <c r="K11" s="78"/>
      <c r="L11" s="78"/>
      <c r="M11" s="78"/>
      <c r="N11" s="78"/>
      <c r="O11" s="78"/>
      <c r="P11" s="78"/>
      <c r="Q11" s="78"/>
      <c r="R11" s="78"/>
      <c r="S11" s="78"/>
      <c r="T11" s="78"/>
      <c r="U11" s="78"/>
    </row>
    <row r="12" spans="1:22">
      <c r="A12" s="82" t="s">
        <v>14</v>
      </c>
      <c r="B12" s="83" t="s">
        <v>6</v>
      </c>
      <c r="C12" s="78"/>
      <c r="D12" s="78"/>
      <c r="E12" s="78"/>
      <c r="F12" s="78"/>
      <c r="G12" s="78"/>
      <c r="H12" s="78"/>
      <c r="I12" s="78"/>
      <c r="J12" s="78"/>
      <c r="K12" s="78"/>
      <c r="L12" s="78"/>
      <c r="M12" s="78"/>
      <c r="N12" s="78"/>
      <c r="O12" s="78"/>
      <c r="P12" s="79"/>
      <c r="Q12" s="79"/>
      <c r="R12" s="79"/>
      <c r="S12" s="79"/>
      <c r="T12" s="78"/>
      <c r="U12" s="78"/>
    </row>
    <row r="13" spans="1:22">
      <c r="A13" s="82" t="s">
        <v>9</v>
      </c>
      <c r="B13" s="83" t="s">
        <v>11</v>
      </c>
      <c r="C13" s="78"/>
      <c r="D13" s="78"/>
      <c r="E13" s="78"/>
      <c r="F13" s="78"/>
      <c r="G13" s="78"/>
      <c r="H13" s="78"/>
      <c r="I13" s="78"/>
      <c r="J13" s="78"/>
      <c r="K13" s="78"/>
      <c r="L13" s="78"/>
      <c r="M13" s="78"/>
      <c r="N13" s="78"/>
      <c r="O13" s="78"/>
      <c r="P13" s="79"/>
      <c r="Q13" s="79"/>
      <c r="R13" s="79"/>
      <c r="S13" s="79"/>
      <c r="T13" s="78"/>
      <c r="U13" s="78"/>
    </row>
    <row r="14" spans="1:22">
      <c r="A14" s="80" t="s">
        <v>1</v>
      </c>
      <c r="B14" s="81" t="s">
        <v>8</v>
      </c>
      <c r="C14" s="78"/>
      <c r="D14" s="78"/>
      <c r="E14" s="78"/>
      <c r="F14" s="78"/>
      <c r="G14" s="78"/>
      <c r="H14" s="78"/>
      <c r="I14" s="78"/>
      <c r="J14" s="78"/>
      <c r="K14" s="78"/>
      <c r="L14" s="78"/>
      <c r="M14" s="78"/>
      <c r="N14" s="78"/>
      <c r="O14" s="78"/>
      <c r="P14" s="79"/>
      <c r="Q14" s="79"/>
      <c r="R14" s="79"/>
      <c r="S14" s="79"/>
      <c r="T14" s="78"/>
      <c r="U14" s="78"/>
    </row>
    <row r="15" spans="1:22">
      <c r="A15" s="80" t="s">
        <v>13</v>
      </c>
      <c r="B15" s="81" t="s">
        <v>5</v>
      </c>
      <c r="C15" s="78"/>
      <c r="D15" s="78"/>
      <c r="E15" s="78"/>
      <c r="F15" s="78"/>
      <c r="G15" s="78"/>
      <c r="H15" s="78"/>
      <c r="I15" s="78"/>
      <c r="J15" s="78"/>
      <c r="K15" s="78"/>
      <c r="L15" s="78"/>
      <c r="M15" s="78"/>
      <c r="N15" s="78"/>
      <c r="O15" s="78"/>
      <c r="P15" s="79"/>
      <c r="Q15" s="79"/>
      <c r="R15" s="79"/>
      <c r="S15" s="79"/>
      <c r="T15" s="78"/>
      <c r="U15" s="78"/>
    </row>
    <row r="16" spans="1:22">
      <c r="A16" s="82" t="s">
        <v>15</v>
      </c>
      <c r="B16" s="83" t="s">
        <v>6</v>
      </c>
      <c r="C16" s="78"/>
      <c r="D16" s="78"/>
      <c r="E16" s="78"/>
      <c r="F16" s="78"/>
      <c r="G16" s="78"/>
      <c r="H16" s="78"/>
      <c r="I16" s="78"/>
      <c r="J16" s="78"/>
      <c r="K16" s="78"/>
      <c r="L16" s="78"/>
      <c r="M16" s="78"/>
      <c r="N16" s="78"/>
      <c r="O16" s="78"/>
      <c r="P16" s="79"/>
      <c r="Q16" s="79"/>
      <c r="R16" s="79"/>
      <c r="S16" s="79"/>
      <c r="T16" s="78"/>
      <c r="U16" s="78"/>
    </row>
    <row r="17" spans="1:22">
      <c r="A17" s="82" t="s">
        <v>16</v>
      </c>
      <c r="B17" s="83" t="s">
        <v>7</v>
      </c>
      <c r="C17" s="78"/>
      <c r="D17" s="78"/>
      <c r="E17" s="78"/>
      <c r="F17" s="78"/>
      <c r="G17" s="78"/>
      <c r="H17" s="78"/>
      <c r="I17" s="78"/>
      <c r="J17" s="78"/>
      <c r="K17" s="78"/>
      <c r="L17" s="78"/>
      <c r="M17" s="78"/>
      <c r="N17" s="78"/>
      <c r="O17" s="78"/>
      <c r="P17" s="79"/>
      <c r="Q17" s="79"/>
      <c r="R17" s="79"/>
      <c r="S17" s="79"/>
      <c r="T17" s="78"/>
      <c r="U17" s="78"/>
    </row>
    <row r="18" spans="1:22">
      <c r="A18" s="82" t="s">
        <v>9</v>
      </c>
      <c r="B18" s="83" t="s">
        <v>11</v>
      </c>
      <c r="C18" s="78"/>
      <c r="D18" s="78"/>
      <c r="E18" s="78"/>
      <c r="F18" s="78"/>
      <c r="G18" s="78"/>
      <c r="H18" s="78"/>
      <c r="I18" s="78"/>
      <c r="J18" s="78"/>
      <c r="K18" s="78"/>
      <c r="L18" s="78"/>
      <c r="M18" s="78"/>
      <c r="N18" s="78"/>
      <c r="O18" s="78"/>
      <c r="P18" s="79"/>
      <c r="Q18" s="79"/>
      <c r="R18" s="79"/>
      <c r="S18" s="79"/>
      <c r="T18" s="78"/>
      <c r="U18" s="78"/>
    </row>
    <row r="19" spans="1:22">
      <c r="A19" s="80" t="s">
        <v>14</v>
      </c>
      <c r="B19" s="81" t="s">
        <v>59</v>
      </c>
      <c r="C19" s="78"/>
      <c r="D19" s="78"/>
      <c r="E19" s="78"/>
      <c r="F19" s="78"/>
      <c r="G19" s="78"/>
      <c r="H19" s="78"/>
      <c r="I19" s="78"/>
      <c r="J19" s="78"/>
      <c r="K19" s="78"/>
      <c r="L19" s="78"/>
      <c r="M19" s="78"/>
      <c r="N19" s="78"/>
      <c r="O19" s="78"/>
      <c r="P19" s="79"/>
      <c r="Q19" s="79"/>
      <c r="R19" s="79"/>
      <c r="S19" s="79"/>
      <c r="T19" s="78"/>
      <c r="U19" s="78"/>
    </row>
    <row r="20" spans="1:22">
      <c r="A20" s="82" t="s">
        <v>17</v>
      </c>
      <c r="B20" s="83" t="s">
        <v>6</v>
      </c>
      <c r="C20" s="78"/>
      <c r="D20" s="78"/>
      <c r="E20" s="78"/>
      <c r="F20" s="78"/>
      <c r="G20" s="78"/>
      <c r="H20" s="78"/>
      <c r="I20" s="78"/>
      <c r="J20" s="78"/>
      <c r="K20" s="78"/>
      <c r="L20" s="78"/>
      <c r="M20" s="78"/>
      <c r="N20" s="78"/>
      <c r="O20" s="78"/>
      <c r="P20" s="79"/>
      <c r="Q20" s="79"/>
      <c r="R20" s="79"/>
      <c r="S20" s="79"/>
      <c r="T20" s="78"/>
      <c r="U20" s="78"/>
    </row>
    <row r="21" spans="1:22">
      <c r="A21" s="82" t="s">
        <v>18</v>
      </c>
      <c r="B21" s="83" t="s">
        <v>7</v>
      </c>
      <c r="C21" s="78"/>
      <c r="D21" s="78"/>
      <c r="E21" s="78"/>
      <c r="F21" s="78"/>
      <c r="G21" s="78"/>
      <c r="H21" s="78"/>
      <c r="I21" s="78"/>
      <c r="J21" s="78"/>
      <c r="K21" s="78"/>
      <c r="L21" s="78"/>
      <c r="M21" s="78"/>
      <c r="N21" s="78"/>
      <c r="O21" s="78"/>
      <c r="P21" s="79"/>
      <c r="Q21" s="79"/>
      <c r="R21" s="79"/>
      <c r="S21" s="79"/>
      <c r="T21" s="78"/>
      <c r="U21" s="78"/>
    </row>
    <row r="22" spans="1:22" s="84" customFormat="1">
      <c r="A22" s="82" t="s">
        <v>9</v>
      </c>
      <c r="B22" s="83" t="s">
        <v>11</v>
      </c>
      <c r="C22" s="78"/>
      <c r="D22" s="78"/>
      <c r="E22" s="78"/>
      <c r="F22" s="78"/>
      <c r="G22" s="78"/>
      <c r="H22" s="78"/>
      <c r="I22" s="78"/>
      <c r="J22" s="78"/>
      <c r="K22" s="78"/>
      <c r="L22" s="78"/>
      <c r="M22" s="78"/>
      <c r="N22" s="78"/>
      <c r="O22" s="78"/>
      <c r="P22" s="79"/>
      <c r="Q22" s="79"/>
      <c r="R22" s="79"/>
      <c r="S22" s="79"/>
      <c r="T22" s="78"/>
      <c r="U22" s="78"/>
      <c r="V22" s="64"/>
    </row>
    <row r="23" spans="1:22" ht="51.75" customHeight="1">
      <c r="A23" s="572" t="s">
        <v>119</v>
      </c>
      <c r="B23" s="572"/>
      <c r="C23" s="572"/>
      <c r="D23" s="572"/>
      <c r="E23" s="572"/>
      <c r="F23" s="572"/>
      <c r="G23" s="572"/>
      <c r="H23" s="572"/>
      <c r="I23" s="84"/>
      <c r="J23" s="84"/>
      <c r="K23" s="84"/>
      <c r="L23" s="84"/>
      <c r="M23" s="84"/>
      <c r="N23" s="576" t="s">
        <v>127</v>
      </c>
      <c r="O23" s="576"/>
      <c r="P23" s="576"/>
      <c r="Q23" s="576"/>
      <c r="R23" s="576"/>
      <c r="S23" s="576"/>
      <c r="T23" s="576"/>
      <c r="U23" s="576"/>
      <c r="V23" s="84"/>
    </row>
  </sheetData>
  <mergeCells count="31">
    <mergeCell ref="A1:E1"/>
    <mergeCell ref="Q1:U1"/>
    <mergeCell ref="R2:U2"/>
    <mergeCell ref="F1:P1"/>
    <mergeCell ref="G3:G7"/>
    <mergeCell ref="Q4:Q7"/>
    <mergeCell ref="U3:U7"/>
    <mergeCell ref="L6:M6"/>
    <mergeCell ref="T3:T7"/>
    <mergeCell ref="I3:S3"/>
    <mergeCell ref="E3:F3"/>
    <mergeCell ref="N6:N7"/>
    <mergeCell ref="I4:I7"/>
    <mergeCell ref="J4:P4"/>
    <mergeCell ref="E4:E7"/>
    <mergeCell ref="R4:R7"/>
    <mergeCell ref="A23:H23"/>
    <mergeCell ref="A9:B9"/>
    <mergeCell ref="F4:F7"/>
    <mergeCell ref="N23:U23"/>
    <mergeCell ref="J5:J7"/>
    <mergeCell ref="K6:K7"/>
    <mergeCell ref="S4:S7"/>
    <mergeCell ref="C3:C7"/>
    <mergeCell ref="A8:B8"/>
    <mergeCell ref="K5:P5"/>
    <mergeCell ref="A3:B7"/>
    <mergeCell ref="D3:D7"/>
    <mergeCell ref="O6:O7"/>
    <mergeCell ref="H3:H7"/>
    <mergeCell ref="P6:P7"/>
  </mergeCells>
  <phoneticPr fontId="8" type="noConversion"/>
  <pageMargins left="0.23622047244094491" right="0.19685039370078741" top="0.19685039370078741" bottom="0" header="0.19685039370078741" footer="0.19685039370078741"/>
  <pageSetup paperSize="9" scale="96"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AA78"/>
  <sheetViews>
    <sheetView view="pageBreakPreview" topLeftCell="A13" zoomScale="90" zoomScaleNormal="100" zoomScaleSheetLayoutView="90" workbookViewId="0">
      <selection activeCell="C27" sqref="C27"/>
    </sheetView>
  </sheetViews>
  <sheetFormatPr defaultRowHeight="15.75"/>
  <cols>
    <col min="1" max="1" width="3.5" style="4" customWidth="1"/>
    <col min="2" max="2" width="22.25" style="4" customWidth="1"/>
    <col min="3" max="3" width="10.125" style="4" customWidth="1"/>
    <col min="4" max="4" width="9.875" style="4" customWidth="1"/>
    <col min="5" max="5" width="9.375" style="4" customWidth="1"/>
    <col min="6" max="7" width="7.375" style="4" customWidth="1"/>
    <col min="8" max="8" width="9.625" style="4" customWidth="1"/>
    <col min="9" max="10" width="9.5" style="4" customWidth="1"/>
    <col min="11" max="11" width="9.75" style="4" customWidth="1"/>
    <col min="12" max="12" width="8.5" style="4" customWidth="1"/>
    <col min="13" max="13" width="8.125" style="8" customWidth="1"/>
    <col min="14" max="14" width="9" style="8" customWidth="1"/>
    <col min="15" max="15" width="7.25" style="8" customWidth="1"/>
    <col min="16" max="16" width="7.125" style="8" customWidth="1"/>
    <col min="17" max="17" width="8.625" style="8" customWidth="1"/>
    <col min="18" max="18" width="8" style="8" customWidth="1"/>
    <col min="19" max="19" width="7.125" style="8" customWidth="1"/>
    <col min="20" max="20" width="9" style="8" customWidth="1"/>
    <col min="21" max="21" width="6.625" style="8" customWidth="1"/>
    <col min="22" max="22" width="9.875" style="4" hidden="1" customWidth="1"/>
    <col min="23" max="23" width="10.125" style="4" hidden="1" customWidth="1"/>
    <col min="24" max="24" width="0" style="4" hidden="1" customWidth="1"/>
    <col min="25" max="25" width="10.375" style="4" hidden="1" customWidth="1"/>
    <col min="26" max="26" width="12.375" style="4" hidden="1" customWidth="1"/>
    <col min="27" max="27" width="11.25" style="4" hidden="1" customWidth="1"/>
    <col min="28" max="16384" width="9" style="4"/>
  </cols>
  <sheetData>
    <row r="1" spans="1:27" ht="70.5" customHeight="1">
      <c r="A1" s="484" t="s">
        <v>320</v>
      </c>
      <c r="B1" s="484"/>
      <c r="C1" s="484"/>
      <c r="D1" s="484"/>
      <c r="E1" s="603" t="s">
        <v>473</v>
      </c>
      <c r="F1" s="603"/>
      <c r="G1" s="603"/>
      <c r="H1" s="603"/>
      <c r="I1" s="603"/>
      <c r="J1" s="603"/>
      <c r="K1" s="603"/>
      <c r="L1" s="603"/>
      <c r="M1" s="603"/>
      <c r="N1" s="603"/>
      <c r="O1" s="603"/>
      <c r="P1" s="599" t="s">
        <v>462</v>
      </c>
      <c r="Q1" s="599"/>
      <c r="R1" s="599"/>
      <c r="S1" s="599"/>
      <c r="T1" s="599"/>
      <c r="U1" s="599"/>
    </row>
    <row r="2" spans="1:27" ht="17.25" customHeight="1">
      <c r="A2" s="598" t="s">
        <v>489</v>
      </c>
      <c r="B2" s="598"/>
      <c r="C2" s="598"/>
      <c r="D2" s="598"/>
      <c r="E2" s="598"/>
      <c r="F2" s="598"/>
      <c r="G2" s="598"/>
      <c r="H2" s="598"/>
      <c r="I2" s="598"/>
      <c r="J2" s="598"/>
      <c r="K2" s="598"/>
      <c r="L2" s="598"/>
      <c r="M2" s="598"/>
      <c r="N2" s="598"/>
      <c r="O2" s="598"/>
      <c r="P2" s="598"/>
      <c r="Q2" s="598"/>
      <c r="R2" s="598"/>
      <c r="S2" s="598"/>
      <c r="T2" s="598"/>
      <c r="U2" s="598"/>
    </row>
    <row r="3" spans="1:27">
      <c r="A3" s="25"/>
      <c r="B3" s="27"/>
      <c r="C3" s="27"/>
      <c r="D3" s="6"/>
      <c r="E3" s="6"/>
      <c r="F3" s="6"/>
      <c r="G3" s="6"/>
      <c r="H3" s="37"/>
      <c r="I3" s="38">
        <f>COUNTBLANK(D11:U68)</f>
        <v>0</v>
      </c>
      <c r="J3" s="39">
        <f>COUNTA(D11:U68)</f>
        <v>1044</v>
      </c>
      <c r="K3" s="39">
        <f>I3+J3</f>
        <v>1044</v>
      </c>
      <c r="L3" s="39"/>
      <c r="M3" s="40"/>
      <c r="N3" s="26"/>
      <c r="O3" s="26"/>
      <c r="P3" s="485" t="s">
        <v>161</v>
      </c>
      <c r="Q3" s="485"/>
      <c r="R3" s="485"/>
      <c r="S3" s="485"/>
      <c r="T3" s="485"/>
      <c r="U3" s="485"/>
    </row>
    <row r="4" spans="1:27">
      <c r="A4" s="565" t="s">
        <v>136</v>
      </c>
      <c r="B4" s="565" t="s">
        <v>157</v>
      </c>
      <c r="C4" s="464" t="s">
        <v>134</v>
      </c>
      <c r="D4" s="464" t="s">
        <v>4</v>
      </c>
      <c r="E4" s="464"/>
      <c r="F4" s="556" t="s">
        <v>36</v>
      </c>
      <c r="G4" s="555" t="s">
        <v>158</v>
      </c>
      <c r="H4" s="556" t="s">
        <v>37</v>
      </c>
      <c r="I4" s="473" t="s">
        <v>4</v>
      </c>
      <c r="J4" s="474"/>
      <c r="K4" s="474"/>
      <c r="L4" s="474"/>
      <c r="M4" s="474"/>
      <c r="N4" s="474"/>
      <c r="O4" s="474"/>
      <c r="P4" s="474"/>
      <c r="Q4" s="474"/>
      <c r="R4" s="474"/>
      <c r="S4" s="474"/>
      <c r="T4" s="558" t="s">
        <v>103</v>
      </c>
      <c r="U4" s="489" t="s">
        <v>160</v>
      </c>
    </row>
    <row r="5" spans="1:27">
      <c r="A5" s="566"/>
      <c r="B5" s="566"/>
      <c r="C5" s="464"/>
      <c r="D5" s="464" t="s">
        <v>362</v>
      </c>
      <c r="E5" s="464" t="s">
        <v>62</v>
      </c>
      <c r="F5" s="556"/>
      <c r="G5" s="555"/>
      <c r="H5" s="556"/>
      <c r="I5" s="556" t="s">
        <v>61</v>
      </c>
      <c r="J5" s="464" t="s">
        <v>4</v>
      </c>
      <c r="K5" s="464"/>
      <c r="L5" s="464"/>
      <c r="M5" s="464"/>
      <c r="N5" s="464"/>
      <c r="O5" s="464"/>
      <c r="P5" s="464"/>
      <c r="Q5" s="555" t="s">
        <v>343</v>
      </c>
      <c r="R5" s="556" t="s">
        <v>363</v>
      </c>
      <c r="S5" s="571" t="s">
        <v>81</v>
      </c>
      <c r="T5" s="559"/>
      <c r="U5" s="490"/>
    </row>
    <row r="6" spans="1:27">
      <c r="A6" s="566"/>
      <c r="B6" s="566"/>
      <c r="C6" s="464"/>
      <c r="D6" s="464"/>
      <c r="E6" s="464"/>
      <c r="F6" s="556"/>
      <c r="G6" s="555"/>
      <c r="H6" s="556"/>
      <c r="I6" s="556"/>
      <c r="J6" s="556" t="s">
        <v>96</v>
      </c>
      <c r="K6" s="464" t="s">
        <v>4</v>
      </c>
      <c r="L6" s="464"/>
      <c r="M6" s="464"/>
      <c r="N6" s="556" t="s">
        <v>42</v>
      </c>
      <c r="O6" s="557" t="s">
        <v>147</v>
      </c>
      <c r="P6" s="556" t="s">
        <v>46</v>
      </c>
      <c r="Q6" s="555"/>
      <c r="R6" s="556"/>
      <c r="S6" s="571"/>
      <c r="T6" s="559"/>
      <c r="U6" s="490"/>
    </row>
    <row r="7" spans="1:27">
      <c r="A7" s="566"/>
      <c r="B7" s="566"/>
      <c r="C7" s="464"/>
      <c r="D7" s="464"/>
      <c r="E7" s="464"/>
      <c r="F7" s="556"/>
      <c r="G7" s="555"/>
      <c r="H7" s="556"/>
      <c r="I7" s="556"/>
      <c r="J7" s="556"/>
      <c r="K7" s="464"/>
      <c r="L7" s="464"/>
      <c r="M7" s="464"/>
      <c r="N7" s="556"/>
      <c r="O7" s="557"/>
      <c r="P7" s="556"/>
      <c r="Q7" s="555"/>
      <c r="R7" s="556"/>
      <c r="S7" s="571"/>
      <c r="T7" s="559"/>
      <c r="U7" s="490"/>
    </row>
    <row r="8" spans="1:27" ht="63" customHeight="1">
      <c r="A8" s="567"/>
      <c r="B8" s="567"/>
      <c r="C8" s="464"/>
      <c r="D8" s="464"/>
      <c r="E8" s="464"/>
      <c r="F8" s="556"/>
      <c r="G8" s="555"/>
      <c r="H8" s="556"/>
      <c r="I8" s="556"/>
      <c r="J8" s="556"/>
      <c r="K8" s="60" t="s">
        <v>39</v>
      </c>
      <c r="L8" s="60" t="s">
        <v>138</v>
      </c>
      <c r="M8" s="60" t="s">
        <v>156</v>
      </c>
      <c r="N8" s="556"/>
      <c r="O8" s="557"/>
      <c r="P8" s="556"/>
      <c r="Q8" s="555"/>
      <c r="R8" s="556"/>
      <c r="S8" s="571"/>
      <c r="T8" s="560"/>
      <c r="U8" s="490"/>
    </row>
    <row r="9" spans="1:27" ht="12" customHeight="1">
      <c r="A9" s="568" t="s">
        <v>3</v>
      </c>
      <c r="B9" s="569"/>
      <c r="C9" s="183" t="s">
        <v>13</v>
      </c>
      <c r="D9" s="269">
        <v>2</v>
      </c>
      <c r="E9" s="269">
        <v>3</v>
      </c>
      <c r="F9" s="269">
        <v>4</v>
      </c>
      <c r="G9" s="269">
        <v>5</v>
      </c>
      <c r="H9" s="269">
        <v>6</v>
      </c>
      <c r="I9" s="269">
        <v>7</v>
      </c>
      <c r="J9" s="269">
        <v>8</v>
      </c>
      <c r="K9" s="269">
        <v>9</v>
      </c>
      <c r="L9" s="269">
        <v>10</v>
      </c>
      <c r="M9" s="269">
        <v>11</v>
      </c>
      <c r="N9" s="269">
        <v>12</v>
      </c>
      <c r="O9" s="269">
        <v>13</v>
      </c>
      <c r="P9" s="269">
        <v>14</v>
      </c>
      <c r="Q9" s="269">
        <v>15</v>
      </c>
      <c r="R9" s="269">
        <v>16</v>
      </c>
      <c r="S9" s="269">
        <v>17</v>
      </c>
      <c r="T9" s="269">
        <v>18</v>
      </c>
      <c r="U9" s="269">
        <v>19</v>
      </c>
    </row>
    <row r="10" spans="1:27" ht="20.100000000000001" customHeight="1">
      <c r="A10" s="601" t="s">
        <v>12</v>
      </c>
      <c r="B10" s="602"/>
      <c r="C10" s="304">
        <v>521582146.06900001</v>
      </c>
      <c r="D10" s="304">
        <v>266443092</v>
      </c>
      <c r="E10" s="304">
        <v>255139054.06900001</v>
      </c>
      <c r="F10" s="304">
        <v>17293717</v>
      </c>
      <c r="G10" s="304">
        <v>0</v>
      </c>
      <c r="H10" s="304">
        <v>504288429.06900001</v>
      </c>
      <c r="I10" s="304">
        <v>317301436.06900001</v>
      </c>
      <c r="J10" s="304">
        <v>73792641.296000004</v>
      </c>
      <c r="K10" s="304">
        <v>63667908.296000004</v>
      </c>
      <c r="L10" s="304">
        <v>10108146</v>
      </c>
      <c r="M10" s="304">
        <v>16587</v>
      </c>
      <c r="N10" s="304">
        <v>243440696.773</v>
      </c>
      <c r="O10" s="304">
        <v>68098</v>
      </c>
      <c r="P10" s="304">
        <v>0</v>
      </c>
      <c r="Q10" s="304">
        <v>140102597</v>
      </c>
      <c r="R10" s="304">
        <v>45015645</v>
      </c>
      <c r="S10" s="304">
        <v>1868751</v>
      </c>
      <c r="T10" s="304">
        <v>430495787.773</v>
      </c>
      <c r="U10" s="305">
        <f t="shared" ref="U10:U68" si="0">IF(I10&lt;&gt;0,J10/I10,"")</f>
        <v>0.23256321247771833</v>
      </c>
      <c r="V10" s="293">
        <f>C10-F10</f>
        <v>504288429.06900001</v>
      </c>
      <c r="W10" s="293">
        <f>I10+Q10+R10+S10</f>
        <v>504288429.06900001</v>
      </c>
      <c r="X10" s="293">
        <f>V10-W10</f>
        <v>0</v>
      </c>
      <c r="Y10" s="293">
        <f>SUM(Y11:Y68)</f>
        <v>59233687</v>
      </c>
      <c r="Z10" s="314">
        <f>Y10+Q10</f>
        <v>199336284</v>
      </c>
      <c r="AA10" s="292">
        <f>T10+Y10</f>
        <v>489729474.773</v>
      </c>
    </row>
    <row r="11" spans="1:27" ht="20.100000000000001" customHeight="1">
      <c r="A11" s="277" t="s">
        <v>0</v>
      </c>
      <c r="B11" s="278" t="s">
        <v>329</v>
      </c>
      <c r="C11" s="342">
        <v>154122758</v>
      </c>
      <c r="D11" s="342">
        <v>103830056</v>
      </c>
      <c r="E11" s="342">
        <v>50292702</v>
      </c>
      <c r="F11" s="342">
        <v>2515765</v>
      </c>
      <c r="G11" s="342">
        <v>0</v>
      </c>
      <c r="H11" s="342">
        <v>151606993</v>
      </c>
      <c r="I11" s="342">
        <v>94523895</v>
      </c>
      <c r="J11" s="342">
        <v>22606614</v>
      </c>
      <c r="K11" s="342">
        <v>22594006</v>
      </c>
      <c r="L11" s="342">
        <v>0</v>
      </c>
      <c r="M11" s="342">
        <v>12608</v>
      </c>
      <c r="N11" s="342">
        <v>71917281</v>
      </c>
      <c r="O11" s="342">
        <v>0</v>
      </c>
      <c r="P11" s="342">
        <v>0</v>
      </c>
      <c r="Q11" s="342">
        <v>35268901</v>
      </c>
      <c r="R11" s="342">
        <v>21814197</v>
      </c>
      <c r="S11" s="342">
        <v>0</v>
      </c>
      <c r="T11" s="342">
        <v>129000379</v>
      </c>
      <c r="U11" s="275">
        <f t="shared" si="0"/>
        <v>0.23916295451007388</v>
      </c>
      <c r="V11" s="293">
        <f>C11-F11</f>
        <v>151606993</v>
      </c>
      <c r="W11" s="293">
        <f>I11+Q11+R11+S11</f>
        <v>151606993</v>
      </c>
      <c r="X11" s="293">
        <f>V11-W11</f>
        <v>0</v>
      </c>
      <c r="Y11" s="308">
        <f>'[1]05'!$Y$10+'[1]05'!$AB$10</f>
        <v>0</v>
      </c>
      <c r="Z11" s="308">
        <f>Q11+Y11</f>
        <v>35268901</v>
      </c>
      <c r="AA11" s="309">
        <f>T11+Y11</f>
        <v>129000379</v>
      </c>
    </row>
    <row r="12" spans="1:27" ht="20.100000000000001" customHeight="1">
      <c r="A12" s="279">
        <v>1</v>
      </c>
      <c r="B12" s="381" t="s">
        <v>414</v>
      </c>
      <c r="C12" s="342">
        <v>36500</v>
      </c>
      <c r="D12" s="343">
        <v>0</v>
      </c>
      <c r="E12" s="343">
        <v>36500</v>
      </c>
      <c r="F12" s="343">
        <v>2900</v>
      </c>
      <c r="G12" s="343">
        <v>0</v>
      </c>
      <c r="H12" s="345">
        <v>33600</v>
      </c>
      <c r="I12" s="345">
        <v>33600</v>
      </c>
      <c r="J12" s="345">
        <v>33600</v>
      </c>
      <c r="K12" s="343">
        <v>33600</v>
      </c>
      <c r="L12" s="343">
        <v>0</v>
      </c>
      <c r="M12" s="343">
        <v>0</v>
      </c>
      <c r="N12" s="343">
        <v>0</v>
      </c>
      <c r="O12" s="343">
        <v>0</v>
      </c>
      <c r="P12" s="343">
        <v>0</v>
      </c>
      <c r="Q12" s="343">
        <v>0</v>
      </c>
      <c r="R12" s="343">
        <v>0</v>
      </c>
      <c r="S12" s="343">
        <v>0</v>
      </c>
      <c r="T12" s="342">
        <v>0</v>
      </c>
      <c r="U12" s="216">
        <f t="shared" si="0"/>
        <v>1</v>
      </c>
      <c r="V12" s="292">
        <f>C12-F12</f>
        <v>33600</v>
      </c>
      <c r="W12" s="292">
        <f>I12+Q12+R12+S12</f>
        <v>33600</v>
      </c>
      <c r="X12" s="292">
        <f>V12-W12</f>
        <v>0</v>
      </c>
      <c r="Y12" s="302"/>
      <c r="Z12" s="302"/>
      <c r="AA12" s="302"/>
    </row>
    <row r="13" spans="1:27" ht="20.100000000000001" customHeight="1">
      <c r="A13" s="279">
        <v>2</v>
      </c>
      <c r="B13" s="381" t="s">
        <v>415</v>
      </c>
      <c r="C13" s="342">
        <v>98033</v>
      </c>
      <c r="D13" s="343">
        <v>0</v>
      </c>
      <c r="E13" s="343">
        <v>98033</v>
      </c>
      <c r="F13" s="343">
        <v>77533</v>
      </c>
      <c r="G13" s="343">
        <v>0</v>
      </c>
      <c r="H13" s="345">
        <v>20500</v>
      </c>
      <c r="I13" s="345">
        <v>20500</v>
      </c>
      <c r="J13" s="345">
        <v>20500</v>
      </c>
      <c r="K13" s="343">
        <v>20500</v>
      </c>
      <c r="L13" s="343">
        <v>0</v>
      </c>
      <c r="M13" s="343">
        <v>0</v>
      </c>
      <c r="N13" s="343">
        <v>0</v>
      </c>
      <c r="O13" s="343">
        <v>0</v>
      </c>
      <c r="P13" s="343">
        <v>0</v>
      </c>
      <c r="Q13" s="343">
        <v>0</v>
      </c>
      <c r="R13" s="343">
        <v>0</v>
      </c>
      <c r="S13" s="343">
        <v>0</v>
      </c>
      <c r="T13" s="342">
        <v>0</v>
      </c>
      <c r="U13" s="216">
        <f t="shared" si="0"/>
        <v>1</v>
      </c>
      <c r="V13" s="292">
        <f t="shared" ref="V13:V68" si="1">C13-F13</f>
        <v>20500</v>
      </c>
      <c r="W13" s="292">
        <f t="shared" ref="W13:W68" si="2">I13+Q13+R13+S13</f>
        <v>20500</v>
      </c>
      <c r="X13" s="292">
        <f t="shared" ref="X13:X68" si="3">V13-W13</f>
        <v>0</v>
      </c>
      <c r="Y13" s="302"/>
      <c r="Z13" s="302"/>
      <c r="AA13" s="302"/>
    </row>
    <row r="14" spans="1:27" ht="20.100000000000001" customHeight="1">
      <c r="A14" s="279">
        <v>3</v>
      </c>
      <c r="B14" s="381" t="s">
        <v>416</v>
      </c>
      <c r="C14" s="342">
        <v>362280</v>
      </c>
      <c r="D14" s="343">
        <v>306680</v>
      </c>
      <c r="E14" s="343">
        <v>55600</v>
      </c>
      <c r="F14" s="343">
        <v>46300</v>
      </c>
      <c r="G14" s="343">
        <v>0</v>
      </c>
      <c r="H14" s="345">
        <v>315980</v>
      </c>
      <c r="I14" s="345">
        <v>315980</v>
      </c>
      <c r="J14" s="345">
        <v>122054</v>
      </c>
      <c r="K14" s="343">
        <v>122054</v>
      </c>
      <c r="L14" s="343">
        <v>0</v>
      </c>
      <c r="M14" s="343">
        <v>0</v>
      </c>
      <c r="N14" s="343">
        <v>193926</v>
      </c>
      <c r="O14" s="343">
        <v>0</v>
      </c>
      <c r="P14" s="343">
        <v>0</v>
      </c>
      <c r="Q14" s="343">
        <v>0</v>
      </c>
      <c r="R14" s="343">
        <v>0</v>
      </c>
      <c r="S14" s="343">
        <v>0</v>
      </c>
      <c r="T14" s="342">
        <v>193926</v>
      </c>
      <c r="U14" s="216">
        <f t="shared" si="0"/>
        <v>0.38627128299259444</v>
      </c>
      <c r="V14" s="292">
        <f t="shared" si="1"/>
        <v>315980</v>
      </c>
      <c r="W14" s="292">
        <f t="shared" si="2"/>
        <v>315980</v>
      </c>
      <c r="X14" s="292">
        <f t="shared" si="3"/>
        <v>0</v>
      </c>
      <c r="Y14" s="302"/>
      <c r="Z14" s="302"/>
      <c r="AA14" s="302"/>
    </row>
    <row r="15" spans="1:27" ht="20.100000000000001" customHeight="1">
      <c r="A15" s="279">
        <v>4</v>
      </c>
      <c r="B15" s="381" t="s">
        <v>417</v>
      </c>
      <c r="C15" s="342">
        <v>1022511</v>
      </c>
      <c r="D15" s="343">
        <v>1019011</v>
      </c>
      <c r="E15" s="343">
        <v>3500</v>
      </c>
      <c r="F15" s="343">
        <v>3200</v>
      </c>
      <c r="G15" s="343">
        <v>0</v>
      </c>
      <c r="H15" s="345">
        <v>1019311</v>
      </c>
      <c r="I15" s="345">
        <v>897269</v>
      </c>
      <c r="J15" s="345">
        <v>300</v>
      </c>
      <c r="K15" s="343">
        <v>300</v>
      </c>
      <c r="L15" s="343">
        <v>0</v>
      </c>
      <c r="M15" s="343">
        <v>0</v>
      </c>
      <c r="N15" s="343">
        <v>896969</v>
      </c>
      <c r="O15" s="343">
        <v>0</v>
      </c>
      <c r="P15" s="343">
        <v>0</v>
      </c>
      <c r="Q15" s="343">
        <v>122042</v>
      </c>
      <c r="R15" s="343">
        <v>0</v>
      </c>
      <c r="S15" s="343">
        <v>0</v>
      </c>
      <c r="T15" s="342">
        <v>1019011</v>
      </c>
      <c r="U15" s="216">
        <f t="shared" si="0"/>
        <v>3.3434789344109739E-4</v>
      </c>
      <c r="V15" s="292">
        <f t="shared" si="1"/>
        <v>1019311</v>
      </c>
      <c r="W15" s="292">
        <f t="shared" si="2"/>
        <v>1019311</v>
      </c>
      <c r="X15" s="292">
        <f t="shared" si="3"/>
        <v>0</v>
      </c>
      <c r="Y15" s="302"/>
      <c r="Z15" s="302"/>
      <c r="AA15" s="302"/>
    </row>
    <row r="16" spans="1:27" ht="20.100000000000001" customHeight="1">
      <c r="A16" s="279">
        <v>5</v>
      </c>
      <c r="B16" s="381" t="s">
        <v>418</v>
      </c>
      <c r="C16" s="342">
        <v>98271185</v>
      </c>
      <c r="D16" s="343">
        <v>65821617</v>
      </c>
      <c r="E16" s="343">
        <v>32449568</v>
      </c>
      <c r="F16" s="343">
        <v>800000</v>
      </c>
      <c r="G16" s="343">
        <v>0</v>
      </c>
      <c r="H16" s="345">
        <v>97471185</v>
      </c>
      <c r="I16" s="345">
        <v>52543403</v>
      </c>
      <c r="J16" s="345">
        <v>16256944</v>
      </c>
      <c r="K16" s="343">
        <v>16244336</v>
      </c>
      <c r="L16" s="343">
        <v>0</v>
      </c>
      <c r="M16" s="343">
        <v>12608</v>
      </c>
      <c r="N16" s="343">
        <v>36286459</v>
      </c>
      <c r="O16" s="343">
        <v>0</v>
      </c>
      <c r="P16" s="343">
        <v>0</v>
      </c>
      <c r="Q16" s="343">
        <v>24183616</v>
      </c>
      <c r="R16" s="343">
        <v>20744166</v>
      </c>
      <c r="S16" s="343">
        <v>0</v>
      </c>
      <c r="T16" s="342">
        <v>81214241</v>
      </c>
      <c r="U16" s="216">
        <f t="shared" si="0"/>
        <v>0.30940028760603877</v>
      </c>
      <c r="V16" s="292">
        <f t="shared" si="1"/>
        <v>97471185</v>
      </c>
      <c r="W16" s="292">
        <f t="shared" si="2"/>
        <v>97471185</v>
      </c>
      <c r="X16" s="292">
        <f t="shared" si="3"/>
        <v>0</v>
      </c>
      <c r="Y16" s="302"/>
      <c r="Z16" s="302"/>
      <c r="AA16" s="302"/>
    </row>
    <row r="17" spans="1:27" ht="20.100000000000001" customHeight="1">
      <c r="A17" s="279">
        <v>6</v>
      </c>
      <c r="B17" s="381" t="s">
        <v>419</v>
      </c>
      <c r="C17" s="342">
        <v>19302566</v>
      </c>
      <c r="D17" s="343">
        <v>9436070</v>
      </c>
      <c r="E17" s="343">
        <v>9866496</v>
      </c>
      <c r="F17" s="343">
        <v>1213865</v>
      </c>
      <c r="G17" s="343">
        <v>0</v>
      </c>
      <c r="H17" s="345">
        <v>18088701</v>
      </c>
      <c r="I17" s="345">
        <v>8198052</v>
      </c>
      <c r="J17" s="345">
        <v>4760820</v>
      </c>
      <c r="K17" s="343">
        <v>4760820</v>
      </c>
      <c r="L17" s="343">
        <v>0</v>
      </c>
      <c r="M17" s="343">
        <v>0</v>
      </c>
      <c r="N17" s="343">
        <v>3437232</v>
      </c>
      <c r="O17" s="343">
        <v>0</v>
      </c>
      <c r="P17" s="343">
        <v>0</v>
      </c>
      <c r="Q17" s="343">
        <v>8820618</v>
      </c>
      <c r="R17" s="343">
        <v>1070031</v>
      </c>
      <c r="S17" s="343">
        <v>0</v>
      </c>
      <c r="T17" s="342">
        <v>13327881</v>
      </c>
      <c r="U17" s="216">
        <f t="shared" si="0"/>
        <v>0.58072576265678721</v>
      </c>
      <c r="V17" s="292">
        <f t="shared" si="1"/>
        <v>18088701</v>
      </c>
      <c r="W17" s="292">
        <f t="shared" si="2"/>
        <v>18088701</v>
      </c>
      <c r="X17" s="292">
        <f t="shared" si="3"/>
        <v>0</v>
      </c>
      <c r="Y17" s="302"/>
      <c r="Z17" s="302"/>
      <c r="AA17" s="302"/>
    </row>
    <row r="18" spans="1:27" ht="20.100000000000001" customHeight="1">
      <c r="A18" s="279">
        <v>7</v>
      </c>
      <c r="B18" s="381" t="s">
        <v>420</v>
      </c>
      <c r="C18" s="342">
        <v>96533</v>
      </c>
      <c r="D18" s="343">
        <v>72385</v>
      </c>
      <c r="E18" s="343">
        <v>24148</v>
      </c>
      <c r="F18" s="343">
        <v>15500</v>
      </c>
      <c r="G18" s="343">
        <v>0</v>
      </c>
      <c r="H18" s="345">
        <v>81033</v>
      </c>
      <c r="I18" s="345">
        <v>8648</v>
      </c>
      <c r="J18" s="345">
        <v>8648</v>
      </c>
      <c r="K18" s="343">
        <v>8648</v>
      </c>
      <c r="L18" s="343">
        <v>0</v>
      </c>
      <c r="M18" s="343">
        <v>0</v>
      </c>
      <c r="N18" s="343">
        <v>0</v>
      </c>
      <c r="O18" s="343">
        <v>0</v>
      </c>
      <c r="P18" s="343">
        <v>0</v>
      </c>
      <c r="Q18" s="343">
        <v>72385</v>
      </c>
      <c r="R18" s="343">
        <v>0</v>
      </c>
      <c r="S18" s="343">
        <v>0</v>
      </c>
      <c r="T18" s="342">
        <v>72385</v>
      </c>
      <c r="U18" s="216">
        <f t="shared" si="0"/>
        <v>1</v>
      </c>
      <c r="V18" s="292">
        <f t="shared" si="1"/>
        <v>81033</v>
      </c>
      <c r="W18" s="292">
        <f t="shared" si="2"/>
        <v>81033</v>
      </c>
      <c r="X18" s="292">
        <f t="shared" si="3"/>
        <v>0</v>
      </c>
      <c r="Y18" s="302"/>
      <c r="Z18" s="302"/>
      <c r="AA18" s="302"/>
    </row>
    <row r="19" spans="1:27" ht="20.100000000000001" customHeight="1">
      <c r="A19" s="279">
        <v>8</v>
      </c>
      <c r="B19" s="381" t="s">
        <v>421</v>
      </c>
      <c r="C19" s="342">
        <v>33462506</v>
      </c>
      <c r="D19" s="343">
        <v>27083130</v>
      </c>
      <c r="E19" s="343">
        <v>6379376</v>
      </c>
      <c r="F19" s="343">
        <v>80500</v>
      </c>
      <c r="G19" s="343">
        <v>0</v>
      </c>
      <c r="H19" s="345">
        <v>33382006</v>
      </c>
      <c r="I19" s="345">
        <v>31316867</v>
      </c>
      <c r="J19" s="345">
        <v>300535</v>
      </c>
      <c r="K19" s="343">
        <v>300535</v>
      </c>
      <c r="L19" s="343">
        <v>0</v>
      </c>
      <c r="M19" s="343">
        <v>0</v>
      </c>
      <c r="N19" s="343">
        <v>31016332</v>
      </c>
      <c r="O19" s="343">
        <v>0</v>
      </c>
      <c r="P19" s="343">
        <v>0</v>
      </c>
      <c r="Q19" s="343">
        <v>2065139</v>
      </c>
      <c r="R19" s="343">
        <v>0</v>
      </c>
      <c r="S19" s="343">
        <v>0</v>
      </c>
      <c r="T19" s="342">
        <v>33081471</v>
      </c>
      <c r="U19" s="216">
        <f t="shared" si="0"/>
        <v>9.5965857631927238E-3</v>
      </c>
      <c r="V19" s="292">
        <f t="shared" si="1"/>
        <v>33382006</v>
      </c>
      <c r="W19" s="292">
        <f t="shared" si="2"/>
        <v>33382006</v>
      </c>
      <c r="X19" s="292">
        <f t="shared" si="3"/>
        <v>0</v>
      </c>
      <c r="Y19" s="302"/>
      <c r="Z19" s="302"/>
      <c r="AA19" s="302"/>
    </row>
    <row r="20" spans="1:27" ht="20.100000000000001" customHeight="1">
      <c r="A20" s="279">
        <v>9</v>
      </c>
      <c r="B20" s="381" t="s">
        <v>422</v>
      </c>
      <c r="C20" s="342">
        <v>130450</v>
      </c>
      <c r="D20" s="343">
        <v>85463</v>
      </c>
      <c r="E20" s="343">
        <v>44987</v>
      </c>
      <c r="F20" s="343">
        <v>9667</v>
      </c>
      <c r="G20" s="343">
        <v>0</v>
      </c>
      <c r="H20" s="345">
        <v>120783</v>
      </c>
      <c r="I20" s="345">
        <v>120783</v>
      </c>
      <c r="J20" s="345">
        <v>37420</v>
      </c>
      <c r="K20" s="343">
        <v>37420</v>
      </c>
      <c r="L20" s="343">
        <v>0</v>
      </c>
      <c r="M20" s="343">
        <v>0</v>
      </c>
      <c r="N20" s="343">
        <v>83363</v>
      </c>
      <c r="O20" s="343">
        <v>0</v>
      </c>
      <c r="P20" s="343">
        <v>0</v>
      </c>
      <c r="Q20" s="343">
        <v>0</v>
      </c>
      <c r="R20" s="343">
        <v>0</v>
      </c>
      <c r="S20" s="343">
        <v>0</v>
      </c>
      <c r="T20" s="342">
        <v>83363</v>
      </c>
      <c r="U20" s="216">
        <f t="shared" si="0"/>
        <v>0.30981181126483032</v>
      </c>
      <c r="V20" s="292">
        <f t="shared" si="1"/>
        <v>120783</v>
      </c>
      <c r="W20" s="292">
        <f t="shared" si="2"/>
        <v>120783</v>
      </c>
      <c r="X20" s="292">
        <f t="shared" si="3"/>
        <v>0</v>
      </c>
      <c r="Y20" s="302"/>
      <c r="Z20" s="302"/>
      <c r="AA20" s="302"/>
    </row>
    <row r="21" spans="1:27" ht="20.100000000000001" customHeight="1">
      <c r="A21" s="279">
        <v>10</v>
      </c>
      <c r="B21" s="381" t="s">
        <v>423</v>
      </c>
      <c r="C21" s="342">
        <v>1340194</v>
      </c>
      <c r="D21" s="343">
        <v>5700</v>
      </c>
      <c r="E21" s="343">
        <v>1334494</v>
      </c>
      <c r="F21" s="343">
        <v>266300</v>
      </c>
      <c r="G21" s="343">
        <v>0</v>
      </c>
      <c r="H21" s="345">
        <v>1073894</v>
      </c>
      <c r="I21" s="345">
        <v>1068793</v>
      </c>
      <c r="J21" s="345">
        <v>1065793</v>
      </c>
      <c r="K21" s="343">
        <v>1065793</v>
      </c>
      <c r="L21" s="343">
        <v>0</v>
      </c>
      <c r="M21" s="343">
        <v>0</v>
      </c>
      <c r="N21" s="343">
        <v>3000</v>
      </c>
      <c r="O21" s="343">
        <v>0</v>
      </c>
      <c r="P21" s="343">
        <v>0</v>
      </c>
      <c r="Q21" s="343">
        <v>5101</v>
      </c>
      <c r="R21" s="343">
        <v>0</v>
      </c>
      <c r="S21" s="343">
        <v>0</v>
      </c>
      <c r="T21" s="342">
        <v>8101</v>
      </c>
      <c r="U21" s="216">
        <f t="shared" si="0"/>
        <v>0.99719309538891066</v>
      </c>
      <c r="V21" s="292">
        <f t="shared" si="1"/>
        <v>1073894</v>
      </c>
      <c r="W21" s="292">
        <f t="shared" si="2"/>
        <v>1073894</v>
      </c>
      <c r="X21" s="292">
        <f t="shared" si="3"/>
        <v>0</v>
      </c>
      <c r="Y21" s="302"/>
      <c r="Z21" s="302"/>
      <c r="AA21" s="302"/>
    </row>
    <row r="22" spans="1:27" ht="20.100000000000001" customHeight="1">
      <c r="A22" s="277" t="s">
        <v>1</v>
      </c>
      <c r="B22" s="382" t="s">
        <v>330</v>
      </c>
      <c r="C22" s="342">
        <v>367459388.06900001</v>
      </c>
      <c r="D22" s="342">
        <v>162613036</v>
      </c>
      <c r="E22" s="342">
        <v>204846352.06900001</v>
      </c>
      <c r="F22" s="342">
        <v>14777952</v>
      </c>
      <c r="G22" s="342">
        <v>0</v>
      </c>
      <c r="H22" s="342">
        <v>352681436.06900001</v>
      </c>
      <c r="I22" s="342">
        <v>222777541.06900001</v>
      </c>
      <c r="J22" s="342">
        <v>51186027.296000004</v>
      </c>
      <c r="K22" s="342">
        <v>41073902.296000004</v>
      </c>
      <c r="L22" s="342">
        <v>10108146</v>
      </c>
      <c r="M22" s="342">
        <v>3979</v>
      </c>
      <c r="N22" s="342">
        <v>171523415.773</v>
      </c>
      <c r="O22" s="342">
        <v>68098</v>
      </c>
      <c r="P22" s="342">
        <v>0</v>
      </c>
      <c r="Q22" s="342">
        <v>104833696</v>
      </c>
      <c r="R22" s="342">
        <v>23201448</v>
      </c>
      <c r="S22" s="342">
        <v>1868751</v>
      </c>
      <c r="T22" s="342">
        <v>301495408.773</v>
      </c>
      <c r="U22" s="275">
        <f t="shared" si="0"/>
        <v>0.22976296017266101</v>
      </c>
      <c r="V22" s="292">
        <f t="shared" si="1"/>
        <v>352681436.06900001</v>
      </c>
      <c r="W22" s="292">
        <f t="shared" si="2"/>
        <v>352681436.06900001</v>
      </c>
      <c r="X22" s="292">
        <f t="shared" si="3"/>
        <v>0</v>
      </c>
      <c r="Y22" s="302"/>
      <c r="Z22" s="302"/>
      <c r="AA22" s="302"/>
    </row>
    <row r="23" spans="1:27" ht="20.100000000000001" customHeight="1">
      <c r="A23" s="280" t="s">
        <v>13</v>
      </c>
      <c r="B23" s="383" t="s">
        <v>331</v>
      </c>
      <c r="C23" s="342">
        <v>248721810</v>
      </c>
      <c r="D23" s="344">
        <v>121874511</v>
      </c>
      <c r="E23" s="344">
        <v>126847299</v>
      </c>
      <c r="F23" s="344">
        <v>12595158</v>
      </c>
      <c r="G23" s="344">
        <v>0</v>
      </c>
      <c r="H23" s="344">
        <v>236126652</v>
      </c>
      <c r="I23" s="344">
        <v>120985001</v>
      </c>
      <c r="J23" s="344">
        <v>30533353.296</v>
      </c>
      <c r="K23" s="344">
        <v>26737768.296</v>
      </c>
      <c r="L23" s="344">
        <v>3791606</v>
      </c>
      <c r="M23" s="344">
        <v>3979</v>
      </c>
      <c r="N23" s="344">
        <v>90383549.703999996</v>
      </c>
      <c r="O23" s="344">
        <v>68098</v>
      </c>
      <c r="P23" s="344">
        <v>0</v>
      </c>
      <c r="Q23" s="344">
        <v>90544719</v>
      </c>
      <c r="R23" s="344">
        <v>22728181</v>
      </c>
      <c r="S23" s="344">
        <v>1868751</v>
      </c>
      <c r="T23" s="344">
        <v>205593298.704</v>
      </c>
      <c r="U23" s="276">
        <f t="shared" si="0"/>
        <v>0.25237304660600035</v>
      </c>
      <c r="V23" s="292">
        <f t="shared" si="1"/>
        <v>236126652</v>
      </c>
      <c r="W23" s="292">
        <f t="shared" si="2"/>
        <v>236126652</v>
      </c>
      <c r="X23" s="292">
        <f t="shared" si="3"/>
        <v>0</v>
      </c>
      <c r="Y23" s="308">
        <f>'[2]05'!$Y$10+'[2]05'!$AB$10</f>
        <v>40018169</v>
      </c>
      <c r="Z23" s="310">
        <f>Q23+Y23</f>
        <v>130562888</v>
      </c>
      <c r="AA23" s="310">
        <f>T23+Y23</f>
        <v>245611467.704</v>
      </c>
    </row>
    <row r="24" spans="1:27" ht="20.100000000000001" customHeight="1">
      <c r="A24" s="281" t="s">
        <v>15</v>
      </c>
      <c r="B24" s="381" t="s">
        <v>424</v>
      </c>
      <c r="C24" s="342">
        <v>2504533</v>
      </c>
      <c r="D24" s="343">
        <v>0</v>
      </c>
      <c r="E24" s="343">
        <v>2504533</v>
      </c>
      <c r="F24" s="343">
        <v>0</v>
      </c>
      <c r="G24" s="343">
        <v>0</v>
      </c>
      <c r="H24" s="345">
        <v>2504533</v>
      </c>
      <c r="I24" s="345">
        <v>2504533</v>
      </c>
      <c r="J24" s="345">
        <v>2504533</v>
      </c>
      <c r="K24" s="343">
        <v>2504533</v>
      </c>
      <c r="L24" s="343">
        <v>0</v>
      </c>
      <c r="M24" s="343">
        <v>0</v>
      </c>
      <c r="N24" s="343">
        <v>0</v>
      </c>
      <c r="O24" s="343">
        <v>0</v>
      </c>
      <c r="P24" s="343">
        <v>0</v>
      </c>
      <c r="Q24" s="343">
        <v>0</v>
      </c>
      <c r="R24" s="343">
        <v>0</v>
      </c>
      <c r="S24" s="343">
        <v>0</v>
      </c>
      <c r="T24" s="342">
        <v>0</v>
      </c>
      <c r="U24" s="216">
        <f t="shared" si="0"/>
        <v>1</v>
      </c>
      <c r="V24" s="292">
        <f t="shared" si="1"/>
        <v>2504533</v>
      </c>
      <c r="W24" s="292">
        <f t="shared" si="2"/>
        <v>2504533</v>
      </c>
      <c r="X24" s="292">
        <f t="shared" si="3"/>
        <v>0</v>
      </c>
      <c r="Y24" s="302"/>
      <c r="Z24" s="302"/>
      <c r="AA24" s="302"/>
    </row>
    <row r="25" spans="1:27" ht="20.100000000000001" customHeight="1">
      <c r="A25" s="281" t="s">
        <v>16</v>
      </c>
      <c r="B25" s="381" t="s">
        <v>425</v>
      </c>
      <c r="C25" s="342">
        <v>19200742</v>
      </c>
      <c r="D25" s="343">
        <v>12041833</v>
      </c>
      <c r="E25" s="343">
        <v>7158909</v>
      </c>
      <c r="F25" s="343">
        <v>29776</v>
      </c>
      <c r="G25" s="343">
        <v>0</v>
      </c>
      <c r="H25" s="345">
        <v>19170966</v>
      </c>
      <c r="I25" s="345">
        <v>10770340</v>
      </c>
      <c r="J25" s="345">
        <v>2438362</v>
      </c>
      <c r="K25" s="343">
        <v>2353920</v>
      </c>
      <c r="L25" s="343">
        <v>84442</v>
      </c>
      <c r="M25" s="343">
        <v>0</v>
      </c>
      <c r="N25" s="343">
        <v>8311978</v>
      </c>
      <c r="O25" s="343">
        <v>20000</v>
      </c>
      <c r="P25" s="343">
        <v>0</v>
      </c>
      <c r="Q25" s="343">
        <v>6531875</v>
      </c>
      <c r="R25" s="343">
        <v>0</v>
      </c>
      <c r="S25" s="343">
        <v>1868751</v>
      </c>
      <c r="T25" s="342">
        <v>16732604</v>
      </c>
      <c r="U25" s="216">
        <f t="shared" si="0"/>
        <v>0.22639600978242097</v>
      </c>
      <c r="V25" s="292">
        <f t="shared" si="1"/>
        <v>19170966</v>
      </c>
      <c r="W25" s="292">
        <f t="shared" si="2"/>
        <v>19170966</v>
      </c>
      <c r="X25" s="292">
        <f t="shared" si="3"/>
        <v>0</v>
      </c>
      <c r="Y25" s="302"/>
      <c r="Z25" s="302"/>
      <c r="AA25" s="302"/>
    </row>
    <row r="26" spans="1:27" ht="20.100000000000001" customHeight="1">
      <c r="A26" s="281" t="s">
        <v>41</v>
      </c>
      <c r="B26" s="381" t="s">
        <v>426</v>
      </c>
      <c r="C26" s="342">
        <v>21112153</v>
      </c>
      <c r="D26" s="343">
        <v>5736132</v>
      </c>
      <c r="E26" s="343">
        <v>15376021</v>
      </c>
      <c r="F26" s="343">
        <v>121442</v>
      </c>
      <c r="G26" s="343">
        <v>0</v>
      </c>
      <c r="H26" s="345">
        <v>20990711</v>
      </c>
      <c r="I26" s="345">
        <v>19724603</v>
      </c>
      <c r="J26" s="345">
        <v>2517412</v>
      </c>
      <c r="K26" s="343">
        <v>1900412</v>
      </c>
      <c r="L26" s="343">
        <v>617000</v>
      </c>
      <c r="M26" s="343">
        <v>0</v>
      </c>
      <c r="N26" s="343">
        <v>17207191</v>
      </c>
      <c r="O26" s="343">
        <v>0</v>
      </c>
      <c r="P26" s="343">
        <v>0</v>
      </c>
      <c r="Q26" s="343">
        <v>1266108</v>
      </c>
      <c r="R26" s="343">
        <v>0</v>
      </c>
      <c r="S26" s="343">
        <v>0</v>
      </c>
      <c r="T26" s="342">
        <v>18473299</v>
      </c>
      <c r="U26" s="216">
        <f t="shared" si="0"/>
        <v>0.12762801867292337</v>
      </c>
      <c r="V26" s="292">
        <f t="shared" si="1"/>
        <v>20990711</v>
      </c>
      <c r="W26" s="292">
        <f t="shared" si="2"/>
        <v>20990711</v>
      </c>
      <c r="X26" s="292">
        <f t="shared" si="3"/>
        <v>0</v>
      </c>
      <c r="Y26" s="302"/>
      <c r="Z26" s="302"/>
      <c r="AA26" s="302"/>
    </row>
    <row r="27" spans="1:27" ht="20.100000000000001" customHeight="1">
      <c r="A27" s="281" t="s">
        <v>43</v>
      </c>
      <c r="B27" s="381" t="s">
        <v>427</v>
      </c>
      <c r="C27" s="342">
        <v>110337849</v>
      </c>
      <c r="D27" s="343">
        <v>48870263</v>
      </c>
      <c r="E27" s="343">
        <v>61467586</v>
      </c>
      <c r="F27" s="343">
        <v>585000</v>
      </c>
      <c r="G27" s="343">
        <v>0</v>
      </c>
      <c r="H27" s="345">
        <v>109752849</v>
      </c>
      <c r="I27" s="345">
        <v>33968659</v>
      </c>
      <c r="J27" s="345">
        <v>8170567</v>
      </c>
      <c r="K27" s="343">
        <v>6370062</v>
      </c>
      <c r="L27" s="343">
        <v>1800505</v>
      </c>
      <c r="M27" s="343">
        <v>0</v>
      </c>
      <c r="N27" s="343">
        <v>25757394</v>
      </c>
      <c r="O27" s="343">
        <v>40698</v>
      </c>
      <c r="P27" s="343">
        <v>0</v>
      </c>
      <c r="Q27" s="343">
        <v>53094006</v>
      </c>
      <c r="R27" s="343">
        <v>22690184</v>
      </c>
      <c r="S27" s="343">
        <v>0</v>
      </c>
      <c r="T27" s="342">
        <v>101582282</v>
      </c>
      <c r="U27" s="216">
        <f t="shared" si="0"/>
        <v>0.24053251557560751</v>
      </c>
      <c r="V27" s="292">
        <f t="shared" si="1"/>
        <v>109752849</v>
      </c>
      <c r="W27" s="292">
        <f t="shared" si="2"/>
        <v>109752849</v>
      </c>
      <c r="X27" s="292">
        <f t="shared" si="3"/>
        <v>0</v>
      </c>
      <c r="Y27" s="302"/>
      <c r="Z27" s="302"/>
      <c r="AA27" s="302"/>
    </row>
    <row r="28" spans="1:27" ht="20.100000000000001" customHeight="1">
      <c r="A28" s="281" t="s">
        <v>44</v>
      </c>
      <c r="B28" s="381" t="s">
        <v>428</v>
      </c>
      <c r="C28" s="342">
        <v>12336279</v>
      </c>
      <c r="D28" s="343">
        <v>5670752</v>
      </c>
      <c r="E28" s="343">
        <v>6665527</v>
      </c>
      <c r="F28" s="343">
        <v>753831</v>
      </c>
      <c r="G28" s="343">
        <v>0</v>
      </c>
      <c r="H28" s="345">
        <v>11582448</v>
      </c>
      <c r="I28" s="345">
        <v>8582145</v>
      </c>
      <c r="J28" s="345">
        <v>2794396</v>
      </c>
      <c r="K28" s="343">
        <v>2566582</v>
      </c>
      <c r="L28" s="343">
        <v>223835</v>
      </c>
      <c r="M28" s="343">
        <v>3979</v>
      </c>
      <c r="N28" s="343">
        <v>5787749</v>
      </c>
      <c r="O28" s="343">
        <v>0</v>
      </c>
      <c r="P28" s="343">
        <v>0</v>
      </c>
      <c r="Q28" s="343">
        <v>3000303</v>
      </c>
      <c r="R28" s="343">
        <v>0</v>
      </c>
      <c r="S28" s="343">
        <v>0</v>
      </c>
      <c r="T28" s="342">
        <v>8788052</v>
      </c>
      <c r="U28" s="216">
        <f t="shared" si="0"/>
        <v>0.32560577804266883</v>
      </c>
      <c r="V28" s="292">
        <f t="shared" si="1"/>
        <v>11582448</v>
      </c>
      <c r="W28" s="292">
        <f t="shared" si="2"/>
        <v>11582448</v>
      </c>
      <c r="X28" s="292">
        <f t="shared" si="3"/>
        <v>0</v>
      </c>
      <c r="Y28" s="302"/>
      <c r="Z28" s="302"/>
      <c r="AA28" s="302"/>
    </row>
    <row r="29" spans="1:27" ht="20.100000000000001" customHeight="1">
      <c r="A29" s="281" t="s">
        <v>77</v>
      </c>
      <c r="B29" s="381" t="s">
        <v>429</v>
      </c>
      <c r="C29" s="342">
        <v>14444817</v>
      </c>
      <c r="D29" s="343">
        <v>7577443</v>
      </c>
      <c r="E29" s="343">
        <v>6867374</v>
      </c>
      <c r="F29" s="343">
        <v>2691</v>
      </c>
      <c r="G29" s="343">
        <v>0</v>
      </c>
      <c r="H29" s="345">
        <v>14442126</v>
      </c>
      <c r="I29" s="345">
        <v>10934091</v>
      </c>
      <c r="J29" s="345">
        <v>2432172</v>
      </c>
      <c r="K29" s="343">
        <v>2054304</v>
      </c>
      <c r="L29" s="343">
        <v>377868</v>
      </c>
      <c r="M29" s="343">
        <v>0</v>
      </c>
      <c r="N29" s="343">
        <v>8501919</v>
      </c>
      <c r="O29" s="343">
        <v>0</v>
      </c>
      <c r="P29" s="343">
        <v>0</v>
      </c>
      <c r="Q29" s="343">
        <v>3508035</v>
      </c>
      <c r="R29" s="343">
        <v>0</v>
      </c>
      <c r="S29" s="343">
        <v>0</v>
      </c>
      <c r="T29" s="342">
        <v>12009954</v>
      </c>
      <c r="U29" s="216">
        <f t="shared" si="0"/>
        <v>0.22243934132247481</v>
      </c>
      <c r="V29" s="292">
        <f t="shared" si="1"/>
        <v>14442126</v>
      </c>
      <c r="W29" s="292">
        <f t="shared" si="2"/>
        <v>14442126</v>
      </c>
      <c r="X29" s="292">
        <f t="shared" si="3"/>
        <v>0</v>
      </c>
      <c r="Y29" s="302"/>
      <c r="Z29" s="302"/>
      <c r="AA29" s="302"/>
    </row>
    <row r="30" spans="1:27" ht="20.100000000000001" customHeight="1">
      <c r="A30" s="281" t="s">
        <v>80</v>
      </c>
      <c r="B30" s="381" t="s">
        <v>430</v>
      </c>
      <c r="C30" s="342">
        <v>42621849</v>
      </c>
      <c r="D30" s="343">
        <v>24528547</v>
      </c>
      <c r="E30" s="343">
        <v>18093302</v>
      </c>
      <c r="F30" s="343">
        <v>10385522</v>
      </c>
      <c r="G30" s="343">
        <v>0</v>
      </c>
      <c r="H30" s="345">
        <v>32236327</v>
      </c>
      <c r="I30" s="345">
        <v>20199192</v>
      </c>
      <c r="J30" s="345">
        <v>3473480</v>
      </c>
      <c r="K30" s="343">
        <v>3074124</v>
      </c>
      <c r="L30" s="343">
        <v>399356</v>
      </c>
      <c r="M30" s="343">
        <v>0</v>
      </c>
      <c r="N30" s="343">
        <v>16718312</v>
      </c>
      <c r="O30" s="343">
        <v>7400</v>
      </c>
      <c r="P30" s="343">
        <v>0</v>
      </c>
      <c r="Q30" s="343">
        <v>12037135</v>
      </c>
      <c r="R30" s="343">
        <v>0</v>
      </c>
      <c r="S30" s="343">
        <v>0</v>
      </c>
      <c r="T30" s="342">
        <v>28762847</v>
      </c>
      <c r="U30" s="216">
        <f t="shared" si="0"/>
        <v>0.1719613338989005</v>
      </c>
      <c r="V30" s="292">
        <f t="shared" si="1"/>
        <v>32236327</v>
      </c>
      <c r="W30" s="292">
        <f t="shared" si="2"/>
        <v>32236327</v>
      </c>
      <c r="X30" s="292">
        <f t="shared" si="3"/>
        <v>0</v>
      </c>
      <c r="Y30" s="302"/>
      <c r="Z30" s="302"/>
      <c r="AA30" s="302"/>
    </row>
    <row r="31" spans="1:27" ht="20.100000000000001" customHeight="1">
      <c r="A31" s="281" t="s">
        <v>83</v>
      </c>
      <c r="B31" s="381" t="s">
        <v>431</v>
      </c>
      <c r="C31" s="342">
        <v>26163588</v>
      </c>
      <c r="D31" s="343">
        <v>17449541</v>
      </c>
      <c r="E31" s="343">
        <v>8714047</v>
      </c>
      <c r="F31" s="343">
        <v>716896</v>
      </c>
      <c r="G31" s="343">
        <v>0</v>
      </c>
      <c r="H31" s="345">
        <v>25446692</v>
      </c>
      <c r="I31" s="345">
        <v>14301438</v>
      </c>
      <c r="J31" s="345">
        <v>6202431.2960000001</v>
      </c>
      <c r="K31" s="343">
        <v>5913831.2960000001</v>
      </c>
      <c r="L31" s="343">
        <v>288600</v>
      </c>
      <c r="M31" s="343">
        <v>0</v>
      </c>
      <c r="N31" s="343">
        <v>8099006.7039999999</v>
      </c>
      <c r="O31" s="343">
        <v>0</v>
      </c>
      <c r="P31" s="343">
        <v>0</v>
      </c>
      <c r="Q31" s="343">
        <v>11107257</v>
      </c>
      <c r="R31" s="343">
        <v>37997</v>
      </c>
      <c r="S31" s="343">
        <v>0</v>
      </c>
      <c r="T31" s="342">
        <v>19244260.704</v>
      </c>
      <c r="U31" s="216">
        <f t="shared" si="0"/>
        <v>0.43369284235613231</v>
      </c>
      <c r="V31" s="292">
        <f t="shared" si="1"/>
        <v>25446692</v>
      </c>
      <c r="W31" s="292">
        <f t="shared" si="2"/>
        <v>25446692</v>
      </c>
      <c r="X31" s="292">
        <f t="shared" si="3"/>
        <v>0</v>
      </c>
      <c r="Y31" s="308">
        <f>'[3]05'!$Y$10+'[3]05'!$AB$10</f>
        <v>17173334</v>
      </c>
      <c r="Z31" s="310">
        <f>Q32+Y31</f>
        <v>20624338</v>
      </c>
      <c r="AA31" s="310">
        <f>T32+Y31</f>
        <v>58741351</v>
      </c>
    </row>
    <row r="32" spans="1:27" ht="20.100000000000001" customHeight="1">
      <c r="A32" s="280" t="s">
        <v>14</v>
      </c>
      <c r="B32" s="383" t="s">
        <v>332</v>
      </c>
      <c r="C32" s="342">
        <v>50639049</v>
      </c>
      <c r="D32" s="344">
        <v>13428407</v>
      </c>
      <c r="E32" s="344">
        <v>37210642</v>
      </c>
      <c r="F32" s="344">
        <v>830193</v>
      </c>
      <c r="G32" s="344">
        <v>0</v>
      </c>
      <c r="H32" s="344">
        <v>49808856</v>
      </c>
      <c r="I32" s="344">
        <v>45884585</v>
      </c>
      <c r="J32" s="344">
        <v>8240839</v>
      </c>
      <c r="K32" s="344">
        <v>2760528</v>
      </c>
      <c r="L32" s="344">
        <v>5480311</v>
      </c>
      <c r="M32" s="344">
        <v>0</v>
      </c>
      <c r="N32" s="344">
        <v>37643746</v>
      </c>
      <c r="O32" s="344">
        <v>0</v>
      </c>
      <c r="P32" s="344">
        <v>0</v>
      </c>
      <c r="Q32" s="344">
        <v>3451004</v>
      </c>
      <c r="R32" s="344">
        <v>473267</v>
      </c>
      <c r="S32" s="344">
        <v>0</v>
      </c>
      <c r="T32" s="344">
        <v>41568017</v>
      </c>
      <c r="U32" s="276">
        <f t="shared" si="0"/>
        <v>0.17959929244211317</v>
      </c>
      <c r="V32" s="292">
        <f t="shared" si="1"/>
        <v>49808856</v>
      </c>
      <c r="W32" s="292">
        <f t="shared" si="2"/>
        <v>49808856</v>
      </c>
      <c r="X32" s="292">
        <f t="shared" si="3"/>
        <v>0</v>
      </c>
      <c r="Y32" s="302"/>
      <c r="Z32" s="302"/>
      <c r="AA32" s="302"/>
    </row>
    <row r="33" spans="1:27" ht="20.100000000000001" customHeight="1">
      <c r="A33" s="281" t="s">
        <v>17</v>
      </c>
      <c r="B33" s="381" t="s">
        <v>432</v>
      </c>
      <c r="C33" s="342">
        <v>3199693</v>
      </c>
      <c r="D33" s="343">
        <v>3008114</v>
      </c>
      <c r="E33" s="343">
        <v>191579</v>
      </c>
      <c r="F33" s="343">
        <v>0</v>
      </c>
      <c r="G33" s="343">
        <v>0</v>
      </c>
      <c r="H33" s="345">
        <v>3199693</v>
      </c>
      <c r="I33" s="345">
        <v>3167703</v>
      </c>
      <c r="J33" s="345">
        <v>738558</v>
      </c>
      <c r="K33" s="343">
        <v>738558</v>
      </c>
      <c r="L33" s="343">
        <v>0</v>
      </c>
      <c r="M33" s="343">
        <v>0</v>
      </c>
      <c r="N33" s="343">
        <v>2429145</v>
      </c>
      <c r="O33" s="343">
        <v>0</v>
      </c>
      <c r="P33" s="343">
        <v>0</v>
      </c>
      <c r="Q33" s="343">
        <v>31990</v>
      </c>
      <c r="R33" s="343">
        <v>0</v>
      </c>
      <c r="S33" s="343">
        <v>0</v>
      </c>
      <c r="T33" s="342">
        <v>2461135</v>
      </c>
      <c r="U33" s="216">
        <f t="shared" si="0"/>
        <v>0.23315253986879453</v>
      </c>
      <c r="V33" s="292">
        <f t="shared" si="1"/>
        <v>3199693</v>
      </c>
      <c r="W33" s="292">
        <f t="shared" si="2"/>
        <v>3199693</v>
      </c>
      <c r="X33" s="292">
        <f t="shared" si="3"/>
        <v>0</v>
      </c>
      <c r="Y33" s="302"/>
      <c r="Z33" s="302"/>
      <c r="AA33" s="302"/>
    </row>
    <row r="34" spans="1:27" ht="20.100000000000001" customHeight="1">
      <c r="A34" s="281" t="s">
        <v>18</v>
      </c>
      <c r="B34" s="381" t="s">
        <v>433</v>
      </c>
      <c r="C34" s="342">
        <v>15366134</v>
      </c>
      <c r="D34" s="343">
        <v>2081129</v>
      </c>
      <c r="E34" s="343">
        <v>13285005</v>
      </c>
      <c r="F34" s="343">
        <v>0</v>
      </c>
      <c r="G34" s="343">
        <v>0</v>
      </c>
      <c r="H34" s="345">
        <v>15366134</v>
      </c>
      <c r="I34" s="345">
        <v>14419668</v>
      </c>
      <c r="J34" s="345">
        <v>1298050</v>
      </c>
      <c r="K34" s="343">
        <v>372772</v>
      </c>
      <c r="L34" s="343">
        <v>925278</v>
      </c>
      <c r="M34" s="343">
        <v>0</v>
      </c>
      <c r="N34" s="343">
        <v>13121618</v>
      </c>
      <c r="O34" s="343">
        <v>0</v>
      </c>
      <c r="P34" s="343">
        <v>0</v>
      </c>
      <c r="Q34" s="343">
        <v>946466</v>
      </c>
      <c r="R34" s="343">
        <v>0</v>
      </c>
      <c r="S34" s="343">
        <v>0</v>
      </c>
      <c r="T34" s="342">
        <v>14068084</v>
      </c>
      <c r="U34" s="216">
        <f t="shared" si="0"/>
        <v>9.001940960083131E-2</v>
      </c>
      <c r="V34" s="292">
        <f t="shared" si="1"/>
        <v>15366134</v>
      </c>
      <c r="W34" s="292">
        <f t="shared" si="2"/>
        <v>15366134</v>
      </c>
      <c r="X34" s="292">
        <f t="shared" si="3"/>
        <v>0</v>
      </c>
      <c r="Y34" s="302"/>
      <c r="Z34" s="302"/>
      <c r="AA34" s="302"/>
    </row>
    <row r="35" spans="1:27" ht="20.100000000000001" customHeight="1">
      <c r="A35" s="281" t="s">
        <v>111</v>
      </c>
      <c r="B35" s="381" t="s">
        <v>434</v>
      </c>
      <c r="C35" s="342">
        <v>5754411</v>
      </c>
      <c r="D35" s="343">
        <v>3401443</v>
      </c>
      <c r="E35" s="343">
        <v>2352968</v>
      </c>
      <c r="F35" s="343">
        <v>400</v>
      </c>
      <c r="G35" s="343">
        <v>0</v>
      </c>
      <c r="H35" s="345">
        <v>5754011</v>
      </c>
      <c r="I35" s="345">
        <v>5280744</v>
      </c>
      <c r="J35" s="345">
        <v>1113173</v>
      </c>
      <c r="K35" s="343">
        <v>838597</v>
      </c>
      <c r="L35" s="343">
        <v>274576</v>
      </c>
      <c r="M35" s="343">
        <v>0</v>
      </c>
      <c r="N35" s="343">
        <v>4167571</v>
      </c>
      <c r="O35" s="343">
        <v>0</v>
      </c>
      <c r="P35" s="343">
        <v>0</v>
      </c>
      <c r="Q35" s="343">
        <v>0</v>
      </c>
      <c r="R35" s="343">
        <v>473267</v>
      </c>
      <c r="S35" s="343">
        <v>0</v>
      </c>
      <c r="T35" s="342">
        <v>4640838</v>
      </c>
      <c r="U35" s="216">
        <f t="shared" si="0"/>
        <v>0.21079851626967716</v>
      </c>
      <c r="V35" s="292">
        <f t="shared" si="1"/>
        <v>5754011</v>
      </c>
      <c r="W35" s="292">
        <f t="shared" si="2"/>
        <v>5754011</v>
      </c>
      <c r="X35" s="292">
        <f t="shared" si="3"/>
        <v>0</v>
      </c>
      <c r="Y35" s="302"/>
      <c r="Z35" s="302"/>
      <c r="AA35" s="302"/>
    </row>
    <row r="36" spans="1:27" s="6" customFormat="1" ht="20.100000000000001" customHeight="1">
      <c r="A36" s="297" t="s">
        <v>344</v>
      </c>
      <c r="B36" s="381" t="s">
        <v>435</v>
      </c>
      <c r="C36" s="342">
        <v>4595235</v>
      </c>
      <c r="D36" s="343">
        <v>564323</v>
      </c>
      <c r="E36" s="343">
        <v>4030912</v>
      </c>
      <c r="F36" s="343">
        <v>828993</v>
      </c>
      <c r="G36" s="343">
        <v>0</v>
      </c>
      <c r="H36" s="345">
        <v>3766242</v>
      </c>
      <c r="I36" s="345">
        <v>3501834</v>
      </c>
      <c r="J36" s="345">
        <v>585379</v>
      </c>
      <c r="K36" s="343">
        <v>365886</v>
      </c>
      <c r="L36" s="343">
        <v>219493</v>
      </c>
      <c r="M36" s="343">
        <v>0</v>
      </c>
      <c r="N36" s="343">
        <v>2916455</v>
      </c>
      <c r="O36" s="343">
        <v>0</v>
      </c>
      <c r="P36" s="343">
        <v>0</v>
      </c>
      <c r="Q36" s="343">
        <v>264408</v>
      </c>
      <c r="R36" s="343">
        <v>0</v>
      </c>
      <c r="S36" s="343">
        <v>0</v>
      </c>
      <c r="T36" s="342">
        <v>3180863</v>
      </c>
      <c r="U36" s="299">
        <f t="shared" si="0"/>
        <v>0.16716354915738438</v>
      </c>
      <c r="V36" s="298">
        <f t="shared" si="1"/>
        <v>3766242</v>
      </c>
      <c r="W36" s="298">
        <f t="shared" si="2"/>
        <v>3766242</v>
      </c>
      <c r="X36" s="298">
        <f t="shared" si="3"/>
        <v>0</v>
      </c>
      <c r="Y36" s="303"/>
      <c r="Z36" s="303"/>
      <c r="AA36" s="303"/>
    </row>
    <row r="37" spans="1:27" ht="20.100000000000001" customHeight="1">
      <c r="A37" s="281" t="s">
        <v>345</v>
      </c>
      <c r="B37" s="381" t="s">
        <v>436</v>
      </c>
      <c r="C37" s="342">
        <v>8713132</v>
      </c>
      <c r="D37" s="343">
        <v>1294803</v>
      </c>
      <c r="E37" s="343">
        <v>7418329</v>
      </c>
      <c r="F37" s="343">
        <v>200</v>
      </c>
      <c r="G37" s="343">
        <v>0</v>
      </c>
      <c r="H37" s="345">
        <v>8712932</v>
      </c>
      <c r="I37" s="345">
        <v>8336433</v>
      </c>
      <c r="J37" s="345">
        <v>3913762</v>
      </c>
      <c r="K37" s="343">
        <v>147441</v>
      </c>
      <c r="L37" s="343">
        <v>3766321</v>
      </c>
      <c r="M37" s="343">
        <v>0</v>
      </c>
      <c r="N37" s="343">
        <v>4422671</v>
      </c>
      <c r="O37" s="343">
        <v>0</v>
      </c>
      <c r="P37" s="343">
        <v>0</v>
      </c>
      <c r="Q37" s="343">
        <v>376499</v>
      </c>
      <c r="R37" s="343">
        <v>0</v>
      </c>
      <c r="S37" s="343">
        <v>0</v>
      </c>
      <c r="T37" s="342">
        <v>4799170</v>
      </c>
      <c r="U37" s="216">
        <f t="shared" si="0"/>
        <v>0.46947681340448605</v>
      </c>
      <c r="V37" s="292">
        <f t="shared" si="1"/>
        <v>8712932</v>
      </c>
      <c r="W37" s="292">
        <f t="shared" si="2"/>
        <v>8712932</v>
      </c>
      <c r="X37" s="292">
        <f t="shared" si="3"/>
        <v>0</v>
      </c>
      <c r="Y37" s="302"/>
      <c r="Z37" s="302"/>
      <c r="AA37" s="302"/>
    </row>
    <row r="38" spans="1:27" ht="20.100000000000001" customHeight="1">
      <c r="A38" s="322" t="s">
        <v>346</v>
      </c>
      <c r="B38" s="381" t="s">
        <v>437</v>
      </c>
      <c r="C38" s="342">
        <v>13010444</v>
      </c>
      <c r="D38" s="343">
        <v>3078595</v>
      </c>
      <c r="E38" s="343">
        <v>9931849</v>
      </c>
      <c r="F38" s="343">
        <v>600</v>
      </c>
      <c r="G38" s="343">
        <v>0</v>
      </c>
      <c r="H38" s="345">
        <v>13009844</v>
      </c>
      <c r="I38" s="345">
        <v>11178203</v>
      </c>
      <c r="J38" s="345">
        <v>591917</v>
      </c>
      <c r="K38" s="343">
        <v>297274</v>
      </c>
      <c r="L38" s="343">
        <v>294643</v>
      </c>
      <c r="M38" s="343">
        <v>0</v>
      </c>
      <c r="N38" s="343">
        <v>10586286</v>
      </c>
      <c r="O38" s="343">
        <v>0</v>
      </c>
      <c r="P38" s="343">
        <v>0</v>
      </c>
      <c r="Q38" s="343">
        <v>1831641</v>
      </c>
      <c r="R38" s="343">
        <v>0</v>
      </c>
      <c r="S38" s="343">
        <v>0</v>
      </c>
      <c r="T38" s="342">
        <v>12417927</v>
      </c>
      <c r="U38" s="323">
        <f t="shared" si="0"/>
        <v>5.2952786776192917E-2</v>
      </c>
      <c r="V38" s="292">
        <f t="shared" si="1"/>
        <v>13009844</v>
      </c>
      <c r="W38" s="292">
        <f t="shared" si="2"/>
        <v>13009844</v>
      </c>
      <c r="X38" s="292">
        <f t="shared" si="3"/>
        <v>0</v>
      </c>
      <c r="Y38" s="302"/>
      <c r="Z38" s="302"/>
      <c r="AA38" s="302"/>
    </row>
    <row r="39" spans="1:27" ht="20.100000000000001" customHeight="1">
      <c r="A39" s="320" t="s">
        <v>19</v>
      </c>
      <c r="B39" s="384" t="s">
        <v>333</v>
      </c>
      <c r="C39" s="342">
        <v>14123541</v>
      </c>
      <c r="D39" s="344">
        <v>3696885</v>
      </c>
      <c r="E39" s="344">
        <v>10426656</v>
      </c>
      <c r="F39" s="344">
        <v>919041</v>
      </c>
      <c r="G39" s="344">
        <v>0</v>
      </c>
      <c r="H39" s="344">
        <v>13204500</v>
      </c>
      <c r="I39" s="344">
        <v>9576967</v>
      </c>
      <c r="J39" s="344">
        <v>3610234</v>
      </c>
      <c r="K39" s="344">
        <v>3347505</v>
      </c>
      <c r="L39" s="344">
        <v>262729</v>
      </c>
      <c r="M39" s="344">
        <v>0</v>
      </c>
      <c r="N39" s="344">
        <v>5966733</v>
      </c>
      <c r="O39" s="344">
        <v>0</v>
      </c>
      <c r="P39" s="344">
        <v>0</v>
      </c>
      <c r="Q39" s="344">
        <v>3627533</v>
      </c>
      <c r="R39" s="344">
        <v>0</v>
      </c>
      <c r="S39" s="344">
        <v>0</v>
      </c>
      <c r="T39" s="344">
        <v>9594266</v>
      </c>
      <c r="U39" s="321">
        <f t="shared" si="0"/>
        <v>0.37697049598270516</v>
      </c>
      <c r="V39" s="292">
        <f t="shared" si="1"/>
        <v>13204500</v>
      </c>
      <c r="W39" s="292">
        <f t="shared" si="2"/>
        <v>13204500</v>
      </c>
      <c r="X39" s="292">
        <f t="shared" si="3"/>
        <v>0</v>
      </c>
      <c r="Y39" s="308">
        <f>'[4]05'!$Y$10+'[4]05'!$AB$10</f>
        <v>0</v>
      </c>
      <c r="Z39" s="312">
        <f>Y39+Q39</f>
        <v>3627533</v>
      </c>
      <c r="AA39" s="310">
        <f>T39+Y39</f>
        <v>9594266</v>
      </c>
    </row>
    <row r="40" spans="1:27" ht="20.100000000000001" customHeight="1">
      <c r="A40" s="281" t="s">
        <v>47</v>
      </c>
      <c r="B40" s="381" t="s">
        <v>438</v>
      </c>
      <c r="C40" s="342">
        <v>545456</v>
      </c>
      <c r="D40" s="343">
        <v>312078</v>
      </c>
      <c r="E40" s="343">
        <v>233378</v>
      </c>
      <c r="F40" s="343">
        <v>0</v>
      </c>
      <c r="G40" s="343">
        <v>0</v>
      </c>
      <c r="H40" s="345">
        <v>545456</v>
      </c>
      <c r="I40" s="345">
        <v>513704</v>
      </c>
      <c r="J40" s="345">
        <v>119728</v>
      </c>
      <c r="K40" s="343">
        <v>119728</v>
      </c>
      <c r="L40" s="343">
        <v>0</v>
      </c>
      <c r="M40" s="343">
        <v>0</v>
      </c>
      <c r="N40" s="343">
        <v>393976</v>
      </c>
      <c r="O40" s="343">
        <v>0</v>
      </c>
      <c r="P40" s="343">
        <v>0</v>
      </c>
      <c r="Q40" s="343">
        <v>31752</v>
      </c>
      <c r="R40" s="343">
        <v>0</v>
      </c>
      <c r="S40" s="343">
        <v>0</v>
      </c>
      <c r="T40" s="342">
        <v>425728</v>
      </c>
      <c r="U40" s="216">
        <f t="shared" si="0"/>
        <v>0.23306807032843815</v>
      </c>
      <c r="V40" s="292">
        <f t="shared" si="1"/>
        <v>545456</v>
      </c>
      <c r="W40" s="292">
        <f t="shared" si="2"/>
        <v>545456</v>
      </c>
      <c r="X40" s="292">
        <f t="shared" si="3"/>
        <v>0</v>
      </c>
      <c r="Y40" s="302"/>
      <c r="Z40" s="302"/>
      <c r="AA40" s="302"/>
    </row>
    <row r="41" spans="1:27" ht="20.100000000000001" customHeight="1">
      <c r="A41" s="281" t="s">
        <v>48</v>
      </c>
      <c r="B41" s="381" t="s">
        <v>439</v>
      </c>
      <c r="C41" s="342">
        <v>13578085</v>
      </c>
      <c r="D41" s="343">
        <v>3384807</v>
      </c>
      <c r="E41" s="343">
        <v>10193278</v>
      </c>
      <c r="F41" s="343">
        <v>919041</v>
      </c>
      <c r="G41" s="343">
        <v>0</v>
      </c>
      <c r="H41" s="345">
        <v>12659044</v>
      </c>
      <c r="I41" s="345">
        <v>9063263</v>
      </c>
      <c r="J41" s="345">
        <v>3490506</v>
      </c>
      <c r="K41" s="343">
        <v>3227777</v>
      </c>
      <c r="L41" s="343">
        <v>262729</v>
      </c>
      <c r="M41" s="343">
        <v>0</v>
      </c>
      <c r="N41" s="343">
        <v>5572757</v>
      </c>
      <c r="O41" s="343">
        <v>0</v>
      </c>
      <c r="P41" s="343">
        <v>0</v>
      </c>
      <c r="Q41" s="343">
        <v>3595781</v>
      </c>
      <c r="R41" s="343">
        <v>0</v>
      </c>
      <c r="S41" s="343">
        <v>0</v>
      </c>
      <c r="T41" s="342">
        <v>9168538</v>
      </c>
      <c r="U41" s="216">
        <f t="shared" si="0"/>
        <v>0.38512685773324684</v>
      </c>
      <c r="V41" s="292">
        <f t="shared" si="1"/>
        <v>12659044</v>
      </c>
      <c r="W41" s="292">
        <f t="shared" si="2"/>
        <v>12659044</v>
      </c>
      <c r="X41" s="292">
        <f t="shared" si="3"/>
        <v>0</v>
      </c>
      <c r="Y41" s="302"/>
      <c r="Z41" s="302"/>
      <c r="AA41" s="302"/>
    </row>
    <row r="42" spans="1:27" ht="20.100000000000001" customHeight="1">
      <c r="A42" s="280" t="s">
        <v>22</v>
      </c>
      <c r="B42" s="383" t="s">
        <v>334</v>
      </c>
      <c r="C42" s="342">
        <v>23680756</v>
      </c>
      <c r="D42" s="344">
        <v>15936509</v>
      </c>
      <c r="E42" s="344">
        <v>7744247</v>
      </c>
      <c r="F42" s="344">
        <v>237625</v>
      </c>
      <c r="G42" s="344">
        <v>0</v>
      </c>
      <c r="H42" s="344">
        <v>23443131</v>
      </c>
      <c r="I42" s="344">
        <v>21367121</v>
      </c>
      <c r="J42" s="344">
        <v>2850791</v>
      </c>
      <c r="K42" s="344">
        <v>2703161</v>
      </c>
      <c r="L42" s="344">
        <v>147630</v>
      </c>
      <c r="M42" s="344">
        <v>0</v>
      </c>
      <c r="N42" s="344">
        <v>18516330</v>
      </c>
      <c r="O42" s="344">
        <v>0</v>
      </c>
      <c r="P42" s="344">
        <v>0</v>
      </c>
      <c r="Q42" s="344">
        <v>2076010</v>
      </c>
      <c r="R42" s="344">
        <v>0</v>
      </c>
      <c r="S42" s="344">
        <v>0</v>
      </c>
      <c r="T42" s="344">
        <v>20592340</v>
      </c>
      <c r="U42" s="276">
        <f t="shared" si="0"/>
        <v>0.13341951870820595</v>
      </c>
      <c r="V42" s="292">
        <f t="shared" si="1"/>
        <v>23443131</v>
      </c>
      <c r="W42" s="292">
        <f t="shared" si="2"/>
        <v>23443131</v>
      </c>
      <c r="X42" s="298">
        <f t="shared" si="3"/>
        <v>0</v>
      </c>
      <c r="Y42" s="308">
        <f>'[5]05'!$Y$10+'[5]05'!$AB$10</f>
        <v>0</v>
      </c>
      <c r="Z42" s="310">
        <f>Q42+Y42</f>
        <v>2076010</v>
      </c>
      <c r="AA42" s="310">
        <f>T42+Y42</f>
        <v>20592340</v>
      </c>
    </row>
    <row r="43" spans="1:27" ht="20.100000000000001" customHeight="1">
      <c r="A43" s="281" t="s">
        <v>49</v>
      </c>
      <c r="B43" s="381" t="s">
        <v>440</v>
      </c>
      <c r="C43" s="342">
        <v>621498</v>
      </c>
      <c r="D43" s="343">
        <v>119184</v>
      </c>
      <c r="E43" s="343">
        <v>502314</v>
      </c>
      <c r="F43" s="343">
        <v>0</v>
      </c>
      <c r="G43" s="343">
        <v>0</v>
      </c>
      <c r="H43" s="345">
        <v>621498</v>
      </c>
      <c r="I43" s="345">
        <v>621498</v>
      </c>
      <c r="J43" s="345">
        <v>212514</v>
      </c>
      <c r="K43" s="343">
        <v>212514</v>
      </c>
      <c r="L43" s="343">
        <v>0</v>
      </c>
      <c r="M43" s="343">
        <v>0</v>
      </c>
      <c r="N43" s="343">
        <v>408984</v>
      </c>
      <c r="O43" s="343">
        <v>0</v>
      </c>
      <c r="P43" s="343">
        <v>0</v>
      </c>
      <c r="Q43" s="343">
        <v>0</v>
      </c>
      <c r="R43" s="343">
        <v>0</v>
      </c>
      <c r="S43" s="343">
        <v>0</v>
      </c>
      <c r="T43" s="342">
        <v>408984</v>
      </c>
      <c r="U43" s="216">
        <f t="shared" si="0"/>
        <v>0.34193834895687514</v>
      </c>
      <c r="V43" s="292">
        <f t="shared" si="1"/>
        <v>621498</v>
      </c>
      <c r="W43" s="292">
        <f t="shared" si="2"/>
        <v>621498</v>
      </c>
      <c r="X43" s="292">
        <f t="shared" si="3"/>
        <v>0</v>
      </c>
      <c r="Y43" s="302"/>
      <c r="Z43" s="302"/>
      <c r="AA43" s="302"/>
    </row>
    <row r="44" spans="1:27" ht="20.100000000000001" customHeight="1">
      <c r="A44" s="281" t="s">
        <v>50</v>
      </c>
      <c r="B44" s="381" t="s">
        <v>441</v>
      </c>
      <c r="C44" s="342">
        <v>5746030</v>
      </c>
      <c r="D44" s="343">
        <v>2557918</v>
      </c>
      <c r="E44" s="343">
        <v>3188112</v>
      </c>
      <c r="F44" s="343">
        <v>600</v>
      </c>
      <c r="G44" s="343">
        <v>0</v>
      </c>
      <c r="H44" s="345">
        <v>5745430</v>
      </c>
      <c r="I44" s="345">
        <v>4966316</v>
      </c>
      <c r="J44" s="345">
        <v>1591111</v>
      </c>
      <c r="K44" s="343">
        <v>1502628</v>
      </c>
      <c r="L44" s="343">
        <v>88483</v>
      </c>
      <c r="M44" s="343">
        <v>0</v>
      </c>
      <c r="N44" s="343">
        <v>3375205</v>
      </c>
      <c r="O44" s="343">
        <v>0</v>
      </c>
      <c r="P44" s="343">
        <v>0</v>
      </c>
      <c r="Q44" s="343">
        <v>779114</v>
      </c>
      <c r="R44" s="343">
        <v>0</v>
      </c>
      <c r="S44" s="343">
        <v>0</v>
      </c>
      <c r="T44" s="342">
        <v>4154319</v>
      </c>
      <c r="U44" s="216">
        <f t="shared" si="0"/>
        <v>0.32038053961930735</v>
      </c>
      <c r="V44" s="292">
        <f t="shared" si="1"/>
        <v>5745430</v>
      </c>
      <c r="W44" s="292">
        <f t="shared" si="2"/>
        <v>5745430</v>
      </c>
      <c r="X44" s="292">
        <f t="shared" si="3"/>
        <v>0</v>
      </c>
      <c r="Y44" s="302"/>
      <c r="Z44" s="302"/>
      <c r="AA44" s="302"/>
    </row>
    <row r="45" spans="1:27" ht="20.100000000000001" customHeight="1">
      <c r="A45" s="281" t="s">
        <v>347</v>
      </c>
      <c r="B45" s="381" t="s">
        <v>442</v>
      </c>
      <c r="C45" s="342">
        <v>11520146</v>
      </c>
      <c r="D45" s="343">
        <v>10018945</v>
      </c>
      <c r="E45" s="343">
        <v>1501201</v>
      </c>
      <c r="F45" s="343">
        <v>224882</v>
      </c>
      <c r="G45" s="343">
        <v>0</v>
      </c>
      <c r="H45" s="345">
        <v>11295264</v>
      </c>
      <c r="I45" s="345">
        <v>10402203</v>
      </c>
      <c r="J45" s="345">
        <v>399697</v>
      </c>
      <c r="K45" s="343">
        <v>382724</v>
      </c>
      <c r="L45" s="343">
        <v>16973</v>
      </c>
      <c r="M45" s="343">
        <v>0</v>
      </c>
      <c r="N45" s="343">
        <v>10002506</v>
      </c>
      <c r="O45" s="343">
        <v>0</v>
      </c>
      <c r="P45" s="343">
        <v>0</v>
      </c>
      <c r="Q45" s="343">
        <v>893061</v>
      </c>
      <c r="R45" s="343">
        <v>0</v>
      </c>
      <c r="S45" s="343">
        <v>0</v>
      </c>
      <c r="T45" s="342">
        <v>10895567</v>
      </c>
      <c r="U45" s="216">
        <f t="shared" si="0"/>
        <v>3.8424264552422212E-2</v>
      </c>
      <c r="V45" s="292">
        <f t="shared" si="1"/>
        <v>11295264</v>
      </c>
      <c r="W45" s="292">
        <f t="shared" si="2"/>
        <v>11295264</v>
      </c>
      <c r="X45" s="292">
        <f t="shared" si="3"/>
        <v>0</v>
      </c>
      <c r="Y45" s="302"/>
      <c r="Z45" s="302"/>
      <c r="AA45" s="302"/>
    </row>
    <row r="46" spans="1:27" ht="20.100000000000001" customHeight="1">
      <c r="A46" s="281" t="s">
        <v>348</v>
      </c>
      <c r="B46" s="381" t="s">
        <v>443</v>
      </c>
      <c r="C46" s="342">
        <v>5793082</v>
      </c>
      <c r="D46" s="343">
        <v>3240462</v>
      </c>
      <c r="E46" s="343">
        <v>2552620</v>
      </c>
      <c r="F46" s="343">
        <v>12143</v>
      </c>
      <c r="G46" s="343">
        <v>0</v>
      </c>
      <c r="H46" s="345">
        <v>5780939</v>
      </c>
      <c r="I46" s="345">
        <v>5377104</v>
      </c>
      <c r="J46" s="345">
        <v>647469</v>
      </c>
      <c r="K46" s="343">
        <v>605295</v>
      </c>
      <c r="L46" s="343">
        <v>42174</v>
      </c>
      <c r="M46" s="343">
        <v>0</v>
      </c>
      <c r="N46" s="343">
        <v>4729635</v>
      </c>
      <c r="O46" s="343">
        <v>0</v>
      </c>
      <c r="P46" s="343">
        <v>0</v>
      </c>
      <c r="Q46" s="343">
        <v>403835</v>
      </c>
      <c r="R46" s="343">
        <v>0</v>
      </c>
      <c r="S46" s="343">
        <v>0</v>
      </c>
      <c r="T46" s="342">
        <v>5133470</v>
      </c>
      <c r="U46" s="216">
        <f t="shared" si="0"/>
        <v>0.12041221445595994</v>
      </c>
      <c r="V46" s="292">
        <f t="shared" si="1"/>
        <v>5780939</v>
      </c>
      <c r="W46" s="292">
        <f t="shared" si="2"/>
        <v>5780939</v>
      </c>
      <c r="X46" s="292">
        <f t="shared" si="3"/>
        <v>0</v>
      </c>
      <c r="Y46" s="302"/>
      <c r="Z46" s="302"/>
      <c r="AA46" s="302"/>
    </row>
    <row r="47" spans="1:27" ht="20.100000000000001" customHeight="1">
      <c r="A47" s="280" t="s">
        <v>23</v>
      </c>
      <c r="B47" s="383" t="s">
        <v>335</v>
      </c>
      <c r="C47" s="342">
        <v>5914843</v>
      </c>
      <c r="D47" s="344">
        <v>248654</v>
      </c>
      <c r="E47" s="344">
        <v>5666189</v>
      </c>
      <c r="F47" s="344">
        <v>50625</v>
      </c>
      <c r="G47" s="344">
        <v>0</v>
      </c>
      <c r="H47" s="344">
        <v>5864218</v>
      </c>
      <c r="I47" s="344">
        <v>4995119</v>
      </c>
      <c r="J47" s="344">
        <v>463642</v>
      </c>
      <c r="K47" s="344">
        <v>463642</v>
      </c>
      <c r="L47" s="344">
        <v>0</v>
      </c>
      <c r="M47" s="344">
        <v>0</v>
      </c>
      <c r="N47" s="344">
        <v>4531477</v>
      </c>
      <c r="O47" s="344">
        <v>0</v>
      </c>
      <c r="P47" s="344">
        <v>0</v>
      </c>
      <c r="Q47" s="344">
        <v>869099</v>
      </c>
      <c r="R47" s="344">
        <v>0</v>
      </c>
      <c r="S47" s="344">
        <v>0</v>
      </c>
      <c r="T47" s="344">
        <v>5400576</v>
      </c>
      <c r="U47" s="276">
        <f t="shared" si="0"/>
        <v>9.2819009917481446E-2</v>
      </c>
      <c r="V47" s="292">
        <f t="shared" si="1"/>
        <v>5864218</v>
      </c>
      <c r="W47" s="292">
        <f t="shared" si="2"/>
        <v>5864218</v>
      </c>
      <c r="X47" s="292">
        <f t="shared" si="3"/>
        <v>0</v>
      </c>
      <c r="Y47" s="308">
        <f>'[6]05'!$Y$10+'[6]05'!$AB$10</f>
        <v>38620</v>
      </c>
      <c r="Z47" s="312">
        <f>Y47+Q47</f>
        <v>907719</v>
      </c>
      <c r="AA47" s="310">
        <f>T47+Y47</f>
        <v>5439196</v>
      </c>
    </row>
    <row r="48" spans="1:27" s="6" customFormat="1" ht="20.100000000000001" customHeight="1">
      <c r="A48" s="297" t="s">
        <v>76</v>
      </c>
      <c r="B48" s="381" t="s">
        <v>444</v>
      </c>
      <c r="C48" s="342">
        <v>342370</v>
      </c>
      <c r="D48" s="343">
        <v>85725</v>
      </c>
      <c r="E48" s="343">
        <v>256645</v>
      </c>
      <c r="F48" s="343">
        <v>50625</v>
      </c>
      <c r="G48" s="343">
        <v>0</v>
      </c>
      <c r="H48" s="345">
        <v>291745</v>
      </c>
      <c r="I48" s="345">
        <v>213245</v>
      </c>
      <c r="J48" s="345">
        <v>213245</v>
      </c>
      <c r="K48" s="343">
        <v>213245</v>
      </c>
      <c r="L48" s="343">
        <v>0</v>
      </c>
      <c r="M48" s="343">
        <v>0</v>
      </c>
      <c r="N48" s="343">
        <v>0</v>
      </c>
      <c r="O48" s="343">
        <v>0</v>
      </c>
      <c r="P48" s="343">
        <v>0</v>
      </c>
      <c r="Q48" s="343">
        <v>78500</v>
      </c>
      <c r="R48" s="343">
        <v>0</v>
      </c>
      <c r="S48" s="343">
        <v>0</v>
      </c>
      <c r="T48" s="342">
        <v>78500</v>
      </c>
      <c r="U48" s="216">
        <f t="shared" si="0"/>
        <v>1</v>
      </c>
      <c r="V48" s="298"/>
      <c r="W48" s="298"/>
      <c r="X48" s="298"/>
      <c r="Y48" s="413"/>
      <c r="Z48" s="414"/>
      <c r="AA48" s="298"/>
    </row>
    <row r="49" spans="1:27" ht="20.100000000000001" customHeight="1">
      <c r="A49" s="281" t="s">
        <v>51</v>
      </c>
      <c r="B49" s="381" t="s">
        <v>445</v>
      </c>
      <c r="C49" s="342">
        <v>2552459</v>
      </c>
      <c r="D49" s="343">
        <v>124253</v>
      </c>
      <c r="E49" s="343">
        <v>2428206</v>
      </c>
      <c r="F49" s="343">
        <v>0</v>
      </c>
      <c r="G49" s="343">
        <v>0</v>
      </c>
      <c r="H49" s="345">
        <v>2552459</v>
      </c>
      <c r="I49" s="345">
        <v>2511159</v>
      </c>
      <c r="J49" s="345">
        <v>129024</v>
      </c>
      <c r="K49" s="343">
        <v>129024</v>
      </c>
      <c r="L49" s="343">
        <v>0</v>
      </c>
      <c r="M49" s="343">
        <v>0</v>
      </c>
      <c r="N49" s="343">
        <v>2382135</v>
      </c>
      <c r="O49" s="343">
        <v>0</v>
      </c>
      <c r="P49" s="343">
        <v>0</v>
      </c>
      <c r="Q49" s="343">
        <v>41300</v>
      </c>
      <c r="R49" s="343">
        <v>0</v>
      </c>
      <c r="S49" s="343">
        <v>0</v>
      </c>
      <c r="T49" s="342">
        <v>2423435</v>
      </c>
      <c r="U49" s="216">
        <f t="shared" si="0"/>
        <v>5.1380259075590198E-2</v>
      </c>
      <c r="V49" s="292">
        <f t="shared" si="1"/>
        <v>2552459</v>
      </c>
      <c r="W49" s="292">
        <f t="shared" si="2"/>
        <v>2552459</v>
      </c>
      <c r="X49" s="292">
        <f t="shared" si="3"/>
        <v>0</v>
      </c>
      <c r="Y49" s="302"/>
      <c r="Z49" s="302"/>
      <c r="AA49" s="302"/>
    </row>
    <row r="50" spans="1:27" ht="20.100000000000001" customHeight="1">
      <c r="A50" s="281" t="s">
        <v>52</v>
      </c>
      <c r="B50" s="381" t="s">
        <v>446</v>
      </c>
      <c r="C50" s="342">
        <v>3020014</v>
      </c>
      <c r="D50" s="343">
        <v>38676</v>
      </c>
      <c r="E50" s="343">
        <v>2981338</v>
      </c>
      <c r="F50" s="343">
        <v>0</v>
      </c>
      <c r="G50" s="343">
        <v>0</v>
      </c>
      <c r="H50" s="345">
        <v>3020014</v>
      </c>
      <c r="I50" s="345">
        <v>2270715</v>
      </c>
      <c r="J50" s="345">
        <v>121373</v>
      </c>
      <c r="K50" s="343">
        <v>121373</v>
      </c>
      <c r="L50" s="343">
        <v>0</v>
      </c>
      <c r="M50" s="343">
        <v>0</v>
      </c>
      <c r="N50" s="343">
        <v>2149342</v>
      </c>
      <c r="O50" s="343">
        <v>0</v>
      </c>
      <c r="P50" s="343">
        <v>0</v>
      </c>
      <c r="Q50" s="343">
        <v>749299</v>
      </c>
      <c r="R50" s="343">
        <v>0</v>
      </c>
      <c r="S50" s="343">
        <v>0</v>
      </c>
      <c r="T50" s="342">
        <v>2898641</v>
      </c>
      <c r="U50" s="216">
        <f t="shared" si="0"/>
        <v>5.3451445910208902E-2</v>
      </c>
      <c r="V50" s="292">
        <f t="shared" si="1"/>
        <v>3020014</v>
      </c>
      <c r="W50" s="292">
        <f t="shared" si="2"/>
        <v>3020014</v>
      </c>
      <c r="X50" s="292">
        <f t="shared" si="3"/>
        <v>0</v>
      </c>
      <c r="Y50" s="302"/>
      <c r="Z50" s="302"/>
      <c r="AA50" s="302"/>
    </row>
    <row r="51" spans="1:27" ht="20.100000000000001" customHeight="1">
      <c r="A51" s="280" t="s">
        <v>24</v>
      </c>
      <c r="B51" s="383" t="s">
        <v>336</v>
      </c>
      <c r="C51" s="342">
        <v>8343616</v>
      </c>
      <c r="D51" s="344">
        <v>3536637</v>
      </c>
      <c r="E51" s="344">
        <v>4806979</v>
      </c>
      <c r="F51" s="344">
        <v>144710</v>
      </c>
      <c r="G51" s="344">
        <v>0</v>
      </c>
      <c r="H51" s="344">
        <v>8198906</v>
      </c>
      <c r="I51" s="344">
        <v>4871025</v>
      </c>
      <c r="J51" s="344">
        <v>1829591</v>
      </c>
      <c r="K51" s="344">
        <v>1691838</v>
      </c>
      <c r="L51" s="344">
        <v>137753</v>
      </c>
      <c r="M51" s="344">
        <v>0</v>
      </c>
      <c r="N51" s="344">
        <v>3041434</v>
      </c>
      <c r="O51" s="344">
        <v>0</v>
      </c>
      <c r="P51" s="344">
        <v>0</v>
      </c>
      <c r="Q51" s="344">
        <v>3327881</v>
      </c>
      <c r="R51" s="344">
        <v>0</v>
      </c>
      <c r="S51" s="344">
        <v>0</v>
      </c>
      <c r="T51" s="344">
        <v>6369315</v>
      </c>
      <c r="U51" s="276">
        <f t="shared" si="0"/>
        <v>0.37560698210335608</v>
      </c>
      <c r="V51" s="292">
        <f t="shared" si="1"/>
        <v>8198906</v>
      </c>
      <c r="W51" s="292">
        <f t="shared" si="2"/>
        <v>8198906</v>
      </c>
      <c r="X51" s="292">
        <f t="shared" si="3"/>
        <v>0</v>
      </c>
      <c r="Y51" s="308">
        <f>'[7]05'!$Y$10+'[7]05'!$AB$10</f>
        <v>1580425</v>
      </c>
      <c r="Z51" s="312">
        <f>Y51+Q51</f>
        <v>4908306</v>
      </c>
      <c r="AA51" s="310">
        <f>T51+Y51</f>
        <v>7949740</v>
      </c>
    </row>
    <row r="52" spans="1:27" s="6" customFormat="1" ht="20.100000000000001" customHeight="1">
      <c r="A52" s="297" t="s">
        <v>349</v>
      </c>
      <c r="B52" s="412" t="s">
        <v>447</v>
      </c>
      <c r="C52" s="342">
        <v>275445</v>
      </c>
      <c r="D52" s="343">
        <v>22000</v>
      </c>
      <c r="E52" s="343">
        <v>253445</v>
      </c>
      <c r="F52" s="343">
        <v>800</v>
      </c>
      <c r="G52" s="343">
        <v>0</v>
      </c>
      <c r="H52" s="345">
        <v>274645</v>
      </c>
      <c r="I52" s="345">
        <v>229645</v>
      </c>
      <c r="J52" s="345">
        <v>180145</v>
      </c>
      <c r="K52" s="343">
        <v>132145</v>
      </c>
      <c r="L52" s="343">
        <v>48000</v>
      </c>
      <c r="M52" s="343">
        <v>0</v>
      </c>
      <c r="N52" s="343">
        <v>49500</v>
      </c>
      <c r="O52" s="343">
        <v>0</v>
      </c>
      <c r="P52" s="343">
        <v>0</v>
      </c>
      <c r="Q52" s="343">
        <v>45000</v>
      </c>
      <c r="R52" s="343">
        <v>0</v>
      </c>
      <c r="S52" s="343">
        <v>0</v>
      </c>
      <c r="T52" s="342">
        <v>94500</v>
      </c>
      <c r="U52" s="216">
        <f t="shared" si="0"/>
        <v>0.78444991182041846</v>
      </c>
      <c r="V52" s="298"/>
      <c r="W52" s="298"/>
      <c r="X52" s="298"/>
      <c r="Y52" s="413"/>
      <c r="Z52" s="414"/>
      <c r="AA52" s="298"/>
    </row>
    <row r="53" spans="1:27" ht="20.100000000000001" customHeight="1">
      <c r="A53" s="281" t="s">
        <v>350</v>
      </c>
      <c r="B53" s="381" t="s">
        <v>448</v>
      </c>
      <c r="C53" s="342">
        <v>4199898</v>
      </c>
      <c r="D53" s="343">
        <v>3192484</v>
      </c>
      <c r="E53" s="343">
        <v>1007414</v>
      </c>
      <c r="F53" s="343">
        <v>0</v>
      </c>
      <c r="G53" s="343">
        <v>0</v>
      </c>
      <c r="H53" s="345">
        <v>4199898</v>
      </c>
      <c r="I53" s="345">
        <v>1419267</v>
      </c>
      <c r="J53" s="345">
        <v>525468</v>
      </c>
      <c r="K53" s="343">
        <v>525468</v>
      </c>
      <c r="L53" s="343">
        <v>0</v>
      </c>
      <c r="M53" s="343">
        <v>0</v>
      </c>
      <c r="N53" s="343">
        <v>893799</v>
      </c>
      <c r="O53" s="343">
        <v>0</v>
      </c>
      <c r="P53" s="343">
        <v>0</v>
      </c>
      <c r="Q53" s="343">
        <v>2780631</v>
      </c>
      <c r="R53" s="343">
        <v>0</v>
      </c>
      <c r="S53" s="343">
        <v>0</v>
      </c>
      <c r="T53" s="342">
        <v>3674430</v>
      </c>
      <c r="U53" s="216">
        <f t="shared" si="0"/>
        <v>0.37023900365470347</v>
      </c>
      <c r="V53" s="292">
        <f t="shared" si="1"/>
        <v>4199898</v>
      </c>
      <c r="W53" s="292">
        <f t="shared" si="2"/>
        <v>4199898</v>
      </c>
      <c r="X53" s="292">
        <f t="shared" si="3"/>
        <v>0</v>
      </c>
      <c r="Y53" s="302"/>
      <c r="Z53" s="302"/>
      <c r="AA53" s="302"/>
    </row>
    <row r="54" spans="1:27" ht="20.100000000000001" customHeight="1">
      <c r="A54" s="281" t="s">
        <v>351</v>
      </c>
      <c r="B54" s="381" t="s">
        <v>449</v>
      </c>
      <c r="C54" s="342">
        <v>3868273</v>
      </c>
      <c r="D54" s="343">
        <v>322153</v>
      </c>
      <c r="E54" s="343">
        <v>3546120</v>
      </c>
      <c r="F54" s="343">
        <v>143910</v>
      </c>
      <c r="G54" s="343">
        <v>0</v>
      </c>
      <c r="H54" s="345">
        <v>3724363</v>
      </c>
      <c r="I54" s="345">
        <v>3222113</v>
      </c>
      <c r="J54" s="345">
        <v>1123978</v>
      </c>
      <c r="K54" s="343">
        <v>1034225</v>
      </c>
      <c r="L54" s="343">
        <v>89753</v>
      </c>
      <c r="M54" s="343">
        <v>0</v>
      </c>
      <c r="N54" s="343">
        <v>2098135</v>
      </c>
      <c r="O54" s="343">
        <v>0</v>
      </c>
      <c r="P54" s="343">
        <v>0</v>
      </c>
      <c r="Q54" s="343">
        <v>502250</v>
      </c>
      <c r="R54" s="343">
        <v>0</v>
      </c>
      <c r="S54" s="343">
        <v>0</v>
      </c>
      <c r="T54" s="342">
        <v>2600385</v>
      </c>
      <c r="U54" s="216">
        <f t="shared" si="0"/>
        <v>0.34883258284237706</v>
      </c>
      <c r="V54" s="292">
        <f t="shared" si="1"/>
        <v>3724363</v>
      </c>
      <c r="W54" s="292">
        <f t="shared" si="2"/>
        <v>3724363</v>
      </c>
      <c r="X54" s="292">
        <f t="shared" si="3"/>
        <v>0</v>
      </c>
      <c r="Y54" s="302"/>
      <c r="Z54" s="302"/>
      <c r="AA54" s="302"/>
    </row>
    <row r="55" spans="1:27" ht="20.100000000000001" customHeight="1">
      <c r="A55" s="280" t="s">
        <v>25</v>
      </c>
      <c r="B55" s="383" t="s">
        <v>337</v>
      </c>
      <c r="C55" s="342">
        <v>14417185.069</v>
      </c>
      <c r="D55" s="344">
        <v>2948169</v>
      </c>
      <c r="E55" s="344">
        <v>11469016.069</v>
      </c>
      <c r="F55" s="344">
        <v>400</v>
      </c>
      <c r="G55" s="344">
        <v>0</v>
      </c>
      <c r="H55" s="344">
        <v>14416785.069</v>
      </c>
      <c r="I55" s="344">
        <v>13626090.069</v>
      </c>
      <c r="J55" s="344">
        <v>2406418</v>
      </c>
      <c r="K55" s="344">
        <v>2316751</v>
      </c>
      <c r="L55" s="344">
        <v>89667</v>
      </c>
      <c r="M55" s="344">
        <v>0</v>
      </c>
      <c r="N55" s="344">
        <v>11219672.069</v>
      </c>
      <c r="O55" s="344">
        <v>0</v>
      </c>
      <c r="P55" s="344">
        <v>0</v>
      </c>
      <c r="Q55" s="344">
        <v>790695</v>
      </c>
      <c r="R55" s="344">
        <v>0</v>
      </c>
      <c r="S55" s="344">
        <v>0</v>
      </c>
      <c r="T55" s="344">
        <v>12010367.069</v>
      </c>
      <c r="U55" s="276">
        <f t="shared" si="0"/>
        <v>0.17660370567157155</v>
      </c>
      <c r="V55" s="292">
        <f t="shared" si="1"/>
        <v>14416785.069</v>
      </c>
      <c r="W55" s="292">
        <f t="shared" si="2"/>
        <v>14416785.069</v>
      </c>
      <c r="X55" s="292">
        <f t="shared" si="3"/>
        <v>0</v>
      </c>
      <c r="Y55" s="311"/>
      <c r="Z55" s="311"/>
      <c r="AA55" s="311"/>
    </row>
    <row r="56" spans="1:27" s="6" customFormat="1" ht="20.100000000000001" customHeight="1">
      <c r="A56" s="297" t="s">
        <v>352</v>
      </c>
      <c r="B56" s="412" t="s">
        <v>450</v>
      </c>
      <c r="C56" s="342">
        <v>226119</v>
      </c>
      <c r="D56" s="343">
        <v>93947</v>
      </c>
      <c r="E56" s="343">
        <v>132172</v>
      </c>
      <c r="F56" s="343">
        <v>0</v>
      </c>
      <c r="G56" s="343">
        <v>0</v>
      </c>
      <c r="H56" s="345">
        <v>226119</v>
      </c>
      <c r="I56" s="345">
        <v>221349</v>
      </c>
      <c r="J56" s="345">
        <v>56686</v>
      </c>
      <c r="K56" s="343">
        <v>56686</v>
      </c>
      <c r="L56" s="343">
        <v>0</v>
      </c>
      <c r="M56" s="343">
        <v>0</v>
      </c>
      <c r="N56" s="343">
        <v>164663</v>
      </c>
      <c r="O56" s="343">
        <v>0</v>
      </c>
      <c r="P56" s="343">
        <v>0</v>
      </c>
      <c r="Q56" s="343">
        <v>4770</v>
      </c>
      <c r="R56" s="343">
        <v>0</v>
      </c>
      <c r="S56" s="343">
        <v>0</v>
      </c>
      <c r="T56" s="342">
        <v>169433</v>
      </c>
      <c r="U56" s="216">
        <f t="shared" si="0"/>
        <v>0.2560933186958152</v>
      </c>
      <c r="V56" s="298"/>
      <c r="W56" s="298"/>
      <c r="X56" s="298"/>
      <c r="Y56" s="303"/>
      <c r="Z56" s="303"/>
      <c r="AA56" s="303"/>
    </row>
    <row r="57" spans="1:27" ht="20.100000000000001" customHeight="1">
      <c r="A57" s="281" t="s">
        <v>353</v>
      </c>
      <c r="B57" s="381" t="s">
        <v>451</v>
      </c>
      <c r="C57" s="342">
        <v>5298144</v>
      </c>
      <c r="D57" s="343">
        <v>1020552</v>
      </c>
      <c r="E57" s="343">
        <v>4277592</v>
      </c>
      <c r="F57" s="343">
        <v>400</v>
      </c>
      <c r="G57" s="343">
        <v>0</v>
      </c>
      <c r="H57" s="345">
        <v>5297744</v>
      </c>
      <c r="I57" s="345">
        <v>4923632</v>
      </c>
      <c r="J57" s="345">
        <v>351934</v>
      </c>
      <c r="K57" s="343">
        <v>351934</v>
      </c>
      <c r="L57" s="343">
        <v>0</v>
      </c>
      <c r="M57" s="343">
        <v>0</v>
      </c>
      <c r="N57" s="343">
        <v>4571698</v>
      </c>
      <c r="O57" s="343">
        <v>0</v>
      </c>
      <c r="P57" s="343">
        <v>0</v>
      </c>
      <c r="Q57" s="343">
        <v>374112</v>
      </c>
      <c r="R57" s="343">
        <v>0</v>
      </c>
      <c r="S57" s="343">
        <v>0</v>
      </c>
      <c r="T57" s="342">
        <v>4945810</v>
      </c>
      <c r="U57" s="216">
        <f t="shared" si="0"/>
        <v>7.1478534545230024E-2</v>
      </c>
      <c r="V57" s="292">
        <f t="shared" si="1"/>
        <v>5297744</v>
      </c>
      <c r="W57" s="292">
        <f t="shared" si="2"/>
        <v>5297744</v>
      </c>
      <c r="X57" s="292">
        <f t="shared" si="3"/>
        <v>0</v>
      </c>
      <c r="Y57" s="302"/>
      <c r="Z57" s="302"/>
      <c r="AA57" s="302"/>
    </row>
    <row r="58" spans="1:27" ht="20.100000000000001" customHeight="1">
      <c r="A58" s="281" t="s">
        <v>354</v>
      </c>
      <c r="B58" s="381" t="s">
        <v>452</v>
      </c>
      <c r="C58" s="342">
        <v>8514961</v>
      </c>
      <c r="D58" s="343">
        <v>1750493</v>
      </c>
      <c r="E58" s="343">
        <v>6764468</v>
      </c>
      <c r="F58" s="343">
        <v>0</v>
      </c>
      <c r="G58" s="343">
        <v>0</v>
      </c>
      <c r="H58" s="345">
        <v>8514961</v>
      </c>
      <c r="I58" s="345">
        <v>8103148</v>
      </c>
      <c r="J58" s="345">
        <v>1921520</v>
      </c>
      <c r="K58" s="343">
        <v>1831853</v>
      </c>
      <c r="L58" s="343">
        <v>89667</v>
      </c>
      <c r="M58" s="343">
        <v>0</v>
      </c>
      <c r="N58" s="343">
        <v>6181628</v>
      </c>
      <c r="O58" s="343">
        <v>0</v>
      </c>
      <c r="P58" s="343">
        <v>0</v>
      </c>
      <c r="Q58" s="343">
        <v>411813</v>
      </c>
      <c r="R58" s="343">
        <v>0</v>
      </c>
      <c r="S58" s="343">
        <v>0</v>
      </c>
      <c r="T58" s="342">
        <v>6593441</v>
      </c>
      <c r="U58" s="216">
        <f t="shared" si="0"/>
        <v>0.2371325317024939</v>
      </c>
      <c r="V58" s="292">
        <f t="shared" si="1"/>
        <v>8514961</v>
      </c>
      <c r="W58" s="292">
        <f t="shared" si="2"/>
        <v>8514961</v>
      </c>
      <c r="X58" s="292">
        <f t="shared" si="3"/>
        <v>0</v>
      </c>
      <c r="Y58" s="302"/>
      <c r="Z58" s="302"/>
      <c r="AA58" s="302"/>
    </row>
    <row r="59" spans="1:27" ht="20.100000000000001" customHeight="1">
      <c r="A59" s="281" t="s">
        <v>355</v>
      </c>
      <c r="B59" s="381" t="s">
        <v>453</v>
      </c>
      <c r="C59" s="342">
        <v>377961.06900000002</v>
      </c>
      <c r="D59" s="343">
        <v>83177</v>
      </c>
      <c r="E59" s="343">
        <v>294784.06900000002</v>
      </c>
      <c r="F59" s="343">
        <v>0</v>
      </c>
      <c r="G59" s="343">
        <v>0</v>
      </c>
      <c r="H59" s="345">
        <v>377961.06900000002</v>
      </c>
      <c r="I59" s="345">
        <v>377961.06900000002</v>
      </c>
      <c r="J59" s="345">
        <v>76278</v>
      </c>
      <c r="K59" s="343">
        <v>76278</v>
      </c>
      <c r="L59" s="343">
        <v>0</v>
      </c>
      <c r="M59" s="343">
        <v>0</v>
      </c>
      <c r="N59" s="343">
        <v>301683.06900000002</v>
      </c>
      <c r="O59" s="343">
        <v>0</v>
      </c>
      <c r="P59" s="343">
        <v>0</v>
      </c>
      <c r="Q59" s="343">
        <v>0</v>
      </c>
      <c r="R59" s="343">
        <v>0</v>
      </c>
      <c r="S59" s="343">
        <v>0</v>
      </c>
      <c r="T59" s="342">
        <v>301683.06900000002</v>
      </c>
      <c r="U59" s="216">
        <f t="shared" si="0"/>
        <v>0.20181443607886504</v>
      </c>
      <c r="V59" s="292">
        <f t="shared" si="1"/>
        <v>377961.06900000002</v>
      </c>
      <c r="W59" s="292">
        <f t="shared" si="2"/>
        <v>377961.06900000002</v>
      </c>
      <c r="X59" s="292">
        <f t="shared" si="3"/>
        <v>0</v>
      </c>
      <c r="Y59" s="302"/>
      <c r="Z59" s="302"/>
      <c r="AA59" s="302"/>
    </row>
    <row r="60" spans="1:27" ht="20.100000000000001" customHeight="1">
      <c r="A60" s="280" t="s">
        <v>26</v>
      </c>
      <c r="B60" s="383" t="s">
        <v>338</v>
      </c>
      <c r="C60" s="342">
        <v>1333726</v>
      </c>
      <c r="D60" s="344">
        <v>915002</v>
      </c>
      <c r="E60" s="344">
        <v>418724</v>
      </c>
      <c r="F60" s="344">
        <v>200</v>
      </c>
      <c r="G60" s="344">
        <v>0</v>
      </c>
      <c r="H60" s="344">
        <v>1333526</v>
      </c>
      <c r="I60" s="344">
        <v>1186771</v>
      </c>
      <c r="J60" s="344">
        <v>1085857</v>
      </c>
      <c r="K60" s="344">
        <v>887407</v>
      </c>
      <c r="L60" s="344">
        <v>198450</v>
      </c>
      <c r="M60" s="344">
        <v>0</v>
      </c>
      <c r="N60" s="344">
        <v>100914</v>
      </c>
      <c r="O60" s="344">
        <v>0</v>
      </c>
      <c r="P60" s="344">
        <v>0</v>
      </c>
      <c r="Q60" s="344">
        <v>146755</v>
      </c>
      <c r="R60" s="344">
        <v>0</v>
      </c>
      <c r="S60" s="344">
        <v>0</v>
      </c>
      <c r="T60" s="344">
        <v>247669</v>
      </c>
      <c r="U60" s="276">
        <f t="shared" si="0"/>
        <v>0.91496758852381799</v>
      </c>
      <c r="V60" s="292">
        <f t="shared" si="1"/>
        <v>1333526</v>
      </c>
      <c r="W60" s="292">
        <f t="shared" si="2"/>
        <v>1333526</v>
      </c>
      <c r="X60" s="292">
        <f t="shared" si="3"/>
        <v>0</v>
      </c>
      <c r="Y60" s="308">
        <f>'[8]05'!$Y$10+'[8]05'!$AB$10</f>
        <v>423139</v>
      </c>
      <c r="Z60" s="312">
        <f>Y60+Q60</f>
        <v>569894</v>
      </c>
      <c r="AA60" s="310">
        <f>T60+Y60</f>
        <v>670808</v>
      </c>
    </row>
    <row r="61" spans="1:27" s="6" customFormat="1" ht="20.100000000000001" customHeight="1">
      <c r="A61" s="297" t="s">
        <v>356</v>
      </c>
      <c r="B61" s="412" t="s">
        <v>454</v>
      </c>
      <c r="C61" s="342">
        <v>36109</v>
      </c>
      <c r="D61" s="343">
        <v>32500</v>
      </c>
      <c r="E61" s="343">
        <v>3609</v>
      </c>
      <c r="F61" s="343">
        <v>0</v>
      </c>
      <c r="G61" s="343">
        <v>0</v>
      </c>
      <c r="H61" s="345">
        <v>36109</v>
      </c>
      <c r="I61" s="345">
        <v>36109</v>
      </c>
      <c r="J61" s="345">
        <v>20400</v>
      </c>
      <c r="K61" s="343">
        <v>20400</v>
      </c>
      <c r="L61" s="343">
        <v>0</v>
      </c>
      <c r="M61" s="343">
        <v>0</v>
      </c>
      <c r="N61" s="343">
        <v>15709</v>
      </c>
      <c r="O61" s="343">
        <v>0</v>
      </c>
      <c r="P61" s="343">
        <v>0</v>
      </c>
      <c r="Q61" s="343">
        <v>0</v>
      </c>
      <c r="R61" s="343">
        <v>0</v>
      </c>
      <c r="S61" s="343">
        <v>0</v>
      </c>
      <c r="T61" s="342">
        <v>15709</v>
      </c>
      <c r="U61" s="216">
        <f t="shared" si="0"/>
        <v>0.5649561051261458</v>
      </c>
      <c r="V61" s="298"/>
      <c r="W61" s="298"/>
      <c r="X61" s="298"/>
      <c r="Y61" s="413"/>
      <c r="Z61" s="414"/>
      <c r="AA61" s="298"/>
    </row>
    <row r="62" spans="1:27" ht="20.100000000000001" customHeight="1">
      <c r="A62" s="281" t="s">
        <v>357</v>
      </c>
      <c r="B62" s="381" t="s">
        <v>455</v>
      </c>
      <c r="C62" s="342">
        <v>1297617</v>
      </c>
      <c r="D62" s="343">
        <v>882502</v>
      </c>
      <c r="E62" s="343">
        <v>415115</v>
      </c>
      <c r="F62" s="343">
        <v>200</v>
      </c>
      <c r="G62" s="343">
        <v>0</v>
      </c>
      <c r="H62" s="345">
        <v>1297417</v>
      </c>
      <c r="I62" s="345">
        <v>1150662</v>
      </c>
      <c r="J62" s="345">
        <v>1065457</v>
      </c>
      <c r="K62" s="343">
        <v>867007</v>
      </c>
      <c r="L62" s="343">
        <v>198450</v>
      </c>
      <c r="M62" s="343">
        <v>0</v>
      </c>
      <c r="N62" s="343">
        <v>85205</v>
      </c>
      <c r="O62" s="343">
        <v>0</v>
      </c>
      <c r="P62" s="343">
        <v>0</v>
      </c>
      <c r="Q62" s="343">
        <v>146755</v>
      </c>
      <c r="R62" s="343">
        <v>0</v>
      </c>
      <c r="S62" s="343">
        <v>0</v>
      </c>
      <c r="T62" s="342">
        <v>231960</v>
      </c>
      <c r="U62" s="216">
        <f t="shared" si="0"/>
        <v>0.92595132193467755</v>
      </c>
      <c r="V62" s="292">
        <f t="shared" si="1"/>
        <v>1297417</v>
      </c>
      <c r="W62" s="292">
        <f t="shared" si="2"/>
        <v>1297417</v>
      </c>
      <c r="X62" s="292">
        <f t="shared" si="3"/>
        <v>0</v>
      </c>
      <c r="Y62" s="302"/>
      <c r="Z62" s="302"/>
      <c r="AA62" s="302"/>
    </row>
    <row r="63" spans="1:27" ht="20.100000000000001" customHeight="1">
      <c r="A63" s="280" t="s">
        <v>27</v>
      </c>
      <c r="B63" s="383" t="s">
        <v>339</v>
      </c>
      <c r="C63" s="342">
        <v>142662</v>
      </c>
      <c r="D63" s="344">
        <v>28262</v>
      </c>
      <c r="E63" s="344">
        <v>114400</v>
      </c>
      <c r="F63" s="344">
        <v>0</v>
      </c>
      <c r="G63" s="344">
        <v>0</v>
      </c>
      <c r="H63" s="344">
        <v>142662</v>
      </c>
      <c r="I63" s="344">
        <v>142662</v>
      </c>
      <c r="J63" s="344">
        <v>80702</v>
      </c>
      <c r="K63" s="344">
        <v>80702</v>
      </c>
      <c r="L63" s="344">
        <v>0</v>
      </c>
      <c r="M63" s="344">
        <v>0</v>
      </c>
      <c r="N63" s="344">
        <v>61960</v>
      </c>
      <c r="O63" s="344">
        <v>0</v>
      </c>
      <c r="P63" s="344">
        <v>0</v>
      </c>
      <c r="Q63" s="344">
        <v>0</v>
      </c>
      <c r="R63" s="344">
        <v>0</v>
      </c>
      <c r="S63" s="344">
        <v>0</v>
      </c>
      <c r="T63" s="344">
        <v>61960</v>
      </c>
      <c r="U63" s="276">
        <f t="shared" si="0"/>
        <v>0.56568672807054432</v>
      </c>
      <c r="V63" s="292">
        <f t="shared" si="1"/>
        <v>142662</v>
      </c>
      <c r="W63" s="292">
        <f t="shared" si="2"/>
        <v>142662</v>
      </c>
      <c r="X63" s="292">
        <f t="shared" si="3"/>
        <v>0</v>
      </c>
      <c r="Y63" s="311">
        <f>'[9]05'!$Y$10</f>
        <v>0</v>
      </c>
      <c r="Z63" s="311"/>
      <c r="AA63" s="311"/>
    </row>
    <row r="64" spans="1:27" s="6" customFormat="1" ht="20.100000000000001" customHeight="1">
      <c r="A64" s="297" t="s">
        <v>358</v>
      </c>
      <c r="B64" s="412" t="s">
        <v>456</v>
      </c>
      <c r="C64" s="342">
        <v>80434</v>
      </c>
      <c r="D64" s="343">
        <v>28262</v>
      </c>
      <c r="E64" s="343">
        <v>52172</v>
      </c>
      <c r="F64" s="343">
        <v>0</v>
      </c>
      <c r="G64" s="343">
        <v>0</v>
      </c>
      <c r="H64" s="345">
        <v>80434</v>
      </c>
      <c r="I64" s="345">
        <v>80434</v>
      </c>
      <c r="J64" s="345">
        <v>20474</v>
      </c>
      <c r="K64" s="343">
        <v>20474</v>
      </c>
      <c r="L64" s="343">
        <v>0</v>
      </c>
      <c r="M64" s="343">
        <v>0</v>
      </c>
      <c r="N64" s="343">
        <v>59960</v>
      </c>
      <c r="O64" s="343">
        <v>0</v>
      </c>
      <c r="P64" s="343">
        <v>0</v>
      </c>
      <c r="Q64" s="343">
        <v>0</v>
      </c>
      <c r="R64" s="343">
        <v>0</v>
      </c>
      <c r="S64" s="343">
        <v>0</v>
      </c>
      <c r="T64" s="342">
        <v>59960</v>
      </c>
      <c r="U64" s="216">
        <f t="shared" si="0"/>
        <v>0.25454409826690205</v>
      </c>
      <c r="V64" s="298"/>
      <c r="W64" s="298"/>
      <c r="X64" s="298"/>
      <c r="Y64" s="303"/>
      <c r="Z64" s="303"/>
      <c r="AA64" s="303"/>
    </row>
    <row r="65" spans="1:27" ht="20.100000000000001" customHeight="1">
      <c r="A65" s="281" t="s">
        <v>359</v>
      </c>
      <c r="B65" s="381" t="s">
        <v>457</v>
      </c>
      <c r="C65" s="342">
        <v>62228</v>
      </c>
      <c r="D65" s="343">
        <v>0</v>
      </c>
      <c r="E65" s="343">
        <v>62228</v>
      </c>
      <c r="F65" s="343">
        <v>0</v>
      </c>
      <c r="G65" s="343">
        <v>0</v>
      </c>
      <c r="H65" s="345">
        <v>62228</v>
      </c>
      <c r="I65" s="345">
        <v>62228</v>
      </c>
      <c r="J65" s="345">
        <v>60228</v>
      </c>
      <c r="K65" s="343">
        <v>60228</v>
      </c>
      <c r="L65" s="343">
        <v>0</v>
      </c>
      <c r="M65" s="343">
        <v>0</v>
      </c>
      <c r="N65" s="343">
        <v>2000</v>
      </c>
      <c r="O65" s="343">
        <v>0</v>
      </c>
      <c r="P65" s="343">
        <v>0</v>
      </c>
      <c r="Q65" s="343">
        <v>0</v>
      </c>
      <c r="R65" s="343">
        <v>0</v>
      </c>
      <c r="S65" s="343">
        <v>0</v>
      </c>
      <c r="T65" s="342">
        <v>2000</v>
      </c>
      <c r="U65" s="216">
        <f t="shared" si="0"/>
        <v>0.96786012727389603</v>
      </c>
      <c r="V65" s="292">
        <f t="shared" si="1"/>
        <v>62228</v>
      </c>
      <c r="W65" s="292">
        <f t="shared" si="2"/>
        <v>62228</v>
      </c>
      <c r="X65" s="292">
        <f t="shared" si="3"/>
        <v>0</v>
      </c>
      <c r="Y65" s="302"/>
      <c r="Z65" s="302"/>
      <c r="AA65" s="302"/>
    </row>
    <row r="66" spans="1:27" ht="20.100000000000001" customHeight="1">
      <c r="A66" s="280" t="s">
        <v>29</v>
      </c>
      <c r="B66" s="383" t="s">
        <v>340</v>
      </c>
      <c r="C66" s="342">
        <v>142200</v>
      </c>
      <c r="D66" s="344">
        <v>0</v>
      </c>
      <c r="E66" s="344">
        <v>142200</v>
      </c>
      <c r="F66" s="344">
        <v>0</v>
      </c>
      <c r="G66" s="344">
        <v>0</v>
      </c>
      <c r="H66" s="344">
        <v>142200</v>
      </c>
      <c r="I66" s="344">
        <v>142200</v>
      </c>
      <c r="J66" s="344">
        <v>84600</v>
      </c>
      <c r="K66" s="344">
        <v>84600</v>
      </c>
      <c r="L66" s="344">
        <v>0</v>
      </c>
      <c r="M66" s="344">
        <v>0</v>
      </c>
      <c r="N66" s="344">
        <v>57600</v>
      </c>
      <c r="O66" s="344">
        <v>0</v>
      </c>
      <c r="P66" s="344">
        <v>0</v>
      </c>
      <c r="Q66" s="344">
        <v>0</v>
      </c>
      <c r="R66" s="344">
        <v>0</v>
      </c>
      <c r="S66" s="344">
        <v>0</v>
      </c>
      <c r="T66" s="344">
        <v>57600</v>
      </c>
      <c r="U66" s="276">
        <f t="shared" si="0"/>
        <v>0.59493670886075944</v>
      </c>
      <c r="V66" s="292">
        <f t="shared" si="1"/>
        <v>142200</v>
      </c>
      <c r="W66" s="292">
        <f t="shared" si="2"/>
        <v>142200</v>
      </c>
      <c r="X66" s="292">
        <f t="shared" si="3"/>
        <v>0</v>
      </c>
      <c r="Y66" s="311"/>
      <c r="Z66" s="311"/>
      <c r="AA66" s="311"/>
    </row>
    <row r="67" spans="1:27" s="6" customFormat="1" ht="20.100000000000001" customHeight="1">
      <c r="A67" s="297" t="s">
        <v>360</v>
      </c>
      <c r="B67" s="412" t="s">
        <v>458</v>
      </c>
      <c r="C67" s="342">
        <v>1800</v>
      </c>
      <c r="D67" s="343">
        <v>0</v>
      </c>
      <c r="E67" s="343">
        <v>1800</v>
      </c>
      <c r="F67" s="343">
        <v>0</v>
      </c>
      <c r="G67" s="343">
        <v>0</v>
      </c>
      <c r="H67" s="345">
        <v>1800</v>
      </c>
      <c r="I67" s="345">
        <v>1800</v>
      </c>
      <c r="J67" s="345">
        <v>1800</v>
      </c>
      <c r="K67" s="343">
        <v>1800</v>
      </c>
      <c r="L67" s="343">
        <v>0</v>
      </c>
      <c r="M67" s="343">
        <v>0</v>
      </c>
      <c r="N67" s="343">
        <v>0</v>
      </c>
      <c r="O67" s="343">
        <v>0</v>
      </c>
      <c r="P67" s="343">
        <v>0</v>
      </c>
      <c r="Q67" s="343">
        <v>0</v>
      </c>
      <c r="R67" s="343">
        <v>0</v>
      </c>
      <c r="S67" s="343">
        <v>0</v>
      </c>
      <c r="T67" s="342">
        <v>0</v>
      </c>
      <c r="U67" s="216">
        <f t="shared" si="0"/>
        <v>1</v>
      </c>
      <c r="V67" s="298"/>
      <c r="W67" s="298"/>
      <c r="X67" s="298"/>
      <c r="Y67" s="303"/>
      <c r="Z67" s="303"/>
      <c r="AA67" s="303"/>
    </row>
    <row r="68" spans="1:27" ht="20.100000000000001" customHeight="1">
      <c r="A68" s="281" t="s">
        <v>361</v>
      </c>
      <c r="B68" s="381" t="s">
        <v>459</v>
      </c>
      <c r="C68" s="342">
        <v>140400</v>
      </c>
      <c r="D68" s="343">
        <v>0</v>
      </c>
      <c r="E68" s="343">
        <v>140400</v>
      </c>
      <c r="F68" s="343">
        <v>0</v>
      </c>
      <c r="G68" s="343">
        <v>0</v>
      </c>
      <c r="H68" s="345">
        <v>140400</v>
      </c>
      <c r="I68" s="345">
        <v>140400</v>
      </c>
      <c r="J68" s="345">
        <v>82800</v>
      </c>
      <c r="K68" s="343">
        <v>82800</v>
      </c>
      <c r="L68" s="343">
        <v>0</v>
      </c>
      <c r="M68" s="343">
        <v>0</v>
      </c>
      <c r="N68" s="343">
        <v>57600</v>
      </c>
      <c r="O68" s="343">
        <v>0</v>
      </c>
      <c r="P68" s="343">
        <v>0</v>
      </c>
      <c r="Q68" s="343">
        <v>0</v>
      </c>
      <c r="R68" s="343">
        <v>0</v>
      </c>
      <c r="S68" s="343">
        <v>0</v>
      </c>
      <c r="T68" s="342">
        <v>57600</v>
      </c>
      <c r="U68" s="216">
        <f t="shared" si="0"/>
        <v>0.58974358974358976</v>
      </c>
      <c r="V68" s="292">
        <f t="shared" si="1"/>
        <v>140400</v>
      </c>
      <c r="W68" s="292">
        <f t="shared" si="2"/>
        <v>140400</v>
      </c>
      <c r="X68" s="292">
        <f t="shared" si="3"/>
        <v>0</v>
      </c>
      <c r="Y68" s="302"/>
      <c r="Z68" s="302"/>
      <c r="AA68" s="302"/>
    </row>
    <row r="69" spans="1:27" ht="21.75" customHeight="1">
      <c r="A69" s="469" t="s">
        <v>474</v>
      </c>
      <c r="B69" s="470"/>
      <c r="C69" s="470"/>
      <c r="D69" s="470"/>
      <c r="E69" s="470"/>
      <c r="F69" s="199"/>
      <c r="G69" s="199"/>
      <c r="H69" s="199"/>
      <c r="I69" s="200"/>
      <c r="J69" s="200"/>
      <c r="K69" s="200"/>
      <c r="L69" s="200"/>
      <c r="M69" s="200"/>
      <c r="N69" s="465" t="s">
        <v>472</v>
      </c>
      <c r="O69" s="466"/>
      <c r="P69" s="466"/>
      <c r="Q69" s="466"/>
      <c r="R69" s="466"/>
      <c r="S69" s="466"/>
      <c r="T69" s="466"/>
      <c r="U69" s="466"/>
      <c r="Y69" s="302"/>
      <c r="Z69" s="302"/>
      <c r="AA69" s="302"/>
    </row>
    <row r="70" spans="1:27" ht="16.5">
      <c r="A70" s="475" t="s">
        <v>286</v>
      </c>
      <c r="B70" s="476"/>
      <c r="C70" s="476"/>
      <c r="D70" s="476"/>
      <c r="E70" s="476"/>
      <c r="F70" s="201"/>
      <c r="G70" s="201"/>
      <c r="H70" s="201"/>
      <c r="I70" s="148"/>
      <c r="J70" s="148"/>
      <c r="K70" s="148"/>
      <c r="L70" s="148"/>
      <c r="M70" s="148"/>
      <c r="N70" s="468" t="s">
        <v>299</v>
      </c>
      <c r="O70" s="468"/>
      <c r="P70" s="468"/>
      <c r="Q70" s="468"/>
      <c r="R70" s="468"/>
      <c r="S70" s="468"/>
      <c r="T70" s="468"/>
      <c r="U70" s="468"/>
      <c r="Y70" s="302"/>
      <c r="Z70" s="302"/>
      <c r="AA70" s="302"/>
    </row>
    <row r="71" spans="1:27" ht="16.5">
      <c r="A71" s="315"/>
      <c r="B71" s="316"/>
      <c r="C71" s="316"/>
      <c r="D71" s="316"/>
      <c r="E71" s="316"/>
      <c r="F71" s="201"/>
      <c r="G71" s="201"/>
      <c r="H71" s="201"/>
      <c r="I71" s="148"/>
      <c r="J71" s="148"/>
      <c r="K71" s="148"/>
      <c r="L71" s="148"/>
      <c r="M71" s="148"/>
      <c r="N71" s="317"/>
      <c r="O71" s="317"/>
      <c r="P71" s="317"/>
      <c r="Q71" s="317"/>
      <c r="R71" s="317"/>
      <c r="S71" s="317"/>
      <c r="T71" s="317"/>
      <c r="U71" s="317"/>
      <c r="Y71" s="302"/>
      <c r="Z71" s="302"/>
      <c r="AA71" s="302"/>
    </row>
    <row r="72" spans="1:27" ht="16.5">
      <c r="A72" s="315"/>
      <c r="B72" s="316"/>
      <c r="C72" s="316"/>
      <c r="D72" s="316"/>
      <c r="E72" s="316"/>
      <c r="F72" s="201"/>
      <c r="G72" s="201"/>
      <c r="H72" s="201"/>
      <c r="I72" s="148"/>
      <c r="J72" s="148"/>
      <c r="K72" s="148"/>
      <c r="L72" s="148"/>
      <c r="M72" s="148"/>
      <c r="N72" s="317"/>
      <c r="O72" s="317"/>
      <c r="P72" s="317"/>
      <c r="Q72" s="317"/>
      <c r="R72" s="317"/>
      <c r="S72" s="317"/>
      <c r="T72" s="317"/>
      <c r="U72" s="317"/>
      <c r="Y72" s="302"/>
      <c r="Z72" s="302"/>
      <c r="AA72" s="302"/>
    </row>
    <row r="73" spans="1:27" ht="16.5">
      <c r="A73" s="315"/>
      <c r="B73" s="316"/>
      <c r="C73" s="316"/>
      <c r="D73" s="316"/>
      <c r="E73" s="316"/>
      <c r="F73" s="201"/>
      <c r="G73" s="201"/>
      <c r="H73" s="201"/>
      <c r="I73" s="148"/>
      <c r="J73" s="148"/>
      <c r="K73" s="148"/>
      <c r="L73" s="148"/>
      <c r="M73" s="148"/>
      <c r="N73" s="317"/>
      <c r="O73" s="317"/>
      <c r="P73" s="317"/>
      <c r="Q73" s="317"/>
      <c r="R73" s="317"/>
      <c r="S73" s="317"/>
      <c r="T73" s="317"/>
      <c r="U73" s="317"/>
      <c r="Y73" s="302"/>
      <c r="Z73" s="302"/>
      <c r="AA73" s="302"/>
    </row>
    <row r="74" spans="1:27" ht="16.5">
      <c r="A74" s="315"/>
      <c r="B74" s="316"/>
      <c r="C74" s="316"/>
      <c r="D74" s="316"/>
      <c r="E74" s="316"/>
      <c r="F74" s="201"/>
      <c r="G74" s="201"/>
      <c r="H74" s="201"/>
      <c r="I74" s="148"/>
      <c r="J74" s="148"/>
      <c r="K74" s="148"/>
      <c r="L74" s="148"/>
      <c r="M74" s="148"/>
      <c r="N74" s="317"/>
      <c r="O74" s="317"/>
      <c r="P74" s="317"/>
      <c r="Q74" s="317"/>
      <c r="R74" s="317"/>
      <c r="S74" s="317"/>
      <c r="T74" s="317"/>
      <c r="U74" s="317"/>
      <c r="Y74" s="302"/>
      <c r="Z74" s="302"/>
      <c r="AA74" s="302"/>
    </row>
    <row r="75" spans="1:27" ht="16.5">
      <c r="A75" s="315"/>
      <c r="B75" s="316"/>
      <c r="C75" s="316"/>
      <c r="D75" s="316"/>
      <c r="E75" s="316"/>
      <c r="F75" s="201"/>
      <c r="G75" s="201"/>
      <c r="H75" s="201"/>
      <c r="I75" s="148"/>
      <c r="J75" s="148"/>
      <c r="K75" s="148"/>
      <c r="L75" s="148"/>
      <c r="M75" s="148"/>
      <c r="N75" s="317"/>
      <c r="O75" s="317"/>
      <c r="P75" s="317"/>
      <c r="Q75" s="317"/>
      <c r="R75" s="317"/>
      <c r="S75" s="317"/>
      <c r="T75" s="317"/>
      <c r="U75" s="317"/>
      <c r="Y75" s="302"/>
      <c r="Z75" s="302"/>
      <c r="AA75" s="302"/>
    </row>
    <row r="76" spans="1:27" ht="16.5">
      <c r="A76" s="202"/>
      <c r="B76" s="202"/>
      <c r="C76" s="202"/>
      <c r="D76" s="202"/>
      <c r="E76" s="202"/>
      <c r="F76" s="142"/>
      <c r="G76" s="142"/>
      <c r="H76" s="142"/>
      <c r="I76" s="148"/>
      <c r="J76" s="148"/>
      <c r="K76" s="148"/>
      <c r="L76" s="148"/>
      <c r="M76" s="148"/>
      <c r="N76" s="148"/>
      <c r="O76" s="148"/>
      <c r="P76" s="142"/>
      <c r="Q76" s="203"/>
      <c r="R76" s="142"/>
      <c r="S76" s="148"/>
      <c r="T76" s="144"/>
      <c r="U76" s="144"/>
    </row>
    <row r="77" spans="1:27" ht="15.75" customHeight="1">
      <c r="A77" s="600" t="s">
        <v>328</v>
      </c>
      <c r="B77" s="600"/>
      <c r="C77" s="600"/>
      <c r="D77" s="600"/>
      <c r="E77" s="600"/>
      <c r="N77" s="600" t="s">
        <v>341</v>
      </c>
      <c r="O77" s="600"/>
      <c r="P77" s="600"/>
      <c r="Q77" s="600"/>
      <c r="R77" s="600"/>
      <c r="S77" s="600"/>
      <c r="T77" s="600"/>
      <c r="U77" s="600"/>
    </row>
    <row r="78" spans="1:27" hidden="1"/>
  </sheetData>
  <sheetProtection selectLockedCells="1" selectUnlockedCells="1"/>
  <mergeCells count="35">
    <mergeCell ref="E1:O1"/>
    <mergeCell ref="N6:N8"/>
    <mergeCell ref="O6:O8"/>
    <mergeCell ref="J5:P5"/>
    <mergeCell ref="Q5:Q8"/>
    <mergeCell ref="P3:U3"/>
    <mergeCell ref="S5:S8"/>
    <mergeCell ref="T4:T8"/>
    <mergeCell ref="P6:P8"/>
    <mergeCell ref="K6:M7"/>
    <mergeCell ref="J6:J8"/>
    <mergeCell ref="A77:E77"/>
    <mergeCell ref="N77:U77"/>
    <mergeCell ref="A9:B9"/>
    <mergeCell ref="A10:B10"/>
    <mergeCell ref="A69:E69"/>
    <mergeCell ref="N69:U69"/>
    <mergeCell ref="A70:E70"/>
    <mergeCell ref="N70:U70"/>
    <mergeCell ref="A1:D1"/>
    <mergeCell ref="A2:U2"/>
    <mergeCell ref="U4:U8"/>
    <mergeCell ref="R5:R8"/>
    <mergeCell ref="A4:A8"/>
    <mergeCell ref="B4:B8"/>
    <mergeCell ref="C4:C8"/>
    <mergeCell ref="D4:E4"/>
    <mergeCell ref="F4:F8"/>
    <mergeCell ref="D5:D8"/>
    <mergeCell ref="E5:E8"/>
    <mergeCell ref="P1:U1"/>
    <mergeCell ref="G4:G8"/>
    <mergeCell ref="H4:H8"/>
    <mergeCell ref="I4:S4"/>
    <mergeCell ref="I5:I8"/>
  </mergeCells>
  <pageMargins left="0.38" right="0.3" top="0.39" bottom="0.42" header="0.31496062992126" footer="0.31496062992126"/>
  <pageSetup paperSize="9" scale="70" orientation="landscape" r:id="rId1"/>
  <ignoredErrors>
    <ignoredError sqref="C9" numberStoredAsText="1"/>
    <ignoredError sqref="U10:U46 U49:U50 U53:U54 U57:U59 U68 U47 U48 U56 U61 U64 U67" unlockedFormula="1"/>
    <ignoredError sqref="U51 U52 U55 U60 U62 U63 U65 U66" formula="1"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A1:W23"/>
  <sheetViews>
    <sheetView view="pageBreakPreview" zoomScaleSheetLayoutView="100" workbookViewId="0">
      <selection activeCell="F1" sqref="F1:P1"/>
    </sheetView>
  </sheetViews>
  <sheetFormatPr defaultRowHeight="15.75"/>
  <cols>
    <col min="1" max="1" width="3.5" style="64" customWidth="1"/>
    <col min="2" max="2" width="15.875" style="64" customWidth="1"/>
    <col min="3" max="3" width="6.875" style="64" customWidth="1"/>
    <col min="4" max="4" width="5.5" style="64" customWidth="1"/>
    <col min="5" max="5" width="9.375" style="64" customWidth="1"/>
    <col min="6" max="6" width="5" style="64" customWidth="1"/>
    <col min="7" max="7" width="4.5" style="64" customWidth="1"/>
    <col min="8" max="8" width="5.875" style="64" customWidth="1"/>
    <col min="9" max="9" width="5.375" style="64" customWidth="1"/>
    <col min="10" max="10" width="6.375" style="64" customWidth="1"/>
    <col min="11" max="11" width="6.5" style="64" customWidth="1"/>
    <col min="12" max="13" width="6.25" style="85" customWidth="1"/>
    <col min="14" max="14" width="7.125" style="85" customWidth="1"/>
    <col min="15" max="16" width="5.375" style="85" customWidth="1"/>
    <col min="17" max="17" width="5.875" style="85" customWidth="1"/>
    <col min="18" max="18" width="7.125" style="85" customWidth="1"/>
    <col min="19" max="19" width="5.875" style="85" customWidth="1"/>
    <col min="20" max="20" width="5.625" style="85" customWidth="1"/>
    <col min="21" max="21" width="5.875" style="85" customWidth="1"/>
    <col min="22" max="22" width="7" style="85" customWidth="1"/>
    <col min="23" max="16384" width="9" style="64"/>
  </cols>
  <sheetData>
    <row r="1" spans="1:23" ht="66.75" customHeight="1">
      <c r="A1" s="589" t="s">
        <v>154</v>
      </c>
      <c r="B1" s="589"/>
      <c r="C1" s="589"/>
      <c r="D1" s="589"/>
      <c r="E1" s="589"/>
      <c r="F1" s="592" t="s">
        <v>125</v>
      </c>
      <c r="G1" s="592"/>
      <c r="H1" s="592"/>
      <c r="I1" s="592"/>
      <c r="J1" s="592"/>
      <c r="K1" s="592"/>
      <c r="L1" s="592"/>
      <c r="M1" s="592"/>
      <c r="N1" s="592"/>
      <c r="O1" s="592"/>
      <c r="P1" s="592"/>
      <c r="Q1" s="590" t="s">
        <v>150</v>
      </c>
      <c r="R1" s="590"/>
      <c r="S1" s="590"/>
      <c r="T1" s="590"/>
      <c r="U1" s="590"/>
      <c r="V1" s="590"/>
      <c r="W1" s="86"/>
    </row>
    <row r="2" spans="1:23" s="75" customFormat="1" ht="18.75" customHeight="1">
      <c r="A2" s="69"/>
      <c r="B2" s="70"/>
      <c r="C2" s="70"/>
      <c r="D2" s="70"/>
      <c r="E2" s="64"/>
      <c r="F2" s="64"/>
      <c r="G2" s="64"/>
      <c r="H2" s="64"/>
      <c r="I2" s="64"/>
      <c r="J2" s="64"/>
      <c r="K2" s="71"/>
      <c r="L2" s="74"/>
      <c r="M2" s="73">
        <f>COUNTBLANK(E9:V22)</f>
        <v>252</v>
      </c>
      <c r="N2" s="87">
        <f>COUNTA(E11:V11)</f>
        <v>0</v>
      </c>
      <c r="O2" s="73">
        <f>M2+N2</f>
        <v>252</v>
      </c>
      <c r="P2" s="73"/>
      <c r="Q2" s="87"/>
      <c r="R2" s="604" t="s">
        <v>123</v>
      </c>
      <c r="S2" s="604"/>
      <c r="T2" s="604"/>
      <c r="U2" s="604"/>
      <c r="V2" s="604"/>
    </row>
    <row r="3" spans="1:23" s="76" customFormat="1" ht="15.75" customHeight="1">
      <c r="A3" s="587" t="s">
        <v>21</v>
      </c>
      <c r="B3" s="587"/>
      <c r="C3" s="581" t="s">
        <v>155</v>
      </c>
      <c r="D3" s="588" t="s">
        <v>134</v>
      </c>
      <c r="E3" s="596" t="s">
        <v>75</v>
      </c>
      <c r="F3" s="597"/>
      <c r="G3" s="606" t="s">
        <v>36</v>
      </c>
      <c r="H3" s="577" t="s">
        <v>82</v>
      </c>
      <c r="I3" s="605" t="s">
        <v>37</v>
      </c>
      <c r="J3" s="605"/>
      <c r="K3" s="605"/>
      <c r="L3" s="605"/>
      <c r="M3" s="605"/>
      <c r="N3" s="605"/>
      <c r="O3" s="605"/>
      <c r="P3" s="605"/>
      <c r="Q3" s="605"/>
      <c r="R3" s="605"/>
      <c r="S3" s="605"/>
      <c r="T3" s="605"/>
      <c r="U3" s="593" t="s">
        <v>103</v>
      </c>
      <c r="V3" s="588" t="s">
        <v>108</v>
      </c>
    </row>
    <row r="4" spans="1:23" s="75" customFormat="1" ht="15.75" customHeight="1">
      <c r="A4" s="587"/>
      <c r="B4" s="587"/>
      <c r="C4" s="582"/>
      <c r="D4" s="588"/>
      <c r="E4" s="573" t="s">
        <v>137</v>
      </c>
      <c r="F4" s="573" t="s">
        <v>62</v>
      </c>
      <c r="G4" s="607"/>
      <c r="H4" s="577"/>
      <c r="I4" s="577" t="s">
        <v>37</v>
      </c>
      <c r="J4" s="588" t="s">
        <v>38</v>
      </c>
      <c r="K4" s="588"/>
      <c r="L4" s="588"/>
      <c r="M4" s="588"/>
      <c r="N4" s="588"/>
      <c r="O4" s="588"/>
      <c r="P4" s="588"/>
      <c r="Q4" s="588"/>
      <c r="R4" s="578" t="s">
        <v>139</v>
      </c>
      <c r="S4" s="578" t="s">
        <v>148</v>
      </c>
      <c r="T4" s="578" t="s">
        <v>81</v>
      </c>
      <c r="U4" s="593"/>
      <c r="V4" s="588"/>
    </row>
    <row r="5" spans="1:23" s="75" customFormat="1" ht="15.75" customHeight="1">
      <c r="A5" s="587"/>
      <c r="B5" s="587"/>
      <c r="C5" s="582"/>
      <c r="D5" s="588"/>
      <c r="E5" s="574"/>
      <c r="F5" s="574"/>
      <c r="G5" s="607"/>
      <c r="H5" s="577"/>
      <c r="I5" s="577"/>
      <c r="J5" s="577" t="s">
        <v>61</v>
      </c>
      <c r="K5" s="588" t="s">
        <v>75</v>
      </c>
      <c r="L5" s="588"/>
      <c r="M5" s="588"/>
      <c r="N5" s="588"/>
      <c r="O5" s="588"/>
      <c r="P5" s="588"/>
      <c r="Q5" s="588"/>
      <c r="R5" s="580"/>
      <c r="S5" s="580"/>
      <c r="T5" s="580"/>
      <c r="U5" s="593"/>
      <c r="V5" s="588"/>
    </row>
    <row r="6" spans="1:23" s="75" customFormat="1" ht="15.75" customHeight="1">
      <c r="A6" s="587"/>
      <c r="B6" s="587"/>
      <c r="C6" s="582"/>
      <c r="D6" s="588"/>
      <c r="E6" s="574"/>
      <c r="F6" s="574"/>
      <c r="G6" s="607"/>
      <c r="H6" s="577"/>
      <c r="I6" s="577"/>
      <c r="J6" s="577"/>
      <c r="K6" s="577" t="s">
        <v>96</v>
      </c>
      <c r="L6" s="588" t="s">
        <v>75</v>
      </c>
      <c r="M6" s="588"/>
      <c r="N6" s="588"/>
      <c r="O6" s="577" t="s">
        <v>42</v>
      </c>
      <c r="P6" s="578" t="s">
        <v>147</v>
      </c>
      <c r="Q6" s="577" t="s">
        <v>46</v>
      </c>
      <c r="R6" s="580"/>
      <c r="S6" s="580"/>
      <c r="T6" s="580"/>
      <c r="U6" s="593"/>
      <c r="V6" s="588"/>
    </row>
    <row r="7" spans="1:23" ht="51" customHeight="1">
      <c r="A7" s="587"/>
      <c r="B7" s="587"/>
      <c r="C7" s="583"/>
      <c r="D7" s="588"/>
      <c r="E7" s="575"/>
      <c r="F7" s="575"/>
      <c r="G7" s="608"/>
      <c r="H7" s="577"/>
      <c r="I7" s="577"/>
      <c r="J7" s="577"/>
      <c r="K7" s="577"/>
      <c r="L7" s="65" t="s">
        <v>39</v>
      </c>
      <c r="M7" s="65" t="s">
        <v>40</v>
      </c>
      <c r="N7" s="65" t="s">
        <v>156</v>
      </c>
      <c r="O7" s="577"/>
      <c r="P7" s="579"/>
      <c r="Q7" s="577"/>
      <c r="R7" s="579"/>
      <c r="S7" s="579"/>
      <c r="T7" s="579"/>
      <c r="U7" s="593"/>
      <c r="V7" s="588"/>
    </row>
    <row r="8" spans="1:23">
      <c r="A8" s="609" t="s">
        <v>3</v>
      </c>
      <c r="B8" s="609"/>
      <c r="C8" s="65" t="s">
        <v>13</v>
      </c>
      <c r="D8" s="65" t="s">
        <v>14</v>
      </c>
      <c r="E8" s="65" t="s">
        <v>19</v>
      </c>
      <c r="F8" s="65" t="s">
        <v>22</v>
      </c>
      <c r="G8" s="65" t="s">
        <v>23</v>
      </c>
      <c r="H8" s="65" t="s">
        <v>24</v>
      </c>
      <c r="I8" s="65" t="s">
        <v>25</v>
      </c>
      <c r="J8" s="65" t="s">
        <v>26</v>
      </c>
      <c r="K8" s="65" t="s">
        <v>27</v>
      </c>
      <c r="L8" s="65" t="s">
        <v>29</v>
      </c>
      <c r="M8" s="65" t="s">
        <v>30</v>
      </c>
      <c r="N8" s="65" t="s">
        <v>104</v>
      </c>
      <c r="O8" s="65" t="s">
        <v>101</v>
      </c>
      <c r="P8" s="65" t="s">
        <v>105</v>
      </c>
      <c r="Q8" s="65" t="s">
        <v>106</v>
      </c>
      <c r="R8" s="65" t="s">
        <v>107</v>
      </c>
      <c r="S8" s="65" t="s">
        <v>118</v>
      </c>
      <c r="T8" s="65" t="s">
        <v>131</v>
      </c>
      <c r="U8" s="65" t="s">
        <v>133</v>
      </c>
      <c r="V8" s="65" t="s">
        <v>149</v>
      </c>
    </row>
    <row r="9" spans="1:23">
      <c r="A9" s="609" t="s">
        <v>10</v>
      </c>
      <c r="B9" s="609"/>
      <c r="C9" s="59"/>
      <c r="D9" s="59"/>
      <c r="E9" s="59"/>
      <c r="F9" s="59"/>
      <c r="G9" s="59"/>
      <c r="H9" s="59"/>
      <c r="I9" s="59"/>
      <c r="J9" s="59"/>
      <c r="K9" s="59"/>
      <c r="L9" s="59"/>
      <c r="M9" s="59"/>
      <c r="N9" s="59"/>
      <c r="O9" s="59"/>
      <c r="P9" s="59"/>
      <c r="Q9" s="59"/>
      <c r="R9" s="59"/>
      <c r="S9" s="59"/>
      <c r="T9" s="59"/>
      <c r="U9" s="59"/>
      <c r="V9" s="59"/>
    </row>
    <row r="10" spans="1:23">
      <c r="A10" s="88" t="s">
        <v>0</v>
      </c>
      <c r="B10" s="89" t="s">
        <v>28</v>
      </c>
      <c r="C10" s="59"/>
      <c r="D10" s="59"/>
      <c r="E10" s="59"/>
      <c r="F10" s="59"/>
      <c r="G10" s="59"/>
      <c r="H10" s="59"/>
      <c r="I10" s="59"/>
      <c r="J10" s="59"/>
      <c r="K10" s="59"/>
      <c r="L10" s="59"/>
      <c r="M10" s="59"/>
      <c r="N10" s="59"/>
      <c r="O10" s="59"/>
      <c r="P10" s="59"/>
      <c r="Q10" s="59"/>
      <c r="R10" s="59"/>
      <c r="S10" s="59"/>
      <c r="T10" s="59"/>
      <c r="U10" s="59"/>
      <c r="V10" s="59"/>
    </row>
    <row r="11" spans="1:23">
      <c r="A11" s="62" t="s">
        <v>13</v>
      </c>
      <c r="B11" s="63" t="s">
        <v>6</v>
      </c>
      <c r="C11" s="59"/>
      <c r="D11" s="59"/>
      <c r="E11" s="59"/>
      <c r="F11" s="59"/>
      <c r="G11" s="59"/>
      <c r="H11" s="59"/>
      <c r="I11" s="59"/>
      <c r="J11" s="59"/>
      <c r="K11" s="59"/>
      <c r="L11" s="59"/>
      <c r="M11" s="59"/>
      <c r="N11" s="59"/>
      <c r="O11" s="59"/>
      <c r="P11" s="59"/>
      <c r="Q11" s="59"/>
      <c r="R11" s="59"/>
      <c r="S11" s="59"/>
      <c r="T11" s="59"/>
      <c r="U11" s="59"/>
      <c r="V11" s="59"/>
    </row>
    <row r="12" spans="1:23">
      <c r="A12" s="62" t="s">
        <v>14</v>
      </c>
      <c r="B12" s="63" t="s">
        <v>6</v>
      </c>
      <c r="C12" s="59"/>
      <c r="D12" s="59"/>
      <c r="E12" s="59"/>
      <c r="F12" s="59"/>
      <c r="G12" s="59"/>
      <c r="H12" s="59"/>
      <c r="I12" s="59"/>
      <c r="J12" s="59"/>
      <c r="K12" s="59"/>
      <c r="L12" s="59"/>
      <c r="M12" s="59"/>
      <c r="N12" s="59"/>
      <c r="O12" s="59"/>
      <c r="P12" s="59"/>
      <c r="Q12" s="59"/>
      <c r="R12" s="59"/>
      <c r="S12" s="59"/>
      <c r="T12" s="59"/>
      <c r="U12" s="59"/>
      <c r="V12" s="59"/>
    </row>
    <row r="13" spans="1:23">
      <c r="A13" s="62" t="s">
        <v>9</v>
      </c>
      <c r="B13" s="63" t="s">
        <v>11</v>
      </c>
      <c r="C13" s="59"/>
      <c r="D13" s="59"/>
      <c r="E13" s="59"/>
      <c r="F13" s="59"/>
      <c r="G13" s="59"/>
      <c r="H13" s="59"/>
      <c r="I13" s="59"/>
      <c r="J13" s="59"/>
      <c r="K13" s="59"/>
      <c r="L13" s="59"/>
      <c r="M13" s="59"/>
      <c r="N13" s="59"/>
      <c r="O13" s="59"/>
      <c r="P13" s="59"/>
      <c r="Q13" s="59"/>
      <c r="R13" s="59"/>
      <c r="S13" s="59"/>
      <c r="T13" s="59"/>
      <c r="U13" s="59"/>
      <c r="V13" s="59"/>
    </row>
    <row r="14" spans="1:23">
      <c r="A14" s="88" t="s">
        <v>1</v>
      </c>
      <c r="B14" s="89" t="s">
        <v>8</v>
      </c>
      <c r="C14" s="59"/>
      <c r="D14" s="59"/>
      <c r="E14" s="59"/>
      <c r="F14" s="59"/>
      <c r="G14" s="59"/>
      <c r="H14" s="59"/>
      <c r="I14" s="59"/>
      <c r="J14" s="59"/>
      <c r="K14" s="59"/>
      <c r="L14" s="59"/>
      <c r="M14" s="59"/>
      <c r="N14" s="59"/>
      <c r="O14" s="59"/>
      <c r="P14" s="59"/>
      <c r="Q14" s="59"/>
      <c r="R14" s="59"/>
      <c r="S14" s="59"/>
      <c r="T14" s="59"/>
      <c r="U14" s="59"/>
      <c r="V14" s="59"/>
    </row>
    <row r="15" spans="1:23">
      <c r="A15" s="88" t="s">
        <v>13</v>
      </c>
      <c r="B15" s="89" t="s">
        <v>5</v>
      </c>
      <c r="C15" s="59"/>
      <c r="D15" s="59"/>
      <c r="E15" s="59"/>
      <c r="F15" s="59"/>
      <c r="G15" s="59"/>
      <c r="H15" s="59"/>
      <c r="I15" s="59"/>
      <c r="J15" s="59"/>
      <c r="K15" s="59"/>
      <c r="L15" s="59"/>
      <c r="M15" s="59"/>
      <c r="N15" s="59"/>
      <c r="O15" s="59"/>
      <c r="P15" s="59"/>
      <c r="Q15" s="59"/>
      <c r="R15" s="59"/>
      <c r="S15" s="59"/>
      <c r="T15" s="59"/>
      <c r="U15" s="59"/>
      <c r="V15" s="59"/>
    </row>
    <row r="16" spans="1:23">
      <c r="A16" s="62" t="s">
        <v>15</v>
      </c>
      <c r="B16" s="63" t="s">
        <v>6</v>
      </c>
      <c r="C16" s="59"/>
      <c r="D16" s="59"/>
      <c r="E16" s="59"/>
      <c r="F16" s="59"/>
      <c r="G16" s="59"/>
      <c r="H16" s="59"/>
      <c r="I16" s="59"/>
      <c r="J16" s="59"/>
      <c r="K16" s="59"/>
      <c r="L16" s="59"/>
      <c r="M16" s="59"/>
      <c r="N16" s="59"/>
      <c r="O16" s="59"/>
      <c r="P16" s="59"/>
      <c r="Q16" s="59"/>
      <c r="R16" s="59"/>
      <c r="S16" s="59"/>
      <c r="T16" s="59"/>
      <c r="U16" s="59"/>
      <c r="V16" s="59"/>
    </row>
    <row r="17" spans="1:22">
      <c r="A17" s="62" t="s">
        <v>16</v>
      </c>
      <c r="B17" s="63" t="s">
        <v>7</v>
      </c>
      <c r="C17" s="59"/>
      <c r="D17" s="59"/>
      <c r="E17" s="59"/>
      <c r="F17" s="59"/>
      <c r="G17" s="59"/>
      <c r="H17" s="59"/>
      <c r="I17" s="59"/>
      <c r="J17" s="59"/>
      <c r="K17" s="59"/>
      <c r="L17" s="59"/>
      <c r="M17" s="59"/>
      <c r="N17" s="59"/>
      <c r="O17" s="59"/>
      <c r="P17" s="59"/>
      <c r="Q17" s="59"/>
      <c r="R17" s="59"/>
      <c r="S17" s="59"/>
      <c r="T17" s="59"/>
      <c r="U17" s="59"/>
      <c r="V17" s="59"/>
    </row>
    <row r="18" spans="1:22">
      <c r="A18" s="62" t="s">
        <v>9</v>
      </c>
      <c r="B18" s="63" t="s">
        <v>11</v>
      </c>
      <c r="C18" s="59"/>
      <c r="D18" s="59"/>
      <c r="E18" s="59"/>
      <c r="F18" s="59"/>
      <c r="G18" s="59"/>
      <c r="H18" s="59"/>
      <c r="I18" s="59"/>
      <c r="J18" s="59"/>
      <c r="K18" s="59"/>
      <c r="L18" s="59"/>
      <c r="M18" s="59"/>
      <c r="N18" s="59"/>
      <c r="O18" s="59"/>
      <c r="P18" s="59"/>
      <c r="Q18" s="59"/>
      <c r="R18" s="59"/>
      <c r="S18" s="59"/>
      <c r="T18" s="59"/>
      <c r="U18" s="59"/>
      <c r="V18" s="59"/>
    </row>
    <row r="19" spans="1:22">
      <c r="A19" s="88" t="s">
        <v>14</v>
      </c>
      <c r="B19" s="89" t="s">
        <v>59</v>
      </c>
      <c r="C19" s="59"/>
      <c r="D19" s="59"/>
      <c r="E19" s="59"/>
      <c r="F19" s="59"/>
      <c r="G19" s="59"/>
      <c r="H19" s="59"/>
      <c r="I19" s="59"/>
      <c r="J19" s="59"/>
      <c r="K19" s="59"/>
      <c r="L19" s="59"/>
      <c r="M19" s="59"/>
      <c r="N19" s="59"/>
      <c r="O19" s="59"/>
      <c r="P19" s="59"/>
      <c r="Q19" s="59"/>
      <c r="R19" s="59"/>
      <c r="S19" s="59"/>
      <c r="T19" s="59"/>
      <c r="U19" s="59"/>
      <c r="V19" s="59"/>
    </row>
    <row r="20" spans="1:22">
      <c r="A20" s="62" t="s">
        <v>17</v>
      </c>
      <c r="B20" s="63" t="s">
        <v>6</v>
      </c>
      <c r="C20" s="59"/>
      <c r="D20" s="59"/>
      <c r="E20" s="59"/>
      <c r="F20" s="59"/>
      <c r="G20" s="59"/>
      <c r="H20" s="59"/>
      <c r="I20" s="59"/>
      <c r="J20" s="59"/>
      <c r="K20" s="59"/>
      <c r="L20" s="59"/>
      <c r="M20" s="59"/>
      <c r="N20" s="59"/>
      <c r="O20" s="59"/>
      <c r="P20" s="59"/>
      <c r="Q20" s="59"/>
      <c r="R20" s="59"/>
      <c r="S20" s="59"/>
      <c r="T20" s="59"/>
      <c r="U20" s="59"/>
      <c r="V20" s="59"/>
    </row>
    <row r="21" spans="1:22">
      <c r="A21" s="62" t="s">
        <v>18</v>
      </c>
      <c r="B21" s="90" t="s">
        <v>7</v>
      </c>
      <c r="C21" s="59"/>
      <c r="D21" s="59"/>
      <c r="E21" s="59"/>
      <c r="F21" s="59"/>
      <c r="G21" s="59"/>
      <c r="H21" s="59"/>
      <c r="I21" s="59"/>
      <c r="J21" s="59"/>
      <c r="K21" s="59"/>
      <c r="L21" s="59"/>
      <c r="M21" s="59"/>
      <c r="N21" s="59"/>
      <c r="O21" s="59"/>
      <c r="P21" s="59"/>
      <c r="Q21" s="59"/>
      <c r="R21" s="59"/>
      <c r="S21" s="59"/>
      <c r="T21" s="59"/>
      <c r="U21" s="59"/>
      <c r="V21" s="59"/>
    </row>
    <row r="22" spans="1:22" s="84" customFormat="1">
      <c r="A22" s="62" t="s">
        <v>9</v>
      </c>
      <c r="B22" s="63" t="s">
        <v>11</v>
      </c>
      <c r="C22" s="59"/>
      <c r="D22" s="59"/>
      <c r="E22" s="59"/>
      <c r="F22" s="59"/>
      <c r="G22" s="59"/>
      <c r="H22" s="59"/>
      <c r="I22" s="59"/>
      <c r="J22" s="59"/>
      <c r="K22" s="59"/>
      <c r="L22" s="59"/>
      <c r="M22" s="59"/>
      <c r="N22" s="59"/>
      <c r="O22" s="59"/>
      <c r="P22" s="59"/>
      <c r="Q22" s="59"/>
      <c r="R22" s="59"/>
      <c r="S22" s="59"/>
      <c r="T22" s="59"/>
      <c r="U22" s="59"/>
      <c r="V22" s="59"/>
    </row>
    <row r="23" spans="1:22" ht="51" customHeight="1">
      <c r="A23" s="572" t="s">
        <v>119</v>
      </c>
      <c r="B23" s="572"/>
      <c r="C23" s="572"/>
      <c r="D23" s="572"/>
      <c r="E23" s="572"/>
      <c r="F23" s="572"/>
      <c r="G23" s="572"/>
      <c r="H23" s="572"/>
      <c r="I23" s="572"/>
      <c r="J23" s="84"/>
      <c r="K23" s="84"/>
      <c r="L23" s="84"/>
      <c r="M23" s="84"/>
      <c r="N23" s="84"/>
      <c r="O23" s="576" t="s">
        <v>127</v>
      </c>
      <c r="P23" s="576"/>
      <c r="Q23" s="576"/>
      <c r="R23" s="576"/>
      <c r="S23" s="576"/>
      <c r="T23" s="576"/>
      <c r="U23" s="576"/>
      <c r="V23" s="576"/>
    </row>
  </sheetData>
  <mergeCells count="31">
    <mergeCell ref="A23:I23"/>
    <mergeCell ref="O23:V23"/>
    <mergeCell ref="H3:H7"/>
    <mergeCell ref="A3:B7"/>
    <mergeCell ref="G3:G7"/>
    <mergeCell ref="K6:K7"/>
    <mergeCell ref="T4:T7"/>
    <mergeCell ref="S4:S7"/>
    <mergeCell ref="J5:J7"/>
    <mergeCell ref="Q6:Q7"/>
    <mergeCell ref="A9:B9"/>
    <mergeCell ref="J4:Q4"/>
    <mergeCell ref="A8:B8"/>
    <mergeCell ref="C3:C7"/>
    <mergeCell ref="K5:Q5"/>
    <mergeCell ref="A1:E1"/>
    <mergeCell ref="F1:P1"/>
    <mergeCell ref="Q1:V1"/>
    <mergeCell ref="R2:V2"/>
    <mergeCell ref="R4:R7"/>
    <mergeCell ref="I3:T3"/>
    <mergeCell ref="D3:D7"/>
    <mergeCell ref="U3:U7"/>
    <mergeCell ref="F4:F7"/>
    <mergeCell ref="L6:N6"/>
    <mergeCell ref="V3:V7"/>
    <mergeCell ref="E4:E7"/>
    <mergeCell ref="I4:I7"/>
    <mergeCell ref="O6:O7"/>
    <mergeCell ref="P6:P7"/>
    <mergeCell ref="E3:F3"/>
  </mergeCells>
  <phoneticPr fontId="8" type="noConversion"/>
  <pageMargins left="0.19685039370078741" right="0" top="0.19685039370078741" bottom="0" header="0.19685039370078741" footer="0.19685039370078741"/>
  <pageSetup paperSize="9" scale="94" orientation="landscape"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U30"/>
  <sheetViews>
    <sheetView view="pageBreakPreview" topLeftCell="A22" zoomScaleSheetLayoutView="100" workbookViewId="0">
      <selection activeCell="F11" sqref="F11"/>
    </sheetView>
  </sheetViews>
  <sheetFormatPr defaultRowHeight="15.75"/>
  <cols>
    <col min="1" max="1" width="4.375" style="3" customWidth="1"/>
    <col min="2" max="2" width="33.125" style="3" customWidth="1"/>
    <col min="3" max="8" width="10.875" style="3" customWidth="1"/>
    <col min="9" max="9" width="16.75" style="3" customWidth="1"/>
    <col min="10" max="10" width="16.5" style="3" customWidth="1"/>
    <col min="11" max="16384" width="9" style="3"/>
  </cols>
  <sheetData>
    <row r="1" spans="1:21" s="4" customFormat="1" ht="69.75" customHeight="1">
      <c r="A1" s="484" t="s">
        <v>321</v>
      </c>
      <c r="B1" s="484"/>
      <c r="C1" s="438" t="s">
        <v>475</v>
      </c>
      <c r="D1" s="438"/>
      <c r="E1" s="438"/>
      <c r="F1" s="438"/>
      <c r="G1" s="438"/>
      <c r="H1" s="438"/>
      <c r="I1" s="482" t="s">
        <v>462</v>
      </c>
      <c r="J1" s="482"/>
      <c r="K1" s="102"/>
      <c r="P1" s="103"/>
    </row>
    <row r="2" spans="1:21" s="4" customFormat="1" ht="21" customHeight="1">
      <c r="A2" s="598" t="s">
        <v>489</v>
      </c>
      <c r="B2" s="598"/>
      <c r="C2" s="598"/>
      <c r="D2" s="598"/>
      <c r="E2" s="598"/>
      <c r="F2" s="598"/>
      <c r="G2" s="598"/>
      <c r="H2" s="598"/>
      <c r="I2" s="598"/>
      <c r="J2" s="598"/>
      <c r="K2" s="415"/>
      <c r="L2" s="415"/>
      <c r="M2" s="415"/>
      <c r="N2" s="415"/>
      <c r="O2" s="415"/>
      <c r="P2" s="415"/>
      <c r="Q2" s="415"/>
      <c r="R2" s="415"/>
      <c r="S2" s="415"/>
      <c r="T2" s="415"/>
      <c r="U2" s="415"/>
    </row>
    <row r="3" spans="1:21" ht="17.25" customHeight="1">
      <c r="A3" s="25"/>
      <c r="B3" s="27"/>
      <c r="D3" s="37"/>
      <c r="E3" s="42">
        <f>COUNTBLANK(C10:J22)</f>
        <v>0</v>
      </c>
      <c r="F3" s="37"/>
      <c r="I3" s="610" t="s">
        <v>301</v>
      </c>
      <c r="J3" s="610"/>
    </row>
    <row r="4" spans="1:21" ht="20.25" customHeight="1">
      <c r="A4" s="611" t="s">
        <v>136</v>
      </c>
      <c r="B4" s="611" t="s">
        <v>157</v>
      </c>
      <c r="C4" s="614" t="s">
        <v>174</v>
      </c>
      <c r="D4" s="614"/>
      <c r="E4" s="614" t="s">
        <v>175</v>
      </c>
      <c r="F4" s="614"/>
      <c r="G4" s="615" t="s">
        <v>176</v>
      </c>
      <c r="H4" s="615"/>
      <c r="I4" s="615" t="s">
        <v>177</v>
      </c>
      <c r="J4" s="615"/>
    </row>
    <row r="5" spans="1:21" ht="9" customHeight="1">
      <c r="A5" s="612"/>
      <c r="B5" s="612"/>
      <c r="C5" s="621" t="s">
        <v>178</v>
      </c>
      <c r="D5" s="621" t="s">
        <v>179</v>
      </c>
      <c r="E5" s="621" t="s">
        <v>178</v>
      </c>
      <c r="F5" s="621" t="s">
        <v>179</v>
      </c>
      <c r="G5" s="616" t="s">
        <v>178</v>
      </c>
      <c r="H5" s="616" t="s">
        <v>179</v>
      </c>
      <c r="I5" s="616" t="s">
        <v>178</v>
      </c>
      <c r="J5" s="616" t="s">
        <v>179</v>
      </c>
    </row>
    <row r="6" spans="1:21" ht="9" customHeight="1">
      <c r="A6" s="612"/>
      <c r="B6" s="612"/>
      <c r="C6" s="622"/>
      <c r="D6" s="622"/>
      <c r="E6" s="622"/>
      <c r="F6" s="622"/>
      <c r="G6" s="617"/>
      <c r="H6" s="617"/>
      <c r="I6" s="617"/>
      <c r="J6" s="617"/>
    </row>
    <row r="7" spans="1:21" ht="9" customHeight="1">
      <c r="A7" s="612"/>
      <c r="B7" s="612"/>
      <c r="C7" s="622"/>
      <c r="D7" s="622"/>
      <c r="E7" s="622"/>
      <c r="F7" s="622"/>
      <c r="G7" s="617"/>
      <c r="H7" s="617"/>
      <c r="I7" s="617"/>
      <c r="J7" s="617"/>
    </row>
    <row r="8" spans="1:21" ht="9" customHeight="1">
      <c r="A8" s="613"/>
      <c r="B8" s="613"/>
      <c r="C8" s="623"/>
      <c r="D8" s="623"/>
      <c r="E8" s="623"/>
      <c r="F8" s="623"/>
      <c r="G8" s="618"/>
      <c r="H8" s="618"/>
      <c r="I8" s="618"/>
      <c r="J8" s="618"/>
    </row>
    <row r="9" spans="1:21">
      <c r="A9" s="624" t="s">
        <v>3</v>
      </c>
      <c r="B9" s="625"/>
      <c r="C9" s="282">
        <v>1</v>
      </c>
      <c r="D9" s="282">
        <v>2</v>
      </c>
      <c r="E9" s="282">
        <v>3</v>
      </c>
      <c r="F9" s="282">
        <v>4</v>
      </c>
      <c r="G9" s="282">
        <v>5</v>
      </c>
      <c r="H9" s="282">
        <v>6</v>
      </c>
      <c r="I9" s="282">
        <v>7</v>
      </c>
      <c r="J9" s="282">
        <v>8</v>
      </c>
    </row>
    <row r="10" spans="1:21" s="221" customFormat="1">
      <c r="A10" s="626" t="s">
        <v>12</v>
      </c>
      <c r="B10" s="626"/>
      <c r="C10" s="283">
        <v>0</v>
      </c>
      <c r="D10" s="283">
        <v>0</v>
      </c>
      <c r="E10" s="283">
        <v>0</v>
      </c>
      <c r="F10" s="283">
        <v>0</v>
      </c>
      <c r="G10" s="283">
        <v>4</v>
      </c>
      <c r="H10" s="283">
        <v>21337</v>
      </c>
      <c r="I10" s="283">
        <v>3</v>
      </c>
      <c r="J10" s="283">
        <f>J11+J12</f>
        <v>16587</v>
      </c>
    </row>
    <row r="11" spans="1:21" s="221" customFormat="1">
      <c r="A11" s="222" t="s">
        <v>0</v>
      </c>
      <c r="B11" s="223" t="s">
        <v>28</v>
      </c>
      <c r="C11" s="346">
        <v>0</v>
      </c>
      <c r="D11" s="346">
        <v>0</v>
      </c>
      <c r="E11" s="346">
        <v>0</v>
      </c>
      <c r="F11" s="346">
        <v>0</v>
      </c>
      <c r="G11" s="346">
        <v>2</v>
      </c>
      <c r="H11" s="346">
        <v>12608</v>
      </c>
      <c r="I11" s="346">
        <v>2</v>
      </c>
      <c r="J11" s="346">
        <v>12608</v>
      </c>
    </row>
    <row r="12" spans="1:21" s="221" customFormat="1">
      <c r="A12" s="347" t="s">
        <v>1</v>
      </c>
      <c r="B12" s="348" t="s">
        <v>330</v>
      </c>
      <c r="C12" s="283">
        <v>0</v>
      </c>
      <c r="D12" s="283">
        <v>0</v>
      </c>
      <c r="E12" s="283">
        <v>0</v>
      </c>
      <c r="F12" s="283">
        <v>0</v>
      </c>
      <c r="G12" s="283">
        <v>2</v>
      </c>
      <c r="H12" s="283">
        <v>8729</v>
      </c>
      <c r="I12" s="283">
        <v>1</v>
      </c>
      <c r="J12" s="283">
        <v>3979</v>
      </c>
    </row>
    <row r="13" spans="1:21" s="221" customFormat="1">
      <c r="A13" s="224" t="s">
        <v>13</v>
      </c>
      <c r="B13" s="225" t="s">
        <v>365</v>
      </c>
      <c r="C13" s="346">
        <v>0</v>
      </c>
      <c r="D13" s="346">
        <v>0</v>
      </c>
      <c r="E13" s="346">
        <v>0</v>
      </c>
      <c r="F13" s="346">
        <v>0</v>
      </c>
      <c r="G13" s="346">
        <v>1</v>
      </c>
      <c r="H13" s="346">
        <v>3979</v>
      </c>
      <c r="I13" s="346">
        <v>1</v>
      </c>
      <c r="J13" s="346">
        <v>3979</v>
      </c>
    </row>
    <row r="14" spans="1:21" s="221" customFormat="1">
      <c r="A14" s="224" t="s">
        <v>14</v>
      </c>
      <c r="B14" s="225" t="s">
        <v>366</v>
      </c>
      <c r="C14" s="346">
        <v>0</v>
      </c>
      <c r="D14" s="346">
        <v>0</v>
      </c>
      <c r="E14" s="346">
        <v>0</v>
      </c>
      <c r="F14" s="346">
        <v>0</v>
      </c>
      <c r="G14" s="346">
        <v>0</v>
      </c>
      <c r="H14" s="346">
        <v>0</v>
      </c>
      <c r="I14" s="346">
        <v>0</v>
      </c>
      <c r="J14" s="346">
        <v>0</v>
      </c>
      <c r="N14" s="226"/>
    </row>
    <row r="15" spans="1:21" s="221" customFormat="1">
      <c r="A15" s="224" t="s">
        <v>19</v>
      </c>
      <c r="B15" s="225" t="s">
        <v>367</v>
      </c>
      <c r="C15" s="346">
        <v>0</v>
      </c>
      <c r="D15" s="346">
        <v>0</v>
      </c>
      <c r="E15" s="346">
        <v>0</v>
      </c>
      <c r="F15" s="346">
        <v>0</v>
      </c>
      <c r="G15" s="346">
        <v>0</v>
      </c>
      <c r="H15" s="346">
        <v>0</v>
      </c>
      <c r="I15" s="346">
        <v>0</v>
      </c>
      <c r="J15" s="346">
        <v>0</v>
      </c>
      <c r="N15" s="226"/>
    </row>
    <row r="16" spans="1:21" s="221" customFormat="1">
      <c r="A16" s="224" t="s">
        <v>22</v>
      </c>
      <c r="B16" s="225" t="s">
        <v>368</v>
      </c>
      <c r="C16" s="346">
        <v>0</v>
      </c>
      <c r="D16" s="346">
        <v>0</v>
      </c>
      <c r="E16" s="346">
        <v>0</v>
      </c>
      <c r="F16" s="346">
        <v>0</v>
      </c>
      <c r="G16" s="346">
        <v>0</v>
      </c>
      <c r="H16" s="346">
        <v>0</v>
      </c>
      <c r="I16" s="346">
        <v>0</v>
      </c>
      <c r="J16" s="346">
        <v>0</v>
      </c>
      <c r="N16" s="226"/>
    </row>
    <row r="17" spans="1:14" s="221" customFormat="1">
      <c r="A17" s="224" t="s">
        <v>23</v>
      </c>
      <c r="B17" s="225" t="s">
        <v>369</v>
      </c>
      <c r="C17" s="346">
        <v>0</v>
      </c>
      <c r="D17" s="346">
        <v>0</v>
      </c>
      <c r="E17" s="346">
        <v>0</v>
      </c>
      <c r="F17" s="346">
        <v>0</v>
      </c>
      <c r="G17" s="346">
        <v>0</v>
      </c>
      <c r="H17" s="346">
        <v>0</v>
      </c>
      <c r="I17" s="346">
        <v>0</v>
      </c>
      <c r="J17" s="346">
        <v>0</v>
      </c>
      <c r="N17" s="226"/>
    </row>
    <row r="18" spans="1:14" s="221" customFormat="1">
      <c r="A18" s="224" t="s">
        <v>24</v>
      </c>
      <c r="B18" s="225" t="s">
        <v>370</v>
      </c>
      <c r="C18" s="346">
        <v>0</v>
      </c>
      <c r="D18" s="346">
        <v>0</v>
      </c>
      <c r="E18" s="346">
        <v>0</v>
      </c>
      <c r="F18" s="346">
        <v>0</v>
      </c>
      <c r="G18" s="346">
        <v>1</v>
      </c>
      <c r="H18" s="346">
        <v>4750</v>
      </c>
      <c r="I18" s="346">
        <v>0</v>
      </c>
      <c r="J18" s="346">
        <v>0</v>
      </c>
      <c r="N18" s="226"/>
    </row>
    <row r="19" spans="1:14" s="221" customFormat="1">
      <c r="A19" s="224" t="s">
        <v>25</v>
      </c>
      <c r="B19" s="225" t="s">
        <v>371</v>
      </c>
      <c r="C19" s="346">
        <v>0</v>
      </c>
      <c r="D19" s="346">
        <v>0</v>
      </c>
      <c r="E19" s="346">
        <v>0</v>
      </c>
      <c r="F19" s="346">
        <v>0</v>
      </c>
      <c r="G19" s="346">
        <v>0</v>
      </c>
      <c r="H19" s="346">
        <v>0</v>
      </c>
      <c r="I19" s="346">
        <v>0</v>
      </c>
      <c r="J19" s="346">
        <v>0</v>
      </c>
      <c r="N19" s="226"/>
    </row>
    <row r="20" spans="1:14" s="221" customFormat="1">
      <c r="A20" s="224" t="s">
        <v>26</v>
      </c>
      <c r="B20" s="225" t="s">
        <v>372</v>
      </c>
      <c r="C20" s="346">
        <v>0</v>
      </c>
      <c r="D20" s="346">
        <v>0</v>
      </c>
      <c r="E20" s="346">
        <v>0</v>
      </c>
      <c r="F20" s="346">
        <v>0</v>
      </c>
      <c r="G20" s="346">
        <v>0</v>
      </c>
      <c r="H20" s="346">
        <v>0</v>
      </c>
      <c r="I20" s="346">
        <v>0</v>
      </c>
      <c r="J20" s="346">
        <v>0</v>
      </c>
      <c r="N20" s="226"/>
    </row>
    <row r="21" spans="1:14" s="221" customFormat="1">
      <c r="A21" s="224" t="s">
        <v>27</v>
      </c>
      <c r="B21" s="225" t="s">
        <v>373</v>
      </c>
      <c r="C21" s="346">
        <v>0</v>
      </c>
      <c r="D21" s="346">
        <v>0</v>
      </c>
      <c r="E21" s="346">
        <v>0</v>
      </c>
      <c r="F21" s="346">
        <v>0</v>
      </c>
      <c r="G21" s="346">
        <v>0</v>
      </c>
      <c r="H21" s="346">
        <v>0</v>
      </c>
      <c r="I21" s="346">
        <v>0</v>
      </c>
      <c r="J21" s="346">
        <v>0</v>
      </c>
      <c r="N21" s="226"/>
    </row>
    <row r="22" spans="1:14" s="221" customFormat="1">
      <c r="A22" s="224" t="s">
        <v>29</v>
      </c>
      <c r="B22" s="225" t="s">
        <v>374</v>
      </c>
      <c r="C22" s="346">
        <v>0</v>
      </c>
      <c r="D22" s="346">
        <v>0</v>
      </c>
      <c r="E22" s="346">
        <v>0</v>
      </c>
      <c r="F22" s="346">
        <v>0</v>
      </c>
      <c r="G22" s="346">
        <v>0</v>
      </c>
      <c r="H22" s="346">
        <v>0</v>
      </c>
      <c r="I22" s="346">
        <v>0</v>
      </c>
      <c r="J22" s="346">
        <v>0</v>
      </c>
    </row>
    <row r="23" spans="1:14" s="221" customFormat="1" ht="4.5" customHeight="1">
      <c r="A23" s="388"/>
      <c r="B23" s="386"/>
      <c r="C23" s="387"/>
      <c r="D23" s="387"/>
      <c r="E23" s="387"/>
      <c r="F23" s="387"/>
      <c r="G23" s="387"/>
      <c r="H23" s="387"/>
      <c r="I23" s="387"/>
      <c r="J23" s="387"/>
    </row>
    <row r="24" spans="1:14" s="104" customFormat="1" ht="13.5" customHeight="1">
      <c r="A24" s="6"/>
      <c r="B24" s="627" t="s">
        <v>465</v>
      </c>
      <c r="C24" s="627"/>
      <c r="D24" s="119"/>
      <c r="E24" s="217"/>
      <c r="F24" s="119"/>
      <c r="G24" s="627" t="s">
        <v>476</v>
      </c>
      <c r="H24" s="627"/>
      <c r="I24" s="627"/>
      <c r="J24" s="627"/>
      <c r="K24" s="3"/>
    </row>
    <row r="25" spans="1:14" ht="18" customHeight="1">
      <c r="A25" s="6"/>
      <c r="B25" s="619" t="s">
        <v>286</v>
      </c>
      <c r="C25" s="619"/>
      <c r="D25" s="218"/>
      <c r="E25" s="218"/>
      <c r="F25" s="218"/>
      <c r="G25" s="619" t="s">
        <v>299</v>
      </c>
      <c r="H25" s="619"/>
      <c r="I25" s="619"/>
      <c r="J25" s="619"/>
    </row>
    <row r="26" spans="1:14" ht="18" customHeight="1">
      <c r="A26" s="6"/>
      <c r="B26" s="385"/>
      <c r="C26" s="385"/>
      <c r="D26" s="218"/>
      <c r="E26" s="218"/>
      <c r="F26" s="218"/>
      <c r="G26" s="385"/>
      <c r="H26" s="385"/>
      <c r="I26" s="385"/>
      <c r="J26" s="385"/>
    </row>
    <row r="27" spans="1:14" ht="16.5">
      <c r="B27" s="219"/>
      <c r="C27" s="219"/>
      <c r="D27" s="220"/>
      <c r="E27" s="220"/>
      <c r="F27" s="220"/>
      <c r="G27" s="219"/>
      <c r="H27" s="219"/>
      <c r="I27" s="219"/>
      <c r="J27" s="219"/>
    </row>
    <row r="28" spans="1:14" ht="16.5">
      <c r="B28" s="219"/>
      <c r="C28" s="219"/>
      <c r="D28" s="220"/>
      <c r="E28" s="220"/>
      <c r="F28" s="220"/>
      <c r="G28" s="219"/>
      <c r="H28" s="219"/>
      <c r="I28" s="219"/>
      <c r="J28" s="219"/>
    </row>
    <row r="29" spans="1:14" ht="16.5">
      <c r="B29" s="219"/>
      <c r="C29" s="219"/>
      <c r="D29" s="220"/>
      <c r="E29" s="220"/>
      <c r="F29" s="220"/>
      <c r="G29" s="219"/>
      <c r="H29" s="219"/>
      <c r="I29" s="219"/>
      <c r="J29" s="219"/>
    </row>
    <row r="30" spans="1:14" ht="16.5">
      <c r="B30" s="620" t="s">
        <v>328</v>
      </c>
      <c r="C30" s="620"/>
      <c r="D30" s="220"/>
      <c r="E30" s="220"/>
      <c r="F30" s="220"/>
      <c r="G30" s="620" t="s">
        <v>341</v>
      </c>
      <c r="H30" s="620"/>
      <c r="I30" s="620"/>
      <c r="J30" s="620"/>
    </row>
  </sheetData>
  <sheetProtection selectLockedCells="1" selectUnlockedCells="1"/>
  <mergeCells count="27">
    <mergeCell ref="B25:C25"/>
    <mergeCell ref="B30:C30"/>
    <mergeCell ref="G25:J25"/>
    <mergeCell ref="G30:J30"/>
    <mergeCell ref="C5:C8"/>
    <mergeCell ref="D5:D8"/>
    <mergeCell ref="E5:E8"/>
    <mergeCell ref="F5:F8"/>
    <mergeCell ref="G5:G8"/>
    <mergeCell ref="H5:H8"/>
    <mergeCell ref="A9:B9"/>
    <mergeCell ref="A10:B10"/>
    <mergeCell ref="G24:J24"/>
    <mergeCell ref="B24:C24"/>
    <mergeCell ref="C1:H1"/>
    <mergeCell ref="I3:J3"/>
    <mergeCell ref="A4:A8"/>
    <mergeCell ref="B4:B8"/>
    <mergeCell ref="C4:D4"/>
    <mergeCell ref="E4:F4"/>
    <mergeCell ref="G4:H4"/>
    <mergeCell ref="I4:J4"/>
    <mergeCell ref="I5:I8"/>
    <mergeCell ref="J5:J8"/>
    <mergeCell ref="A1:B1"/>
    <mergeCell ref="I1:J1"/>
    <mergeCell ref="A2:J2"/>
  </mergeCells>
  <pageMargins left="0.38" right="0.31496062992125984" top="0.39" bottom="0.42" header="0.31496062992125984" footer="0.31496062992125984"/>
  <pageSetup paperSize="9" scale="95" orientation="landscape" r:id="rId1"/>
  <ignoredErrors>
    <ignoredError sqref="J10"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J30"/>
  <sheetViews>
    <sheetView view="pageBreakPreview" zoomScaleNormal="100" zoomScaleSheetLayoutView="100" workbookViewId="0">
      <selection activeCell="G13" sqref="G13"/>
    </sheetView>
  </sheetViews>
  <sheetFormatPr defaultRowHeight="15.75"/>
  <cols>
    <col min="1" max="1" width="4.375" style="3" customWidth="1"/>
    <col min="2" max="2" width="28.875" style="3" customWidth="1"/>
    <col min="3" max="5" width="11.75" style="3" customWidth="1"/>
    <col min="6" max="6" width="9.75" style="3" customWidth="1"/>
    <col min="7" max="7" width="11.75" style="3" customWidth="1"/>
    <col min="8" max="8" width="9.875" style="3" customWidth="1"/>
    <col min="9" max="9" width="20" style="3" customWidth="1"/>
    <col min="10" max="10" width="18" style="3" customWidth="1"/>
    <col min="11" max="16384" width="9" style="3"/>
  </cols>
  <sheetData>
    <row r="1" spans="1:10" ht="69" customHeight="1">
      <c r="A1" s="484" t="s">
        <v>322</v>
      </c>
      <c r="B1" s="484"/>
      <c r="C1" s="438" t="s">
        <v>477</v>
      </c>
      <c r="D1" s="438"/>
      <c r="E1" s="438"/>
      <c r="F1" s="438"/>
      <c r="G1" s="438"/>
      <c r="H1" s="438"/>
      <c r="I1" s="482" t="s">
        <v>462</v>
      </c>
      <c r="J1" s="482"/>
    </row>
    <row r="2" spans="1:10" ht="17.25" customHeight="1">
      <c r="A2" s="598" t="s">
        <v>488</v>
      </c>
      <c r="B2" s="598"/>
      <c r="C2" s="598"/>
      <c r="D2" s="598"/>
      <c r="E2" s="598"/>
      <c r="F2" s="598"/>
      <c r="G2" s="598"/>
      <c r="H2" s="598"/>
      <c r="I2" s="598"/>
      <c r="J2" s="598"/>
    </row>
    <row r="3" spans="1:10">
      <c r="A3" s="25"/>
      <c r="B3" s="27"/>
      <c r="C3" s="106"/>
      <c r="D3" s="232"/>
      <c r="E3" s="233"/>
      <c r="F3" s="233"/>
      <c r="G3" s="4"/>
      <c r="H3" s="107"/>
      <c r="I3" s="632" t="s">
        <v>120</v>
      </c>
      <c r="J3" s="632"/>
    </row>
    <row r="4" spans="1:10">
      <c r="A4" s="616" t="s">
        <v>136</v>
      </c>
      <c r="B4" s="616" t="s">
        <v>157</v>
      </c>
      <c r="C4" s="616" t="s">
        <v>180</v>
      </c>
      <c r="D4" s="615" t="s">
        <v>4</v>
      </c>
      <c r="E4" s="615"/>
      <c r="F4" s="615" t="s">
        <v>181</v>
      </c>
      <c r="G4" s="615" t="s">
        <v>4</v>
      </c>
      <c r="H4" s="615"/>
      <c r="I4" s="615"/>
      <c r="J4" s="615"/>
    </row>
    <row r="5" spans="1:10">
      <c r="A5" s="617"/>
      <c r="B5" s="617"/>
      <c r="C5" s="617"/>
      <c r="D5" s="615" t="s">
        <v>182</v>
      </c>
      <c r="E5" s="615" t="s">
        <v>183</v>
      </c>
      <c r="F5" s="615"/>
      <c r="G5" s="615" t="s">
        <v>184</v>
      </c>
      <c r="H5" s="615" t="s">
        <v>185</v>
      </c>
      <c r="I5" s="615" t="s">
        <v>186</v>
      </c>
      <c r="J5" s="615" t="s">
        <v>187</v>
      </c>
    </row>
    <row r="6" spans="1:10">
      <c r="A6" s="617"/>
      <c r="B6" s="617"/>
      <c r="C6" s="617"/>
      <c r="D6" s="615"/>
      <c r="E6" s="615"/>
      <c r="F6" s="615"/>
      <c r="G6" s="615"/>
      <c r="H6" s="615"/>
      <c r="I6" s="615"/>
      <c r="J6" s="615"/>
    </row>
    <row r="7" spans="1:10">
      <c r="A7" s="617"/>
      <c r="B7" s="617"/>
      <c r="C7" s="617"/>
      <c r="D7" s="615"/>
      <c r="E7" s="615"/>
      <c r="F7" s="615"/>
      <c r="G7" s="615"/>
      <c r="H7" s="615"/>
      <c r="I7" s="615"/>
      <c r="J7" s="615"/>
    </row>
    <row r="8" spans="1:10">
      <c r="A8" s="618"/>
      <c r="B8" s="618"/>
      <c r="C8" s="617"/>
      <c r="D8" s="615"/>
      <c r="E8" s="615"/>
      <c r="F8" s="615"/>
      <c r="G8" s="615"/>
      <c r="H8" s="615"/>
      <c r="I8" s="615"/>
      <c r="J8" s="615"/>
    </row>
    <row r="9" spans="1:10">
      <c r="A9" s="628" t="s">
        <v>3</v>
      </c>
      <c r="B9" s="629"/>
      <c r="C9" s="108">
        <v>1</v>
      </c>
      <c r="D9" s="351">
        <v>2</v>
      </c>
      <c r="E9" s="351">
        <v>3</v>
      </c>
      <c r="F9" s="351">
        <v>4</v>
      </c>
      <c r="G9" s="351">
        <v>5</v>
      </c>
      <c r="H9" s="351">
        <v>6</v>
      </c>
      <c r="I9" s="351">
        <v>7</v>
      </c>
      <c r="J9" s="351">
        <v>8</v>
      </c>
    </row>
    <row r="10" spans="1:10">
      <c r="A10" s="630" t="s">
        <v>10</v>
      </c>
      <c r="B10" s="631"/>
      <c r="C10" s="334">
        <v>64</v>
      </c>
      <c r="D10" s="334">
        <v>34</v>
      </c>
      <c r="E10" s="334">
        <v>30</v>
      </c>
      <c r="F10" s="334">
        <v>64</v>
      </c>
      <c r="G10" s="334">
        <v>1</v>
      </c>
      <c r="H10" s="334">
        <v>52</v>
      </c>
      <c r="I10" s="334">
        <v>0</v>
      </c>
      <c r="J10" s="334">
        <v>11</v>
      </c>
    </row>
    <row r="11" spans="1:10">
      <c r="A11" s="374" t="s">
        <v>0</v>
      </c>
      <c r="B11" s="375" t="s">
        <v>28</v>
      </c>
      <c r="C11" s="352">
        <v>5</v>
      </c>
      <c r="D11" s="352">
        <v>5</v>
      </c>
      <c r="E11" s="352">
        <v>0</v>
      </c>
      <c r="F11" s="352">
        <v>5</v>
      </c>
      <c r="G11" s="352">
        <v>0</v>
      </c>
      <c r="H11" s="352">
        <v>5</v>
      </c>
      <c r="I11" s="352">
        <v>0</v>
      </c>
      <c r="J11" s="352">
        <v>0</v>
      </c>
    </row>
    <row r="12" spans="1:10">
      <c r="A12" s="350" t="s">
        <v>1</v>
      </c>
      <c r="B12" s="349" t="s">
        <v>8</v>
      </c>
      <c r="C12" s="353">
        <v>59</v>
      </c>
      <c r="D12" s="353">
        <v>29</v>
      </c>
      <c r="E12" s="353">
        <v>30</v>
      </c>
      <c r="F12" s="353">
        <v>59</v>
      </c>
      <c r="G12" s="353">
        <v>1</v>
      </c>
      <c r="H12" s="353">
        <v>47</v>
      </c>
      <c r="I12" s="353">
        <v>0</v>
      </c>
      <c r="J12" s="353">
        <v>11</v>
      </c>
    </row>
    <row r="13" spans="1:10">
      <c r="A13" s="227">
        <v>1</v>
      </c>
      <c r="B13" s="228" t="s">
        <v>383</v>
      </c>
      <c r="C13" s="352">
        <v>17</v>
      </c>
      <c r="D13" s="352">
        <v>17</v>
      </c>
      <c r="E13" s="352">
        <v>0</v>
      </c>
      <c r="F13" s="352">
        <v>17</v>
      </c>
      <c r="G13" s="352">
        <v>0</v>
      </c>
      <c r="H13" s="352">
        <v>17</v>
      </c>
      <c r="I13" s="352">
        <v>0</v>
      </c>
      <c r="J13" s="352">
        <v>0</v>
      </c>
    </row>
    <row r="14" spans="1:10">
      <c r="A14" s="227">
        <v>2</v>
      </c>
      <c r="B14" s="228" t="s">
        <v>384</v>
      </c>
      <c r="C14" s="352">
        <v>12</v>
      </c>
      <c r="D14" s="352">
        <v>7</v>
      </c>
      <c r="E14" s="352">
        <v>5</v>
      </c>
      <c r="F14" s="352">
        <v>12</v>
      </c>
      <c r="G14" s="352">
        <v>0</v>
      </c>
      <c r="H14" s="352">
        <v>8</v>
      </c>
      <c r="I14" s="352">
        <v>0</v>
      </c>
      <c r="J14" s="352">
        <v>4</v>
      </c>
    </row>
    <row r="15" spans="1:10">
      <c r="A15" s="227">
        <v>3</v>
      </c>
      <c r="B15" s="228" t="s">
        <v>385</v>
      </c>
      <c r="C15" s="352">
        <v>4</v>
      </c>
      <c r="D15" s="352">
        <v>0</v>
      </c>
      <c r="E15" s="352">
        <v>4</v>
      </c>
      <c r="F15" s="352">
        <v>4</v>
      </c>
      <c r="G15" s="352">
        <v>1</v>
      </c>
      <c r="H15" s="352">
        <v>1</v>
      </c>
      <c r="I15" s="352">
        <v>0</v>
      </c>
      <c r="J15" s="352">
        <v>2</v>
      </c>
    </row>
    <row r="16" spans="1:10">
      <c r="A16" s="227">
        <v>4</v>
      </c>
      <c r="B16" s="228" t="s">
        <v>386</v>
      </c>
      <c r="C16" s="352">
        <v>5</v>
      </c>
      <c r="D16" s="352">
        <v>0</v>
      </c>
      <c r="E16" s="352">
        <v>5</v>
      </c>
      <c r="F16" s="352">
        <v>5</v>
      </c>
      <c r="G16" s="352">
        <v>0</v>
      </c>
      <c r="H16" s="352">
        <v>5</v>
      </c>
      <c r="I16" s="352">
        <v>0</v>
      </c>
      <c r="J16" s="352">
        <v>0</v>
      </c>
    </row>
    <row r="17" spans="1:10">
      <c r="A17" s="227">
        <v>5</v>
      </c>
      <c r="B17" s="228" t="s">
        <v>387</v>
      </c>
      <c r="C17" s="352">
        <v>2</v>
      </c>
      <c r="D17" s="352">
        <v>0</v>
      </c>
      <c r="E17" s="352">
        <v>2</v>
      </c>
      <c r="F17" s="352">
        <v>2</v>
      </c>
      <c r="G17" s="352">
        <v>0</v>
      </c>
      <c r="H17" s="352">
        <v>2</v>
      </c>
      <c r="I17" s="352">
        <v>0</v>
      </c>
      <c r="J17" s="352">
        <v>0</v>
      </c>
    </row>
    <row r="18" spans="1:10">
      <c r="A18" s="227">
        <v>6</v>
      </c>
      <c r="B18" s="228" t="s">
        <v>388</v>
      </c>
      <c r="C18" s="352">
        <v>8</v>
      </c>
      <c r="D18" s="352">
        <v>2</v>
      </c>
      <c r="E18" s="352">
        <v>6</v>
      </c>
      <c r="F18" s="352">
        <v>8</v>
      </c>
      <c r="G18" s="352">
        <v>0</v>
      </c>
      <c r="H18" s="352">
        <v>4</v>
      </c>
      <c r="I18" s="352">
        <v>0</v>
      </c>
      <c r="J18" s="352">
        <v>4</v>
      </c>
    </row>
    <row r="19" spans="1:10">
      <c r="A19" s="227">
        <v>7</v>
      </c>
      <c r="B19" s="228" t="s">
        <v>389</v>
      </c>
      <c r="C19" s="352">
        <v>11</v>
      </c>
      <c r="D19" s="352">
        <v>3</v>
      </c>
      <c r="E19" s="352">
        <v>8</v>
      </c>
      <c r="F19" s="352">
        <v>11</v>
      </c>
      <c r="G19" s="352">
        <v>0</v>
      </c>
      <c r="H19" s="352">
        <v>10</v>
      </c>
      <c r="I19" s="352">
        <v>0</v>
      </c>
      <c r="J19" s="352">
        <v>1</v>
      </c>
    </row>
    <row r="20" spans="1:10">
      <c r="A20" s="227">
        <v>8</v>
      </c>
      <c r="B20" s="228" t="s">
        <v>390</v>
      </c>
      <c r="C20" s="352">
        <v>0</v>
      </c>
      <c r="D20" s="352">
        <v>0</v>
      </c>
      <c r="E20" s="352">
        <v>0</v>
      </c>
      <c r="F20" s="352">
        <v>0</v>
      </c>
      <c r="G20" s="352">
        <v>0</v>
      </c>
      <c r="H20" s="352">
        <v>0</v>
      </c>
      <c r="I20" s="352">
        <v>0</v>
      </c>
      <c r="J20" s="352">
        <v>0</v>
      </c>
    </row>
    <row r="21" spans="1:10">
      <c r="A21" s="227">
        <v>9</v>
      </c>
      <c r="B21" s="228" t="s">
        <v>391</v>
      </c>
      <c r="C21" s="352">
        <v>0</v>
      </c>
      <c r="D21" s="352">
        <v>0</v>
      </c>
      <c r="E21" s="352">
        <v>0</v>
      </c>
      <c r="F21" s="352">
        <v>0</v>
      </c>
      <c r="G21" s="352">
        <v>0</v>
      </c>
      <c r="H21" s="352">
        <v>0</v>
      </c>
      <c r="I21" s="352">
        <v>0</v>
      </c>
      <c r="J21" s="352">
        <v>0</v>
      </c>
    </row>
    <row r="22" spans="1:10">
      <c r="A22" s="227">
        <v>10</v>
      </c>
      <c r="B22" s="228" t="s">
        <v>392</v>
      </c>
      <c r="C22" s="352">
        <v>0</v>
      </c>
      <c r="D22" s="352">
        <v>0</v>
      </c>
      <c r="E22" s="352">
        <v>0</v>
      </c>
      <c r="F22" s="352">
        <v>0</v>
      </c>
      <c r="G22" s="352">
        <v>0</v>
      </c>
      <c r="H22" s="352">
        <v>0</v>
      </c>
      <c r="I22" s="352">
        <v>0</v>
      </c>
      <c r="J22" s="352">
        <v>0</v>
      </c>
    </row>
    <row r="23" spans="1:10" ht="6.75" customHeight="1">
      <c r="A23" s="391"/>
      <c r="B23" s="389"/>
      <c r="C23" s="390"/>
      <c r="D23" s="390"/>
      <c r="E23" s="390"/>
      <c r="F23" s="390"/>
      <c r="G23" s="390"/>
      <c r="H23" s="390"/>
      <c r="I23" s="390"/>
      <c r="J23" s="390"/>
    </row>
    <row r="24" spans="1:10" ht="16.5">
      <c r="A24" s="6"/>
      <c r="B24" s="627" t="s">
        <v>474</v>
      </c>
      <c r="C24" s="627"/>
      <c r="D24" s="627"/>
      <c r="E24" s="217"/>
      <c r="F24" s="119"/>
      <c r="G24" s="627" t="s">
        <v>465</v>
      </c>
      <c r="H24" s="627"/>
      <c r="I24" s="627"/>
      <c r="J24" s="627"/>
    </row>
    <row r="25" spans="1:10" ht="16.5">
      <c r="A25" s="6"/>
      <c r="B25" s="619" t="s">
        <v>286</v>
      </c>
      <c r="C25" s="619"/>
      <c r="D25" s="619"/>
      <c r="E25" s="218"/>
      <c r="F25" s="218"/>
      <c r="G25" s="619" t="s">
        <v>299</v>
      </c>
      <c r="H25" s="619"/>
      <c r="I25" s="619"/>
      <c r="J25" s="619"/>
    </row>
    <row r="26" spans="1:10" ht="16.5">
      <c r="B26" s="219"/>
      <c r="C26" s="219"/>
      <c r="D26" s="220"/>
      <c r="E26" s="220"/>
      <c r="F26" s="220"/>
      <c r="G26" s="219"/>
      <c r="H26" s="219"/>
      <c r="I26" s="219"/>
      <c r="J26" s="219"/>
    </row>
    <row r="27" spans="1:10" ht="16.5">
      <c r="B27" s="219"/>
      <c r="C27" s="219"/>
      <c r="D27" s="220"/>
      <c r="E27" s="220"/>
      <c r="F27" s="220"/>
      <c r="G27" s="219"/>
      <c r="H27" s="219"/>
      <c r="I27" s="219"/>
      <c r="J27" s="219"/>
    </row>
    <row r="28" spans="1:10" ht="16.5">
      <c r="B28" s="219"/>
      <c r="C28" s="219"/>
      <c r="D28" s="220"/>
      <c r="E28" s="220"/>
      <c r="F28" s="220"/>
      <c r="G28" s="219"/>
      <c r="H28" s="219"/>
      <c r="I28" s="219"/>
      <c r="J28" s="219"/>
    </row>
    <row r="29" spans="1:10" ht="16.5">
      <c r="B29" s="219"/>
      <c r="C29" s="219"/>
      <c r="D29" s="220"/>
      <c r="E29" s="220"/>
      <c r="F29" s="220"/>
      <c r="G29" s="219"/>
      <c r="H29" s="219"/>
      <c r="I29" s="219"/>
      <c r="J29" s="219"/>
    </row>
    <row r="30" spans="1:10" ht="16.5">
      <c r="B30" s="620" t="s">
        <v>328</v>
      </c>
      <c r="C30" s="620"/>
      <c r="D30" s="620"/>
      <c r="E30" s="220"/>
      <c r="F30" s="220"/>
      <c r="G30" s="620" t="s">
        <v>341</v>
      </c>
      <c r="H30" s="620"/>
      <c r="I30" s="620"/>
      <c r="J30" s="620"/>
    </row>
  </sheetData>
  <sheetProtection selectLockedCells="1" selectUnlockedCells="1"/>
  <mergeCells count="25">
    <mergeCell ref="A1:B1"/>
    <mergeCell ref="J5:J8"/>
    <mergeCell ref="G30:J30"/>
    <mergeCell ref="B30:D30"/>
    <mergeCell ref="A9:B9"/>
    <mergeCell ref="B25:D25"/>
    <mergeCell ref="G25:J25"/>
    <mergeCell ref="A10:B10"/>
    <mergeCell ref="B24:D24"/>
    <mergeCell ref="G24:J24"/>
    <mergeCell ref="I3:J3"/>
    <mergeCell ref="A4:A8"/>
    <mergeCell ref="B4:B8"/>
    <mergeCell ref="C4:C8"/>
    <mergeCell ref="C1:H1"/>
    <mergeCell ref="I1:J1"/>
    <mergeCell ref="A2:J2"/>
    <mergeCell ref="D4:E4"/>
    <mergeCell ref="F4:F8"/>
    <mergeCell ref="G4:J4"/>
    <mergeCell ref="D5:D8"/>
    <mergeCell ref="E5:E8"/>
    <mergeCell ref="G5:G8"/>
    <mergeCell ref="H5:H8"/>
    <mergeCell ref="I5:I8"/>
  </mergeCells>
  <pageMargins left="0.38" right="0.28000000000000003" top="0.42" bottom="0.4" header="0.31496062992125984" footer="0.31496062992125984"/>
  <pageSetup paperSize="9"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W55"/>
  <sheetViews>
    <sheetView view="pageBreakPreview" topLeftCell="A37" zoomScaleNormal="100" zoomScaleSheetLayoutView="100" workbookViewId="0">
      <selection activeCell="L8" sqref="L8"/>
    </sheetView>
  </sheetViews>
  <sheetFormatPr defaultRowHeight="15.75"/>
  <cols>
    <col min="1" max="1" width="5" style="3" customWidth="1"/>
    <col min="2" max="2" width="20.25" style="3" customWidth="1"/>
    <col min="3" max="3" width="5.625" style="3" customWidth="1"/>
    <col min="4" max="5" width="5.375" style="3" customWidth="1"/>
    <col min="6" max="6" width="6" style="3" customWidth="1"/>
    <col min="7" max="7" width="5.375" style="3" customWidth="1"/>
    <col min="8" max="8" width="6.125" style="3" customWidth="1"/>
    <col min="9" max="10" width="5.75" style="3" customWidth="1"/>
    <col min="11" max="11" width="6.375" style="3" customWidth="1"/>
    <col min="12" max="12" width="6.875" style="3" customWidth="1"/>
    <col min="13" max="13" width="6.25" style="3" customWidth="1"/>
    <col min="14" max="14" width="6.625" style="3" customWidth="1"/>
    <col min="15" max="15" width="5.125" style="3" customWidth="1"/>
    <col min="16" max="16" width="4.25" style="3" customWidth="1"/>
    <col min="17" max="17" width="6.625" style="3" customWidth="1"/>
    <col min="18" max="22" width="5.875" style="3" customWidth="1"/>
    <col min="23" max="23" width="6.375" style="3" customWidth="1"/>
    <col min="24" max="16384" width="9" style="3"/>
  </cols>
  <sheetData>
    <row r="1" spans="1:23" ht="64.5" customHeight="1">
      <c r="A1" s="495" t="s">
        <v>323</v>
      </c>
      <c r="B1" s="495"/>
      <c r="C1" s="495"/>
      <c r="D1" s="495"/>
      <c r="E1" s="495"/>
      <c r="F1" s="438" t="s">
        <v>478</v>
      </c>
      <c r="G1" s="438"/>
      <c r="H1" s="438"/>
      <c r="I1" s="438"/>
      <c r="J1" s="438"/>
      <c r="K1" s="438"/>
      <c r="L1" s="438"/>
      <c r="M1" s="438"/>
      <c r="N1" s="438"/>
      <c r="O1" s="438"/>
      <c r="P1" s="438"/>
      <c r="Q1" s="438"/>
      <c r="R1" s="482" t="s">
        <v>462</v>
      </c>
      <c r="S1" s="482"/>
      <c r="T1" s="482"/>
      <c r="U1" s="482"/>
      <c r="V1" s="482"/>
      <c r="W1" s="482"/>
    </row>
    <row r="2" spans="1:23" ht="16.5" customHeight="1">
      <c r="A2" s="598" t="s">
        <v>491</v>
      </c>
      <c r="B2" s="598"/>
      <c r="C2" s="598"/>
      <c r="D2" s="598"/>
      <c r="E2" s="598"/>
      <c r="F2" s="598"/>
      <c r="G2" s="598"/>
      <c r="H2" s="598"/>
      <c r="I2" s="598"/>
      <c r="J2" s="598"/>
      <c r="K2" s="598"/>
      <c r="L2" s="598"/>
      <c r="M2" s="598"/>
      <c r="N2" s="598"/>
      <c r="O2" s="598"/>
      <c r="P2" s="598"/>
      <c r="Q2" s="598"/>
      <c r="R2" s="598"/>
      <c r="S2" s="598"/>
      <c r="T2" s="598"/>
      <c r="U2" s="598"/>
      <c r="V2" s="598"/>
      <c r="W2" s="598"/>
    </row>
    <row r="3" spans="1:23" ht="16.5">
      <c r="A3" s="109"/>
      <c r="B3" s="109"/>
      <c r="C3" s="109"/>
      <c r="D3" s="109"/>
      <c r="E3" s="110"/>
      <c r="F3" s="110"/>
      <c r="G3" s="111"/>
      <c r="H3" s="111"/>
      <c r="I3" s="111"/>
      <c r="J3" s="111"/>
      <c r="K3" s="111"/>
      <c r="L3" s="112"/>
      <c r="M3" s="112"/>
      <c r="N3" s="113"/>
      <c r="O3" s="111"/>
      <c r="P3" s="111"/>
      <c r="Q3" s="110"/>
      <c r="R3" s="650" t="s">
        <v>188</v>
      </c>
      <c r="S3" s="650"/>
      <c r="T3" s="650"/>
      <c r="U3" s="650"/>
      <c r="V3" s="650"/>
      <c r="W3" s="650"/>
    </row>
    <row r="4" spans="1:23">
      <c r="A4" s="635" t="s">
        <v>136</v>
      </c>
      <c r="B4" s="647" t="s">
        <v>21</v>
      </c>
      <c r="C4" s="635" t="s">
        <v>189</v>
      </c>
      <c r="D4" s="635" t="s">
        <v>190</v>
      </c>
      <c r="E4" s="640" t="s">
        <v>303</v>
      </c>
      <c r="F4" s="641"/>
      <c r="G4" s="641"/>
      <c r="H4" s="641"/>
      <c r="I4" s="641"/>
      <c r="J4" s="641"/>
      <c r="K4" s="641"/>
      <c r="L4" s="641"/>
      <c r="M4" s="641"/>
      <c r="N4" s="641"/>
      <c r="O4" s="641"/>
      <c r="P4" s="641"/>
      <c r="Q4" s="642"/>
      <c r="R4" s="639" t="s">
        <v>191</v>
      </c>
      <c r="S4" s="639"/>
      <c r="T4" s="639"/>
      <c r="U4" s="639"/>
      <c r="V4" s="639"/>
      <c r="W4" s="639"/>
    </row>
    <row r="5" spans="1:23">
      <c r="A5" s="636"/>
      <c r="B5" s="648"/>
      <c r="C5" s="636"/>
      <c r="D5" s="636"/>
      <c r="E5" s="639" t="s">
        <v>192</v>
      </c>
      <c r="F5" s="639"/>
      <c r="G5" s="639"/>
      <c r="H5" s="640" t="s">
        <v>193</v>
      </c>
      <c r="I5" s="641"/>
      <c r="J5" s="641"/>
      <c r="K5" s="641"/>
      <c r="L5" s="641"/>
      <c r="M5" s="641"/>
      <c r="N5" s="641"/>
      <c r="O5" s="641"/>
      <c r="P5" s="641"/>
      <c r="Q5" s="642"/>
      <c r="R5" s="639" t="s">
        <v>10</v>
      </c>
      <c r="S5" s="639" t="s">
        <v>4</v>
      </c>
      <c r="T5" s="639"/>
      <c r="U5" s="639"/>
      <c r="V5" s="639"/>
      <c r="W5" s="639"/>
    </row>
    <row r="6" spans="1:23">
      <c r="A6" s="636"/>
      <c r="B6" s="648"/>
      <c r="C6" s="636"/>
      <c r="D6" s="636"/>
      <c r="E6" s="639"/>
      <c r="F6" s="639"/>
      <c r="G6" s="639"/>
      <c r="H6" s="643" t="s">
        <v>289</v>
      </c>
      <c r="I6" s="645" t="s">
        <v>4</v>
      </c>
      <c r="J6" s="646"/>
      <c r="K6" s="646"/>
      <c r="L6" s="646"/>
      <c r="M6" s="646"/>
      <c r="N6" s="646"/>
      <c r="O6" s="646"/>
      <c r="P6" s="647"/>
      <c r="Q6" s="635" t="s">
        <v>194</v>
      </c>
      <c r="R6" s="639"/>
      <c r="S6" s="639" t="s">
        <v>302</v>
      </c>
      <c r="T6" s="639" t="s">
        <v>195</v>
      </c>
      <c r="U6" s="639" t="s">
        <v>196</v>
      </c>
      <c r="V6" s="639" t="s">
        <v>197</v>
      </c>
      <c r="W6" s="639" t="s">
        <v>198</v>
      </c>
    </row>
    <row r="7" spans="1:23">
      <c r="A7" s="636"/>
      <c r="B7" s="648"/>
      <c r="C7" s="636"/>
      <c r="D7" s="636"/>
      <c r="E7" s="639" t="s">
        <v>10</v>
      </c>
      <c r="F7" s="639" t="s">
        <v>4</v>
      </c>
      <c r="G7" s="639"/>
      <c r="H7" s="644"/>
      <c r="I7" s="639" t="s">
        <v>199</v>
      </c>
      <c r="J7" s="639"/>
      <c r="K7" s="639"/>
      <c r="L7" s="639" t="s">
        <v>200</v>
      </c>
      <c r="M7" s="639"/>
      <c r="N7" s="639"/>
      <c r="O7" s="639" t="s">
        <v>201</v>
      </c>
      <c r="P7" s="639" t="s">
        <v>202</v>
      </c>
      <c r="Q7" s="636"/>
      <c r="R7" s="639"/>
      <c r="S7" s="651"/>
      <c r="T7" s="639"/>
      <c r="U7" s="639"/>
      <c r="V7" s="639"/>
      <c r="W7" s="639"/>
    </row>
    <row r="8" spans="1:23" ht="90" customHeight="1">
      <c r="A8" s="637"/>
      <c r="B8" s="649"/>
      <c r="C8" s="636"/>
      <c r="D8" s="636"/>
      <c r="E8" s="635"/>
      <c r="F8" s="324" t="s">
        <v>203</v>
      </c>
      <c r="G8" s="324" t="s">
        <v>204</v>
      </c>
      <c r="H8" s="644"/>
      <c r="I8" s="324" t="s">
        <v>205</v>
      </c>
      <c r="J8" s="324" t="s">
        <v>206</v>
      </c>
      <c r="K8" s="324" t="s">
        <v>207</v>
      </c>
      <c r="L8" s="324" t="s">
        <v>208</v>
      </c>
      <c r="M8" s="324" t="s">
        <v>209</v>
      </c>
      <c r="N8" s="324" t="s">
        <v>210</v>
      </c>
      <c r="O8" s="635"/>
      <c r="P8" s="635"/>
      <c r="Q8" s="636"/>
      <c r="R8" s="635"/>
      <c r="S8" s="652"/>
      <c r="T8" s="635"/>
      <c r="U8" s="635"/>
      <c r="V8" s="635"/>
      <c r="W8" s="635"/>
    </row>
    <row r="9" spans="1:23">
      <c r="A9" s="114"/>
      <c r="B9" s="115" t="s">
        <v>211</v>
      </c>
      <c r="C9" s="234">
        <v>1</v>
      </c>
      <c r="D9" s="235">
        <v>2</v>
      </c>
      <c r="E9" s="234">
        <v>3</v>
      </c>
      <c r="F9" s="235">
        <v>4</v>
      </c>
      <c r="G9" s="234">
        <v>5</v>
      </c>
      <c r="H9" s="235">
        <v>6</v>
      </c>
      <c r="I9" s="234">
        <v>7</v>
      </c>
      <c r="J9" s="235">
        <v>8</v>
      </c>
      <c r="K9" s="234">
        <v>9</v>
      </c>
      <c r="L9" s="235">
        <v>10</v>
      </c>
      <c r="M9" s="234">
        <v>11</v>
      </c>
      <c r="N9" s="235">
        <v>12</v>
      </c>
      <c r="O9" s="234">
        <v>13</v>
      </c>
      <c r="P9" s="235">
        <v>14</v>
      </c>
      <c r="Q9" s="234">
        <v>15</v>
      </c>
      <c r="R9" s="235">
        <v>16</v>
      </c>
      <c r="S9" s="234">
        <v>17</v>
      </c>
      <c r="T9" s="235">
        <v>18</v>
      </c>
      <c r="U9" s="234">
        <v>19</v>
      </c>
      <c r="V9" s="235">
        <v>20</v>
      </c>
      <c r="W9" s="234">
        <v>21</v>
      </c>
    </row>
    <row r="10" spans="1:23">
      <c r="A10" s="400" t="s">
        <v>0</v>
      </c>
      <c r="B10" s="401" t="s">
        <v>212</v>
      </c>
      <c r="C10" s="402">
        <v>2</v>
      </c>
      <c r="D10" s="402">
        <v>0</v>
      </c>
      <c r="E10" s="403">
        <v>2</v>
      </c>
      <c r="F10" s="402">
        <v>1</v>
      </c>
      <c r="G10" s="402">
        <v>1</v>
      </c>
      <c r="H10" s="403">
        <v>2</v>
      </c>
      <c r="I10" s="402">
        <v>0</v>
      </c>
      <c r="J10" s="402">
        <v>0</v>
      </c>
      <c r="K10" s="402">
        <v>0</v>
      </c>
      <c r="L10" s="402">
        <v>2</v>
      </c>
      <c r="M10" s="402">
        <v>0</v>
      </c>
      <c r="N10" s="402">
        <v>0</v>
      </c>
      <c r="O10" s="402">
        <v>0</v>
      </c>
      <c r="P10" s="402">
        <v>0</v>
      </c>
      <c r="Q10" s="402">
        <v>0</v>
      </c>
      <c r="R10" s="403">
        <v>2</v>
      </c>
      <c r="S10" s="402">
        <v>0</v>
      </c>
      <c r="T10" s="402">
        <v>0</v>
      </c>
      <c r="U10" s="402">
        <v>0</v>
      </c>
      <c r="V10" s="402">
        <v>2</v>
      </c>
      <c r="W10" s="402">
        <v>0</v>
      </c>
    </row>
    <row r="11" spans="1:23">
      <c r="A11" s="400" t="s">
        <v>1</v>
      </c>
      <c r="B11" s="401" t="s">
        <v>213</v>
      </c>
      <c r="C11" s="402">
        <v>3</v>
      </c>
      <c r="D11" s="402">
        <v>0</v>
      </c>
      <c r="E11" s="403">
        <v>3</v>
      </c>
      <c r="F11" s="402">
        <v>1</v>
      </c>
      <c r="G11" s="402">
        <v>2</v>
      </c>
      <c r="H11" s="403">
        <v>3</v>
      </c>
      <c r="I11" s="402">
        <v>0</v>
      </c>
      <c r="J11" s="402">
        <v>0</v>
      </c>
      <c r="K11" s="402">
        <v>0</v>
      </c>
      <c r="L11" s="402">
        <v>0</v>
      </c>
      <c r="M11" s="402">
        <v>0</v>
      </c>
      <c r="N11" s="402">
        <v>0</v>
      </c>
      <c r="O11" s="402">
        <v>0</v>
      </c>
      <c r="P11" s="402">
        <v>3</v>
      </c>
      <c r="Q11" s="402">
        <v>0</v>
      </c>
      <c r="R11" s="403">
        <v>3</v>
      </c>
      <c r="S11" s="402">
        <v>0</v>
      </c>
      <c r="T11" s="402">
        <v>0</v>
      </c>
      <c r="U11" s="402">
        <v>1</v>
      </c>
      <c r="V11" s="402">
        <v>2</v>
      </c>
      <c r="W11" s="402">
        <v>0</v>
      </c>
    </row>
    <row r="12" spans="1:23">
      <c r="A12" s="397">
        <v>1</v>
      </c>
      <c r="B12" s="354" t="s">
        <v>214</v>
      </c>
      <c r="C12" s="355"/>
      <c r="D12" s="355"/>
      <c r="E12" s="355"/>
      <c r="F12" s="355"/>
      <c r="G12" s="355"/>
      <c r="H12" s="355"/>
      <c r="I12" s="355"/>
      <c r="J12" s="355"/>
      <c r="K12" s="355"/>
      <c r="L12" s="355"/>
      <c r="M12" s="355"/>
      <c r="N12" s="355"/>
      <c r="O12" s="355"/>
      <c r="P12" s="355"/>
      <c r="Q12" s="355"/>
      <c r="R12" s="355"/>
      <c r="S12" s="355"/>
      <c r="T12" s="355"/>
      <c r="U12" s="355"/>
      <c r="V12" s="355"/>
      <c r="W12" s="355"/>
    </row>
    <row r="13" spans="1:23">
      <c r="A13" s="398">
        <v>1.1000000000000001</v>
      </c>
      <c r="B13" s="237" t="s">
        <v>215</v>
      </c>
      <c r="C13" s="359">
        <v>1</v>
      </c>
      <c r="D13" s="359"/>
      <c r="E13" s="403">
        <v>1</v>
      </c>
      <c r="F13" s="359"/>
      <c r="G13" s="359">
        <v>1</v>
      </c>
      <c r="H13" s="403">
        <v>1</v>
      </c>
      <c r="I13" s="359"/>
      <c r="J13" s="359"/>
      <c r="K13" s="359"/>
      <c r="L13" s="359">
        <v>1</v>
      </c>
      <c r="M13" s="359"/>
      <c r="N13" s="359"/>
      <c r="O13" s="359"/>
      <c r="P13" s="359"/>
      <c r="Q13" s="359"/>
      <c r="R13" s="403">
        <v>1</v>
      </c>
      <c r="S13" s="359"/>
      <c r="T13" s="359"/>
      <c r="U13" s="359"/>
      <c r="V13" s="359">
        <v>1</v>
      </c>
      <c r="W13" s="359"/>
    </row>
    <row r="14" spans="1:23">
      <c r="A14" s="398">
        <v>1.2</v>
      </c>
      <c r="B14" s="237" t="s">
        <v>216</v>
      </c>
      <c r="C14" s="359">
        <v>2</v>
      </c>
      <c r="D14" s="359"/>
      <c r="E14" s="403">
        <v>2</v>
      </c>
      <c r="F14" s="359">
        <v>1</v>
      </c>
      <c r="G14" s="359">
        <v>1</v>
      </c>
      <c r="H14" s="403">
        <v>2</v>
      </c>
      <c r="I14" s="359"/>
      <c r="J14" s="359"/>
      <c r="K14" s="359"/>
      <c r="L14" s="359"/>
      <c r="M14" s="359"/>
      <c r="N14" s="359"/>
      <c r="O14" s="359"/>
      <c r="P14" s="359">
        <v>2</v>
      </c>
      <c r="Q14" s="359"/>
      <c r="R14" s="403">
        <v>2</v>
      </c>
      <c r="S14" s="359"/>
      <c r="T14" s="359"/>
      <c r="U14" s="359">
        <v>1</v>
      </c>
      <c r="V14" s="359">
        <v>1</v>
      </c>
      <c r="W14" s="359"/>
    </row>
    <row r="15" spans="1:23">
      <c r="A15" s="399">
        <v>2</v>
      </c>
      <c r="B15" s="354" t="s">
        <v>8</v>
      </c>
      <c r="C15" s="355"/>
      <c r="D15" s="355"/>
      <c r="E15" s="355"/>
      <c r="F15" s="355"/>
      <c r="G15" s="355"/>
      <c r="H15" s="355"/>
      <c r="I15" s="355"/>
      <c r="J15" s="355"/>
      <c r="K15" s="355"/>
      <c r="L15" s="355"/>
      <c r="M15" s="355"/>
      <c r="N15" s="355"/>
      <c r="O15" s="355"/>
      <c r="P15" s="355"/>
      <c r="Q15" s="355"/>
      <c r="R15" s="355"/>
      <c r="S15" s="355"/>
      <c r="T15" s="355"/>
      <c r="U15" s="355"/>
      <c r="V15" s="355"/>
      <c r="W15" s="355"/>
    </row>
    <row r="16" spans="1:23">
      <c r="A16" s="398">
        <v>2.1</v>
      </c>
      <c r="B16" s="237" t="s">
        <v>215</v>
      </c>
      <c r="C16" s="402">
        <v>1</v>
      </c>
      <c r="D16" s="402">
        <v>0</v>
      </c>
      <c r="E16" s="403">
        <v>1</v>
      </c>
      <c r="F16" s="402">
        <v>1</v>
      </c>
      <c r="G16" s="402">
        <v>0</v>
      </c>
      <c r="H16" s="403">
        <v>1</v>
      </c>
      <c r="I16" s="402">
        <v>0</v>
      </c>
      <c r="J16" s="402">
        <v>0</v>
      </c>
      <c r="K16" s="402">
        <v>0</v>
      </c>
      <c r="L16" s="402">
        <v>1</v>
      </c>
      <c r="M16" s="402">
        <v>0</v>
      </c>
      <c r="N16" s="402">
        <v>0</v>
      </c>
      <c r="O16" s="402">
        <v>0</v>
      </c>
      <c r="P16" s="402">
        <v>0</v>
      </c>
      <c r="Q16" s="402">
        <v>0</v>
      </c>
      <c r="R16" s="403">
        <v>1</v>
      </c>
      <c r="S16" s="402">
        <v>0</v>
      </c>
      <c r="T16" s="402">
        <v>0</v>
      </c>
      <c r="U16" s="402">
        <v>0</v>
      </c>
      <c r="V16" s="402">
        <v>1</v>
      </c>
      <c r="W16" s="402">
        <v>0</v>
      </c>
    </row>
    <row r="17" spans="1:23">
      <c r="A17" s="398">
        <v>2.2000000000000002</v>
      </c>
      <c r="B17" s="237" t="s">
        <v>216</v>
      </c>
      <c r="C17" s="402">
        <v>1</v>
      </c>
      <c r="D17" s="402">
        <v>0</v>
      </c>
      <c r="E17" s="403">
        <v>1</v>
      </c>
      <c r="F17" s="402">
        <v>0</v>
      </c>
      <c r="G17" s="402">
        <v>1</v>
      </c>
      <c r="H17" s="403">
        <v>1</v>
      </c>
      <c r="I17" s="402">
        <v>0</v>
      </c>
      <c r="J17" s="402">
        <v>0</v>
      </c>
      <c r="K17" s="402">
        <v>0</v>
      </c>
      <c r="L17" s="402">
        <v>0</v>
      </c>
      <c r="M17" s="402">
        <v>0</v>
      </c>
      <c r="N17" s="402">
        <v>0</v>
      </c>
      <c r="O17" s="402">
        <v>0</v>
      </c>
      <c r="P17" s="402">
        <v>1</v>
      </c>
      <c r="Q17" s="402">
        <v>0</v>
      </c>
      <c r="R17" s="403">
        <v>1</v>
      </c>
      <c r="S17" s="402">
        <v>0</v>
      </c>
      <c r="T17" s="402">
        <v>0</v>
      </c>
      <c r="U17" s="402">
        <v>0</v>
      </c>
      <c r="V17" s="402">
        <v>1</v>
      </c>
      <c r="W17" s="402">
        <v>0</v>
      </c>
    </row>
    <row r="18" spans="1:23">
      <c r="A18" s="356" t="s">
        <v>217</v>
      </c>
      <c r="B18" s="357" t="s">
        <v>393</v>
      </c>
      <c r="C18" s="358"/>
      <c r="D18" s="358"/>
      <c r="E18" s="358"/>
      <c r="F18" s="358"/>
      <c r="G18" s="358"/>
      <c r="H18" s="358"/>
      <c r="I18" s="358"/>
      <c r="J18" s="358"/>
      <c r="K18" s="358"/>
      <c r="L18" s="358"/>
      <c r="M18" s="358"/>
      <c r="N18" s="358"/>
      <c r="O18" s="358"/>
      <c r="P18" s="358"/>
      <c r="Q18" s="358"/>
      <c r="R18" s="358"/>
      <c r="S18" s="358"/>
      <c r="T18" s="358"/>
      <c r="U18" s="358"/>
      <c r="V18" s="358"/>
      <c r="W18" s="358"/>
    </row>
    <row r="19" spans="1:23">
      <c r="A19" s="238" t="s">
        <v>218</v>
      </c>
      <c r="B19" s="237" t="s">
        <v>215</v>
      </c>
      <c r="C19" s="359">
        <v>1</v>
      </c>
      <c r="D19" s="359"/>
      <c r="E19" s="403">
        <v>1</v>
      </c>
      <c r="F19" s="359">
        <v>1</v>
      </c>
      <c r="G19" s="359"/>
      <c r="H19" s="403">
        <v>1</v>
      </c>
      <c r="I19" s="359"/>
      <c r="J19" s="359"/>
      <c r="K19" s="359"/>
      <c r="L19" s="359">
        <v>1</v>
      </c>
      <c r="M19" s="359"/>
      <c r="N19" s="359"/>
      <c r="O19" s="359"/>
      <c r="P19" s="359"/>
      <c r="Q19" s="359"/>
      <c r="R19" s="403">
        <v>1</v>
      </c>
      <c r="S19" s="359"/>
      <c r="T19" s="359"/>
      <c r="U19" s="359"/>
      <c r="V19" s="359">
        <v>1</v>
      </c>
      <c r="W19" s="359"/>
    </row>
    <row r="20" spans="1:23">
      <c r="A20" s="238" t="s">
        <v>219</v>
      </c>
      <c r="B20" s="237" t="s">
        <v>216</v>
      </c>
      <c r="C20" s="359">
        <v>1</v>
      </c>
      <c r="D20" s="359"/>
      <c r="E20" s="403">
        <v>1</v>
      </c>
      <c r="F20" s="359"/>
      <c r="G20" s="359">
        <v>1</v>
      </c>
      <c r="H20" s="403">
        <v>1</v>
      </c>
      <c r="I20" s="359"/>
      <c r="J20" s="359"/>
      <c r="K20" s="359"/>
      <c r="L20" s="359"/>
      <c r="M20" s="359"/>
      <c r="N20" s="359"/>
      <c r="O20" s="359"/>
      <c r="P20" s="359">
        <v>1</v>
      </c>
      <c r="Q20" s="359"/>
      <c r="R20" s="403">
        <v>1</v>
      </c>
      <c r="S20" s="359"/>
      <c r="T20" s="359"/>
      <c r="U20" s="359"/>
      <c r="V20" s="359">
        <v>1</v>
      </c>
      <c r="W20" s="359"/>
    </row>
    <row r="21" spans="1:23">
      <c r="A21" s="356" t="s">
        <v>220</v>
      </c>
      <c r="B21" s="357" t="s">
        <v>394</v>
      </c>
      <c r="C21" s="358"/>
      <c r="D21" s="358"/>
      <c r="E21" s="358"/>
      <c r="F21" s="358"/>
      <c r="G21" s="358"/>
      <c r="H21" s="358"/>
      <c r="I21" s="358"/>
      <c r="J21" s="358"/>
      <c r="K21" s="358"/>
      <c r="L21" s="358"/>
      <c r="M21" s="358"/>
      <c r="N21" s="358"/>
      <c r="O21" s="358"/>
      <c r="P21" s="358"/>
      <c r="Q21" s="358"/>
      <c r="R21" s="358"/>
      <c r="S21" s="358"/>
      <c r="T21" s="358"/>
      <c r="U21" s="358"/>
      <c r="V21" s="358"/>
      <c r="W21" s="358"/>
    </row>
    <row r="22" spans="1:23">
      <c r="A22" s="238" t="s">
        <v>218</v>
      </c>
      <c r="B22" s="237" t="s">
        <v>215</v>
      </c>
      <c r="C22" s="359"/>
      <c r="D22" s="359"/>
      <c r="E22" s="403">
        <v>0</v>
      </c>
      <c r="F22" s="359"/>
      <c r="G22" s="359"/>
      <c r="H22" s="403">
        <v>0</v>
      </c>
      <c r="I22" s="359"/>
      <c r="J22" s="359"/>
      <c r="K22" s="359"/>
      <c r="L22" s="359"/>
      <c r="M22" s="359"/>
      <c r="N22" s="359"/>
      <c r="O22" s="359"/>
      <c r="P22" s="359"/>
      <c r="Q22" s="359"/>
      <c r="R22" s="403">
        <v>0</v>
      </c>
      <c r="S22" s="359"/>
      <c r="T22" s="359"/>
      <c r="U22" s="359"/>
      <c r="V22" s="359"/>
      <c r="W22" s="359"/>
    </row>
    <row r="23" spans="1:23">
      <c r="A23" s="238" t="s">
        <v>219</v>
      </c>
      <c r="B23" s="237" t="s">
        <v>216</v>
      </c>
      <c r="C23" s="359"/>
      <c r="D23" s="359"/>
      <c r="E23" s="403">
        <v>0</v>
      </c>
      <c r="F23" s="359"/>
      <c r="G23" s="359"/>
      <c r="H23" s="403">
        <v>0</v>
      </c>
      <c r="I23" s="359"/>
      <c r="J23" s="359"/>
      <c r="K23" s="359"/>
      <c r="L23" s="359"/>
      <c r="M23" s="359"/>
      <c r="N23" s="359"/>
      <c r="O23" s="359"/>
      <c r="P23" s="359"/>
      <c r="Q23" s="359"/>
      <c r="R23" s="403">
        <v>0</v>
      </c>
      <c r="S23" s="359"/>
      <c r="T23" s="359"/>
      <c r="U23" s="359"/>
      <c r="V23" s="359"/>
      <c r="W23" s="359"/>
    </row>
    <row r="24" spans="1:23">
      <c r="A24" s="356" t="s">
        <v>395</v>
      </c>
      <c r="B24" s="357" t="s">
        <v>396</v>
      </c>
      <c r="C24" s="358"/>
      <c r="D24" s="358"/>
      <c r="E24" s="358"/>
      <c r="F24" s="358"/>
      <c r="G24" s="358"/>
      <c r="H24" s="358"/>
      <c r="I24" s="358"/>
      <c r="J24" s="358"/>
      <c r="K24" s="358"/>
      <c r="L24" s="358"/>
      <c r="M24" s="358"/>
      <c r="N24" s="358"/>
      <c r="O24" s="358"/>
      <c r="P24" s="358"/>
      <c r="Q24" s="358"/>
      <c r="R24" s="358"/>
      <c r="S24" s="358"/>
      <c r="T24" s="358"/>
      <c r="U24" s="358"/>
      <c r="V24" s="358"/>
      <c r="W24" s="358"/>
    </row>
    <row r="25" spans="1:23">
      <c r="A25" s="238" t="s">
        <v>218</v>
      </c>
      <c r="B25" s="237" t="s">
        <v>215</v>
      </c>
      <c r="C25" s="359"/>
      <c r="D25" s="359"/>
      <c r="E25" s="403">
        <v>0</v>
      </c>
      <c r="F25" s="359"/>
      <c r="G25" s="359"/>
      <c r="H25" s="403">
        <v>0</v>
      </c>
      <c r="I25" s="359"/>
      <c r="J25" s="359"/>
      <c r="K25" s="359"/>
      <c r="L25" s="359"/>
      <c r="M25" s="359"/>
      <c r="N25" s="359"/>
      <c r="O25" s="359"/>
      <c r="P25" s="359"/>
      <c r="Q25" s="359"/>
      <c r="R25" s="403">
        <v>0</v>
      </c>
      <c r="S25" s="359"/>
      <c r="T25" s="359"/>
      <c r="U25" s="359"/>
      <c r="V25" s="359"/>
      <c r="W25" s="359"/>
    </row>
    <row r="26" spans="1:23">
      <c r="A26" s="238" t="s">
        <v>219</v>
      </c>
      <c r="B26" s="237" t="s">
        <v>216</v>
      </c>
      <c r="C26" s="359"/>
      <c r="D26" s="359"/>
      <c r="E26" s="403">
        <v>0</v>
      </c>
      <c r="F26" s="359"/>
      <c r="G26" s="359"/>
      <c r="H26" s="403">
        <v>0</v>
      </c>
      <c r="I26" s="359"/>
      <c r="J26" s="359"/>
      <c r="K26" s="359"/>
      <c r="L26" s="359"/>
      <c r="M26" s="359"/>
      <c r="N26" s="359"/>
      <c r="O26" s="359"/>
      <c r="P26" s="359"/>
      <c r="Q26" s="359"/>
      <c r="R26" s="403">
        <v>0</v>
      </c>
      <c r="S26" s="359"/>
      <c r="T26" s="359"/>
      <c r="U26" s="359"/>
      <c r="V26" s="359"/>
      <c r="W26" s="359"/>
    </row>
    <row r="27" spans="1:23">
      <c r="A27" s="356" t="s">
        <v>397</v>
      </c>
      <c r="B27" s="357" t="s">
        <v>386</v>
      </c>
      <c r="C27" s="358"/>
      <c r="D27" s="358"/>
      <c r="E27" s="358"/>
      <c r="F27" s="358"/>
      <c r="G27" s="358"/>
      <c r="H27" s="358"/>
      <c r="I27" s="358"/>
      <c r="J27" s="358"/>
      <c r="K27" s="358"/>
      <c r="L27" s="358"/>
      <c r="M27" s="358"/>
      <c r="N27" s="358"/>
      <c r="O27" s="358"/>
      <c r="P27" s="358"/>
      <c r="Q27" s="358"/>
      <c r="R27" s="358"/>
      <c r="S27" s="358"/>
      <c r="T27" s="358"/>
      <c r="U27" s="358"/>
      <c r="V27" s="358"/>
      <c r="W27" s="358"/>
    </row>
    <row r="28" spans="1:23">
      <c r="A28" s="238" t="s">
        <v>218</v>
      </c>
      <c r="B28" s="237" t="s">
        <v>215</v>
      </c>
      <c r="C28" s="359"/>
      <c r="D28" s="359"/>
      <c r="E28" s="403">
        <v>0</v>
      </c>
      <c r="F28" s="359"/>
      <c r="G28" s="359"/>
      <c r="H28" s="403">
        <v>0</v>
      </c>
      <c r="I28" s="359"/>
      <c r="J28" s="359"/>
      <c r="K28" s="359"/>
      <c r="L28" s="359"/>
      <c r="M28" s="359"/>
      <c r="N28" s="359"/>
      <c r="O28" s="359"/>
      <c r="P28" s="359"/>
      <c r="Q28" s="359"/>
      <c r="R28" s="403">
        <v>0</v>
      </c>
      <c r="S28" s="359"/>
      <c r="T28" s="359"/>
      <c r="U28" s="359"/>
      <c r="V28" s="359"/>
      <c r="W28" s="359"/>
    </row>
    <row r="29" spans="1:23">
      <c r="A29" s="238" t="s">
        <v>219</v>
      </c>
      <c r="B29" s="237" t="s">
        <v>216</v>
      </c>
      <c r="C29" s="359"/>
      <c r="D29" s="359"/>
      <c r="E29" s="403">
        <v>0</v>
      </c>
      <c r="F29" s="359"/>
      <c r="G29" s="359"/>
      <c r="H29" s="403">
        <v>0</v>
      </c>
      <c r="I29" s="359"/>
      <c r="J29" s="359"/>
      <c r="K29" s="359"/>
      <c r="L29" s="359"/>
      <c r="M29" s="359"/>
      <c r="N29" s="359"/>
      <c r="O29" s="359"/>
      <c r="P29" s="359"/>
      <c r="Q29" s="359"/>
      <c r="R29" s="403">
        <v>0</v>
      </c>
      <c r="S29" s="359"/>
      <c r="T29" s="359"/>
      <c r="U29" s="359"/>
      <c r="V29" s="359"/>
      <c r="W29" s="359"/>
    </row>
    <row r="30" spans="1:23">
      <c r="A30" s="356" t="s">
        <v>398</v>
      </c>
      <c r="B30" s="357" t="s">
        <v>399</v>
      </c>
      <c r="C30" s="358"/>
      <c r="D30" s="358"/>
      <c r="E30" s="358"/>
      <c r="F30" s="358"/>
      <c r="G30" s="358"/>
      <c r="H30" s="358"/>
      <c r="I30" s="358"/>
      <c r="J30" s="358"/>
      <c r="K30" s="358"/>
      <c r="L30" s="358"/>
      <c r="M30" s="358"/>
      <c r="N30" s="358"/>
      <c r="O30" s="358"/>
      <c r="P30" s="358"/>
      <c r="Q30" s="358"/>
      <c r="R30" s="358"/>
      <c r="S30" s="358"/>
      <c r="T30" s="358"/>
      <c r="U30" s="358"/>
      <c r="V30" s="358"/>
      <c r="W30" s="358"/>
    </row>
    <row r="31" spans="1:23">
      <c r="A31" s="238" t="s">
        <v>218</v>
      </c>
      <c r="B31" s="237" t="s">
        <v>215</v>
      </c>
      <c r="C31" s="359"/>
      <c r="D31" s="359"/>
      <c r="E31" s="403">
        <v>0</v>
      </c>
      <c r="F31" s="359"/>
      <c r="G31" s="359"/>
      <c r="H31" s="403">
        <v>0</v>
      </c>
      <c r="I31" s="359"/>
      <c r="J31" s="359"/>
      <c r="K31" s="359"/>
      <c r="L31" s="359"/>
      <c r="M31" s="359"/>
      <c r="N31" s="359"/>
      <c r="O31" s="359"/>
      <c r="P31" s="359"/>
      <c r="Q31" s="359"/>
      <c r="R31" s="403">
        <v>0</v>
      </c>
      <c r="S31" s="359"/>
      <c r="T31" s="359"/>
      <c r="U31" s="359"/>
      <c r="V31" s="359"/>
      <c r="W31" s="359"/>
    </row>
    <row r="32" spans="1:23">
      <c r="A32" s="238" t="s">
        <v>219</v>
      </c>
      <c r="B32" s="237" t="s">
        <v>216</v>
      </c>
      <c r="C32" s="359"/>
      <c r="D32" s="359"/>
      <c r="E32" s="403">
        <v>0</v>
      </c>
      <c r="F32" s="359"/>
      <c r="G32" s="359"/>
      <c r="H32" s="403">
        <v>0</v>
      </c>
      <c r="I32" s="359"/>
      <c r="J32" s="359"/>
      <c r="K32" s="359"/>
      <c r="L32" s="359"/>
      <c r="M32" s="359"/>
      <c r="N32" s="359"/>
      <c r="O32" s="359"/>
      <c r="P32" s="359"/>
      <c r="Q32" s="359"/>
      <c r="R32" s="403">
        <v>0</v>
      </c>
      <c r="S32" s="359"/>
      <c r="T32" s="359"/>
      <c r="U32" s="359"/>
      <c r="V32" s="359"/>
      <c r="W32" s="359"/>
    </row>
    <row r="33" spans="1:23">
      <c r="A33" s="356" t="s">
        <v>400</v>
      </c>
      <c r="B33" s="357" t="s">
        <v>388</v>
      </c>
      <c r="C33" s="358"/>
      <c r="D33" s="358"/>
      <c r="E33" s="358"/>
      <c r="F33" s="358"/>
      <c r="G33" s="358"/>
      <c r="H33" s="358"/>
      <c r="I33" s="358"/>
      <c r="J33" s="358"/>
      <c r="K33" s="358"/>
      <c r="L33" s="358"/>
      <c r="M33" s="358"/>
      <c r="N33" s="358"/>
      <c r="O33" s="358"/>
      <c r="P33" s="358"/>
      <c r="Q33" s="358"/>
      <c r="R33" s="358"/>
      <c r="S33" s="358"/>
      <c r="T33" s="358"/>
      <c r="U33" s="358"/>
      <c r="V33" s="358"/>
      <c r="W33" s="358"/>
    </row>
    <row r="34" spans="1:23">
      <c r="A34" s="238" t="s">
        <v>218</v>
      </c>
      <c r="B34" s="237" t="s">
        <v>215</v>
      </c>
      <c r="C34" s="359"/>
      <c r="D34" s="359"/>
      <c r="E34" s="403">
        <v>0</v>
      </c>
      <c r="F34" s="359"/>
      <c r="G34" s="359"/>
      <c r="H34" s="403">
        <v>0</v>
      </c>
      <c r="I34" s="359"/>
      <c r="J34" s="359"/>
      <c r="K34" s="359"/>
      <c r="L34" s="359"/>
      <c r="M34" s="359"/>
      <c r="N34" s="359"/>
      <c r="O34" s="359"/>
      <c r="P34" s="359"/>
      <c r="Q34" s="359"/>
      <c r="R34" s="403">
        <v>0</v>
      </c>
      <c r="S34" s="359"/>
      <c r="T34" s="359"/>
      <c r="U34" s="359"/>
      <c r="V34" s="359"/>
      <c r="W34" s="359"/>
    </row>
    <row r="35" spans="1:23">
      <c r="A35" s="238" t="s">
        <v>219</v>
      </c>
      <c r="B35" s="237" t="s">
        <v>216</v>
      </c>
      <c r="C35" s="359"/>
      <c r="D35" s="359"/>
      <c r="E35" s="403">
        <v>0</v>
      </c>
      <c r="F35" s="359"/>
      <c r="G35" s="359"/>
      <c r="H35" s="403">
        <v>0</v>
      </c>
      <c r="I35" s="359"/>
      <c r="J35" s="359"/>
      <c r="K35" s="359"/>
      <c r="L35" s="359"/>
      <c r="M35" s="359"/>
      <c r="N35" s="359"/>
      <c r="O35" s="359"/>
      <c r="P35" s="359"/>
      <c r="Q35" s="359"/>
      <c r="R35" s="403">
        <v>0</v>
      </c>
      <c r="S35" s="359"/>
      <c r="T35" s="359"/>
      <c r="U35" s="359"/>
      <c r="V35" s="359"/>
      <c r="W35" s="359"/>
    </row>
    <row r="36" spans="1:23">
      <c r="A36" s="356" t="s">
        <v>401</v>
      </c>
      <c r="B36" s="357" t="s">
        <v>389</v>
      </c>
      <c r="C36" s="358"/>
      <c r="D36" s="358"/>
      <c r="E36" s="358"/>
      <c r="F36" s="358"/>
      <c r="G36" s="358"/>
      <c r="H36" s="358"/>
      <c r="I36" s="358"/>
      <c r="J36" s="358"/>
      <c r="K36" s="358"/>
      <c r="L36" s="358"/>
      <c r="M36" s="358"/>
      <c r="N36" s="358"/>
      <c r="O36" s="358"/>
      <c r="P36" s="358"/>
      <c r="Q36" s="358"/>
      <c r="R36" s="358"/>
      <c r="S36" s="358"/>
      <c r="T36" s="358"/>
      <c r="U36" s="358"/>
      <c r="V36" s="358"/>
      <c r="W36" s="358"/>
    </row>
    <row r="37" spans="1:23">
      <c r="A37" s="238" t="s">
        <v>218</v>
      </c>
      <c r="B37" s="237" t="s">
        <v>215</v>
      </c>
      <c r="C37" s="359"/>
      <c r="D37" s="359"/>
      <c r="E37" s="403">
        <v>0</v>
      </c>
      <c r="F37" s="359"/>
      <c r="G37" s="359"/>
      <c r="H37" s="403">
        <v>0</v>
      </c>
      <c r="I37" s="359"/>
      <c r="J37" s="359"/>
      <c r="K37" s="359"/>
      <c r="L37" s="359"/>
      <c r="M37" s="359"/>
      <c r="N37" s="359"/>
      <c r="O37" s="359"/>
      <c r="P37" s="359"/>
      <c r="Q37" s="359"/>
      <c r="R37" s="403">
        <v>0</v>
      </c>
      <c r="S37" s="359"/>
      <c r="T37" s="359"/>
      <c r="U37" s="359"/>
      <c r="V37" s="359"/>
      <c r="W37" s="359"/>
    </row>
    <row r="38" spans="1:23">
      <c r="A38" s="238" t="s">
        <v>219</v>
      </c>
      <c r="B38" s="237" t="s">
        <v>216</v>
      </c>
      <c r="C38" s="359"/>
      <c r="D38" s="359"/>
      <c r="E38" s="403">
        <v>0</v>
      </c>
      <c r="F38" s="359"/>
      <c r="G38" s="359"/>
      <c r="H38" s="403">
        <v>0</v>
      </c>
      <c r="I38" s="359"/>
      <c r="J38" s="359"/>
      <c r="K38" s="359"/>
      <c r="L38" s="359"/>
      <c r="M38" s="359"/>
      <c r="N38" s="359"/>
      <c r="O38" s="359"/>
      <c r="P38" s="359"/>
      <c r="Q38" s="359"/>
      <c r="R38" s="403">
        <v>0</v>
      </c>
      <c r="S38" s="359"/>
      <c r="T38" s="359"/>
      <c r="U38" s="359"/>
      <c r="V38" s="359"/>
      <c r="W38" s="359"/>
    </row>
    <row r="39" spans="1:23">
      <c r="A39" s="356" t="s">
        <v>402</v>
      </c>
      <c r="B39" s="357" t="s">
        <v>390</v>
      </c>
      <c r="C39" s="358"/>
      <c r="D39" s="358"/>
      <c r="E39" s="358"/>
      <c r="F39" s="358"/>
      <c r="G39" s="358"/>
      <c r="H39" s="358"/>
      <c r="I39" s="358"/>
      <c r="J39" s="358"/>
      <c r="K39" s="358"/>
      <c r="L39" s="358"/>
      <c r="M39" s="358"/>
      <c r="N39" s="358"/>
      <c r="O39" s="358"/>
      <c r="P39" s="358"/>
      <c r="Q39" s="358"/>
      <c r="R39" s="358"/>
      <c r="S39" s="358"/>
      <c r="T39" s="358"/>
      <c r="U39" s="358"/>
      <c r="V39" s="358"/>
      <c r="W39" s="358"/>
    </row>
    <row r="40" spans="1:23">
      <c r="A40" s="238" t="s">
        <v>218</v>
      </c>
      <c r="B40" s="237" t="s">
        <v>215</v>
      </c>
      <c r="C40" s="359"/>
      <c r="D40" s="359"/>
      <c r="E40" s="403">
        <v>0</v>
      </c>
      <c r="F40" s="359"/>
      <c r="G40" s="359"/>
      <c r="H40" s="403">
        <v>0</v>
      </c>
      <c r="I40" s="359"/>
      <c r="J40" s="359"/>
      <c r="K40" s="359"/>
      <c r="L40" s="359"/>
      <c r="M40" s="359"/>
      <c r="N40" s="359"/>
      <c r="O40" s="359"/>
      <c r="P40" s="359"/>
      <c r="Q40" s="359"/>
      <c r="R40" s="403">
        <v>0</v>
      </c>
      <c r="S40" s="359"/>
      <c r="T40" s="359"/>
      <c r="U40" s="359"/>
      <c r="V40" s="359"/>
      <c r="W40" s="359"/>
    </row>
    <row r="41" spans="1:23">
      <c r="A41" s="238" t="s">
        <v>219</v>
      </c>
      <c r="B41" s="237" t="s">
        <v>216</v>
      </c>
      <c r="C41" s="359"/>
      <c r="D41" s="359"/>
      <c r="E41" s="403">
        <v>0</v>
      </c>
      <c r="F41" s="359"/>
      <c r="G41" s="359"/>
      <c r="H41" s="403">
        <v>0</v>
      </c>
      <c r="I41" s="359"/>
      <c r="J41" s="359"/>
      <c r="K41" s="359"/>
      <c r="L41" s="359"/>
      <c r="M41" s="359"/>
      <c r="N41" s="359"/>
      <c r="O41" s="359"/>
      <c r="P41" s="359"/>
      <c r="Q41" s="359"/>
      <c r="R41" s="403">
        <v>0</v>
      </c>
      <c r="S41" s="359"/>
      <c r="T41" s="359"/>
      <c r="U41" s="359"/>
      <c r="V41" s="359"/>
      <c r="W41" s="359"/>
    </row>
    <row r="42" spans="1:23">
      <c r="A42" s="356" t="s">
        <v>403</v>
      </c>
      <c r="B42" s="357" t="s">
        <v>391</v>
      </c>
      <c r="C42" s="358"/>
      <c r="D42" s="358"/>
      <c r="E42" s="358"/>
      <c r="F42" s="358"/>
      <c r="G42" s="358"/>
      <c r="H42" s="358"/>
      <c r="I42" s="358"/>
      <c r="J42" s="358"/>
      <c r="K42" s="358"/>
      <c r="L42" s="358"/>
      <c r="M42" s="358"/>
      <c r="N42" s="358"/>
      <c r="O42" s="358"/>
      <c r="P42" s="358"/>
      <c r="Q42" s="358"/>
      <c r="R42" s="358"/>
      <c r="S42" s="358"/>
      <c r="T42" s="358"/>
      <c r="U42" s="358"/>
      <c r="V42" s="358"/>
      <c r="W42" s="358"/>
    </row>
    <row r="43" spans="1:23">
      <c r="A43" s="238" t="s">
        <v>218</v>
      </c>
      <c r="B43" s="237" t="s">
        <v>215</v>
      </c>
      <c r="C43" s="359"/>
      <c r="D43" s="359"/>
      <c r="E43" s="403">
        <v>0</v>
      </c>
      <c r="F43" s="359"/>
      <c r="G43" s="359"/>
      <c r="H43" s="403">
        <v>0</v>
      </c>
      <c r="I43" s="359"/>
      <c r="J43" s="359"/>
      <c r="K43" s="359"/>
      <c r="L43" s="359"/>
      <c r="M43" s="359"/>
      <c r="N43" s="359"/>
      <c r="O43" s="359"/>
      <c r="P43" s="359"/>
      <c r="Q43" s="359"/>
      <c r="R43" s="403">
        <v>0</v>
      </c>
      <c r="S43" s="359"/>
      <c r="T43" s="359"/>
      <c r="U43" s="359"/>
      <c r="V43" s="359"/>
      <c r="W43" s="359"/>
    </row>
    <row r="44" spans="1:23">
      <c r="A44" s="238" t="s">
        <v>219</v>
      </c>
      <c r="B44" s="237" t="s">
        <v>216</v>
      </c>
      <c r="C44" s="359"/>
      <c r="D44" s="359"/>
      <c r="E44" s="403">
        <v>0</v>
      </c>
      <c r="F44" s="359"/>
      <c r="G44" s="359"/>
      <c r="H44" s="403">
        <v>0</v>
      </c>
      <c r="I44" s="359"/>
      <c r="J44" s="359"/>
      <c r="K44" s="359"/>
      <c r="L44" s="359"/>
      <c r="M44" s="359"/>
      <c r="N44" s="359"/>
      <c r="O44" s="359"/>
      <c r="P44" s="359"/>
      <c r="Q44" s="359"/>
      <c r="R44" s="403">
        <v>0</v>
      </c>
      <c r="S44" s="359"/>
      <c r="T44" s="359"/>
      <c r="U44" s="359"/>
      <c r="V44" s="359"/>
      <c r="W44" s="359"/>
    </row>
    <row r="45" spans="1:23">
      <c r="A45" s="356" t="s">
        <v>404</v>
      </c>
      <c r="B45" s="357" t="s">
        <v>392</v>
      </c>
      <c r="C45" s="358"/>
      <c r="D45" s="358"/>
      <c r="E45" s="358"/>
      <c r="F45" s="358"/>
      <c r="G45" s="358"/>
      <c r="H45" s="358"/>
      <c r="I45" s="358"/>
      <c r="J45" s="358"/>
      <c r="K45" s="358"/>
      <c r="L45" s="358"/>
      <c r="M45" s="358"/>
      <c r="N45" s="358"/>
      <c r="O45" s="358"/>
      <c r="P45" s="358"/>
      <c r="Q45" s="358"/>
      <c r="R45" s="358"/>
      <c r="S45" s="358"/>
      <c r="T45" s="358"/>
      <c r="U45" s="358"/>
      <c r="V45" s="358"/>
      <c r="W45" s="358"/>
    </row>
    <row r="46" spans="1:23">
      <c r="A46" s="238" t="s">
        <v>218</v>
      </c>
      <c r="B46" s="237" t="s">
        <v>215</v>
      </c>
      <c r="C46" s="359"/>
      <c r="D46" s="359"/>
      <c r="E46" s="403">
        <v>0</v>
      </c>
      <c r="F46" s="359"/>
      <c r="G46" s="359"/>
      <c r="H46" s="403">
        <v>0</v>
      </c>
      <c r="I46" s="359"/>
      <c r="J46" s="359"/>
      <c r="K46" s="359"/>
      <c r="L46" s="359"/>
      <c r="M46" s="359"/>
      <c r="N46" s="359"/>
      <c r="O46" s="359"/>
      <c r="P46" s="359"/>
      <c r="Q46" s="359"/>
      <c r="R46" s="403">
        <v>0</v>
      </c>
      <c r="S46" s="359"/>
      <c r="T46" s="359"/>
      <c r="U46" s="359"/>
      <c r="V46" s="359"/>
      <c r="W46" s="359"/>
    </row>
    <row r="47" spans="1:23">
      <c r="A47" s="238" t="s">
        <v>219</v>
      </c>
      <c r="B47" s="237" t="s">
        <v>216</v>
      </c>
      <c r="C47" s="359"/>
      <c r="D47" s="359"/>
      <c r="E47" s="403">
        <v>0</v>
      </c>
      <c r="F47" s="359"/>
      <c r="G47" s="359"/>
      <c r="H47" s="403">
        <v>0</v>
      </c>
      <c r="I47" s="359"/>
      <c r="J47" s="359"/>
      <c r="K47" s="359"/>
      <c r="L47" s="359"/>
      <c r="M47" s="359"/>
      <c r="N47" s="359"/>
      <c r="O47" s="359"/>
      <c r="P47" s="359"/>
      <c r="Q47" s="359"/>
      <c r="R47" s="403">
        <v>0</v>
      </c>
      <c r="S47" s="359"/>
      <c r="T47" s="359"/>
      <c r="U47" s="359"/>
      <c r="V47" s="359"/>
      <c r="W47" s="359"/>
    </row>
    <row r="48" spans="1:23" ht="4.5" customHeight="1">
      <c r="A48" s="392"/>
      <c r="B48" s="393"/>
      <c r="C48" s="396"/>
      <c r="D48" s="396"/>
      <c r="E48" s="396"/>
      <c r="F48" s="396"/>
      <c r="G48" s="396"/>
      <c r="H48" s="396"/>
      <c r="I48" s="396"/>
      <c r="J48" s="396"/>
      <c r="K48" s="396"/>
      <c r="L48" s="396"/>
      <c r="M48" s="396"/>
      <c r="N48" s="396"/>
      <c r="O48" s="396"/>
      <c r="P48" s="396"/>
      <c r="Q48" s="396"/>
      <c r="R48" s="396"/>
      <c r="S48" s="396"/>
      <c r="T48" s="396"/>
      <c r="U48" s="396"/>
      <c r="V48" s="396"/>
      <c r="W48" s="396"/>
    </row>
    <row r="49" spans="1:23" ht="16.5">
      <c r="A49" s="394"/>
      <c r="B49" s="627" t="s">
        <v>479</v>
      </c>
      <c r="C49" s="627"/>
      <c r="D49" s="627"/>
      <c r="E49" s="627"/>
      <c r="F49" s="627"/>
      <c r="G49" s="627"/>
      <c r="H49" s="395"/>
      <c r="I49" s="395"/>
      <c r="J49" s="395"/>
      <c r="K49" s="240"/>
      <c r="L49" s="241"/>
      <c r="M49" s="241"/>
      <c r="N49" s="240"/>
      <c r="O49" s="241"/>
      <c r="P49" s="633" t="s">
        <v>480</v>
      </c>
      <c r="Q49" s="633"/>
      <c r="R49" s="633"/>
      <c r="S49" s="633"/>
      <c r="T49" s="633"/>
      <c r="U49" s="633"/>
      <c r="V49" s="633"/>
      <c r="W49" s="176"/>
    </row>
    <row r="50" spans="1:23" ht="16.5">
      <c r="A50" s="119"/>
      <c r="B50" s="619" t="s">
        <v>286</v>
      </c>
      <c r="C50" s="619"/>
      <c r="D50" s="619"/>
      <c r="E50" s="619"/>
      <c r="F50" s="619"/>
      <c r="G50" s="619"/>
      <c r="H50" s="230"/>
      <c r="I50" s="230"/>
      <c r="J50" s="230"/>
      <c r="K50" s="242"/>
      <c r="L50" s="242"/>
      <c r="M50" s="242"/>
      <c r="N50" s="243"/>
      <c r="O50" s="239"/>
      <c r="P50" s="634" t="s">
        <v>299</v>
      </c>
      <c r="Q50" s="634"/>
      <c r="R50" s="634"/>
      <c r="S50" s="634"/>
      <c r="T50" s="634"/>
      <c r="U50" s="634"/>
      <c r="V50" s="634"/>
      <c r="W50" s="239"/>
    </row>
    <row r="51" spans="1:23" ht="16.5">
      <c r="B51" s="219"/>
      <c r="C51" s="219"/>
      <c r="D51" s="220"/>
      <c r="E51" s="220"/>
      <c r="F51" s="220"/>
      <c r="G51" s="219"/>
      <c r="H51" s="219"/>
      <c r="I51" s="219"/>
      <c r="J51" s="219"/>
      <c r="K51" s="220"/>
      <c r="L51" s="220"/>
      <c r="M51" s="220"/>
      <c r="N51" s="220"/>
      <c r="O51" s="220"/>
      <c r="P51" s="244"/>
      <c r="Q51" s="244"/>
      <c r="R51" s="244"/>
      <c r="S51" s="244"/>
      <c r="T51" s="244"/>
      <c r="U51" s="244"/>
      <c r="V51" s="244"/>
    </row>
    <row r="52" spans="1:23" ht="16.5">
      <c r="B52" s="219"/>
      <c r="C52" s="219"/>
      <c r="D52" s="220"/>
      <c r="E52" s="220"/>
      <c r="F52" s="220"/>
      <c r="G52" s="219"/>
      <c r="H52" s="219"/>
      <c r="I52" s="219"/>
      <c r="J52" s="219"/>
      <c r="K52" s="220"/>
      <c r="L52" s="220"/>
      <c r="M52" s="220"/>
      <c r="N52" s="220"/>
      <c r="O52" s="220"/>
      <c r="P52" s="244"/>
      <c r="Q52" s="244"/>
      <c r="R52" s="244"/>
      <c r="S52" s="244"/>
      <c r="T52" s="244"/>
      <c r="U52" s="244"/>
      <c r="V52" s="244"/>
    </row>
    <row r="53" spans="1:23" ht="16.5">
      <c r="B53" s="219"/>
      <c r="C53" s="219"/>
      <c r="D53" s="220"/>
      <c r="E53" s="220"/>
      <c r="F53" s="220"/>
      <c r="G53" s="219"/>
      <c r="H53" s="219"/>
      <c r="I53" s="219"/>
      <c r="J53" s="219"/>
      <c r="K53" s="220"/>
      <c r="L53" s="220"/>
      <c r="M53" s="220"/>
      <c r="N53" s="220"/>
      <c r="O53" s="220"/>
      <c r="P53" s="244"/>
      <c r="Q53" s="244"/>
      <c r="R53" s="244"/>
      <c r="S53" s="244"/>
      <c r="T53" s="244"/>
      <c r="U53" s="244"/>
      <c r="V53" s="244"/>
    </row>
    <row r="54" spans="1:23" ht="16.5">
      <c r="B54" s="219"/>
      <c r="C54" s="219"/>
      <c r="D54" s="220"/>
      <c r="E54" s="220"/>
      <c r="F54" s="220"/>
      <c r="G54" s="219"/>
      <c r="H54" s="219"/>
      <c r="I54" s="219"/>
      <c r="J54" s="219"/>
      <c r="K54" s="220"/>
      <c r="L54" s="220"/>
      <c r="M54" s="220"/>
      <c r="N54" s="220"/>
      <c r="O54" s="220"/>
      <c r="P54" s="244"/>
      <c r="Q54" s="244"/>
      <c r="R54" s="244"/>
      <c r="S54" s="244"/>
      <c r="T54" s="244"/>
      <c r="U54" s="244"/>
      <c r="V54" s="244"/>
    </row>
    <row r="55" spans="1:23" ht="16.5">
      <c r="B55" s="620" t="s">
        <v>328</v>
      </c>
      <c r="C55" s="620"/>
      <c r="D55" s="620"/>
      <c r="E55" s="620"/>
      <c r="F55" s="620"/>
      <c r="G55" s="620"/>
      <c r="H55" s="231"/>
      <c r="I55" s="231"/>
      <c r="J55" s="231"/>
      <c r="K55" s="220"/>
      <c r="L55" s="220"/>
      <c r="M55" s="220"/>
      <c r="N55" s="220"/>
      <c r="O55" s="220"/>
      <c r="P55" s="638" t="s">
        <v>341</v>
      </c>
      <c r="Q55" s="638"/>
      <c r="R55" s="638"/>
      <c r="S55" s="638"/>
      <c r="T55" s="638"/>
      <c r="U55" s="638"/>
      <c r="V55" s="638"/>
    </row>
  </sheetData>
  <sheetProtection formatCells="0" selectLockedCells="1"/>
  <protectedRanges>
    <protectedRange sqref="C10:W11 E13:E14 H13:H14 R13:R14 C16:W17 E19:E20 H19:H20 R19:R20 E22:E23 H22:H23 R22:R23 E25:E26 H25:H26 R25:R26 E28:E29 H28:H29 R28:R29 E31:E32 H31:H32 R31:R32 E34:E35" name="Range1"/>
  </protectedRanges>
  <mergeCells count="35">
    <mergeCell ref="A1:E1"/>
    <mergeCell ref="R1:W1"/>
    <mergeCell ref="P7:P8"/>
    <mergeCell ref="E7:E8"/>
    <mergeCell ref="F7:G7"/>
    <mergeCell ref="I7:K7"/>
    <mergeCell ref="L7:N7"/>
    <mergeCell ref="O7:O8"/>
    <mergeCell ref="Q6:Q8"/>
    <mergeCell ref="R3:W3"/>
    <mergeCell ref="S6:S8"/>
    <mergeCell ref="T6:T8"/>
    <mergeCell ref="U6:U8"/>
    <mergeCell ref="V6:V8"/>
    <mergeCell ref="W6:W8"/>
    <mergeCell ref="F1:Q1"/>
    <mergeCell ref="B55:G55"/>
    <mergeCell ref="P55:V55"/>
    <mergeCell ref="R4:W4"/>
    <mergeCell ref="E5:G6"/>
    <mergeCell ref="H5:Q5"/>
    <mergeCell ref="R5:R8"/>
    <mergeCell ref="S5:W5"/>
    <mergeCell ref="H6:H8"/>
    <mergeCell ref="I6:P6"/>
    <mergeCell ref="B4:B8"/>
    <mergeCell ref="C4:C8"/>
    <mergeCell ref="D4:D8"/>
    <mergeCell ref="E4:Q4"/>
    <mergeCell ref="A2:W2"/>
    <mergeCell ref="B49:G49"/>
    <mergeCell ref="P49:V49"/>
    <mergeCell ref="B50:G50"/>
    <mergeCell ref="P50:V50"/>
    <mergeCell ref="A4:A8"/>
  </mergeCells>
  <pageMargins left="0.33" right="0.31496062992126" top="0.42" bottom="0.39" header="0.31496062992126" footer="0.31496062992126"/>
  <pageSetup paperSize="9" scale="8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W30"/>
  <sheetViews>
    <sheetView tabSelected="1" topLeftCell="A13" zoomScaleNormal="100" zoomScaleSheetLayoutView="100" workbookViewId="0">
      <selection activeCell="I28" sqref="I28"/>
    </sheetView>
  </sheetViews>
  <sheetFormatPr defaultRowHeight="15.75"/>
  <cols>
    <col min="1" max="1" width="3.875" customWidth="1"/>
    <col min="2" max="2" width="24.875" customWidth="1"/>
    <col min="3" max="3" width="5.25" style="117" bestFit="1" customWidth="1"/>
    <col min="4" max="4" width="6" style="117" customWidth="1"/>
    <col min="5" max="5" width="4.625" style="117" bestFit="1" customWidth="1"/>
    <col min="6" max="6" width="5.625" style="117" bestFit="1" customWidth="1"/>
    <col min="7" max="7" width="5.5" style="117" customWidth="1"/>
    <col min="8" max="8" width="4.625" style="117" bestFit="1" customWidth="1"/>
    <col min="9" max="9" width="5.25" style="117" bestFit="1" customWidth="1"/>
    <col min="10" max="10" width="6.125" style="117" bestFit="1" customWidth="1"/>
    <col min="11" max="11" width="4.625" style="117" bestFit="1" customWidth="1"/>
    <col min="12" max="12" width="5.75" style="117" bestFit="1" customWidth="1"/>
    <col min="13" max="13" width="6.625" style="117" bestFit="1" customWidth="1"/>
    <col min="14" max="14" width="5" style="117" bestFit="1" customWidth="1"/>
    <col min="15" max="15" width="6.375" style="117" bestFit="1" customWidth="1"/>
    <col min="16" max="16" width="5.75" style="117" bestFit="1" customWidth="1"/>
    <col min="17" max="18" width="6.25" style="117" customWidth="1"/>
    <col min="19" max="19" width="6.125" style="117" customWidth="1"/>
    <col min="20" max="20" width="6.5" style="117" customWidth="1"/>
    <col min="21" max="21" width="7.875" style="117" customWidth="1"/>
  </cols>
  <sheetData>
    <row r="1" spans="1:23" ht="66" customHeight="1">
      <c r="A1" s="495" t="s">
        <v>324</v>
      </c>
      <c r="B1" s="495"/>
      <c r="C1" s="495"/>
      <c r="D1" s="495"/>
      <c r="E1" s="406"/>
      <c r="F1" s="438" t="s">
        <v>481</v>
      </c>
      <c r="G1" s="438"/>
      <c r="H1" s="438"/>
      <c r="I1" s="438"/>
      <c r="J1" s="438"/>
      <c r="K1" s="438"/>
      <c r="L1" s="438"/>
      <c r="M1" s="438"/>
      <c r="N1" s="438"/>
      <c r="O1" s="438"/>
      <c r="P1" s="438"/>
      <c r="Q1" s="482" t="s">
        <v>462</v>
      </c>
      <c r="R1" s="482"/>
      <c r="S1" s="482"/>
      <c r="T1" s="482"/>
      <c r="U1" s="482"/>
    </row>
    <row r="2" spans="1:23" ht="17.25" customHeight="1">
      <c r="A2" s="598" t="s">
        <v>489</v>
      </c>
      <c r="B2" s="598"/>
      <c r="C2" s="598"/>
      <c r="D2" s="598"/>
      <c r="E2" s="598"/>
      <c r="F2" s="598"/>
      <c r="G2" s="598"/>
      <c r="H2" s="598"/>
      <c r="I2" s="598"/>
      <c r="J2" s="598"/>
      <c r="K2" s="598"/>
      <c r="L2" s="598"/>
      <c r="M2" s="598"/>
      <c r="N2" s="598"/>
      <c r="O2" s="598"/>
      <c r="P2" s="598"/>
      <c r="Q2" s="598"/>
      <c r="R2" s="598"/>
      <c r="S2" s="598"/>
      <c r="T2" s="598"/>
      <c r="U2" s="598"/>
      <c r="V2" s="415"/>
      <c r="W2" s="415"/>
    </row>
    <row r="3" spans="1:23">
      <c r="Q3" s="650" t="s">
        <v>221</v>
      </c>
      <c r="R3" s="650"/>
      <c r="S3" s="650"/>
      <c r="T3" s="650"/>
      <c r="U3" s="650"/>
    </row>
    <row r="4" spans="1:23">
      <c r="A4" s="653" t="s">
        <v>136</v>
      </c>
      <c r="B4" s="653" t="s">
        <v>157</v>
      </c>
      <c r="C4" s="660" t="s">
        <v>222</v>
      </c>
      <c r="D4" s="660"/>
      <c r="E4" s="660"/>
      <c r="F4" s="660" t="s">
        <v>223</v>
      </c>
      <c r="G4" s="660"/>
      <c r="H4" s="660"/>
      <c r="I4" s="660" t="s">
        <v>224</v>
      </c>
      <c r="J4" s="660"/>
      <c r="K4" s="660"/>
      <c r="L4" s="660" t="s">
        <v>225</v>
      </c>
      <c r="M4" s="660"/>
      <c r="N4" s="660"/>
      <c r="O4" s="660"/>
      <c r="P4" s="660"/>
      <c r="Q4" s="660"/>
      <c r="R4" s="660"/>
      <c r="S4" s="660" t="s">
        <v>226</v>
      </c>
      <c r="T4" s="660"/>
      <c r="U4" s="660"/>
    </row>
    <row r="5" spans="1:23">
      <c r="A5" s="659"/>
      <c r="B5" s="659"/>
      <c r="C5" s="660"/>
      <c r="D5" s="660"/>
      <c r="E5" s="660"/>
      <c r="F5" s="660"/>
      <c r="G5" s="660"/>
      <c r="H5" s="660"/>
      <c r="I5" s="660"/>
      <c r="J5" s="660"/>
      <c r="K5" s="660"/>
      <c r="L5" s="660" t="s">
        <v>227</v>
      </c>
      <c r="M5" s="660"/>
      <c r="N5" s="660"/>
      <c r="O5" s="660"/>
      <c r="P5" s="660" t="s">
        <v>228</v>
      </c>
      <c r="Q5" s="660"/>
      <c r="R5" s="660"/>
      <c r="S5" s="660"/>
      <c r="T5" s="660"/>
      <c r="U5" s="660"/>
    </row>
    <row r="6" spans="1:23">
      <c r="A6" s="659"/>
      <c r="B6" s="659"/>
      <c r="C6" s="660"/>
      <c r="D6" s="660"/>
      <c r="E6" s="660"/>
      <c r="F6" s="660"/>
      <c r="G6" s="660"/>
      <c r="H6" s="660"/>
      <c r="I6" s="660"/>
      <c r="J6" s="660"/>
      <c r="K6" s="660"/>
      <c r="L6" s="653" t="s">
        <v>12</v>
      </c>
      <c r="M6" s="660" t="s">
        <v>4</v>
      </c>
      <c r="N6" s="660"/>
      <c r="O6" s="660"/>
      <c r="P6" s="653" t="s">
        <v>12</v>
      </c>
      <c r="Q6" s="660" t="s">
        <v>4</v>
      </c>
      <c r="R6" s="660"/>
      <c r="S6" s="660"/>
      <c r="T6" s="660"/>
      <c r="U6" s="660"/>
    </row>
    <row r="7" spans="1:23">
      <c r="A7" s="659"/>
      <c r="B7" s="659"/>
      <c r="C7" s="653" t="s">
        <v>229</v>
      </c>
      <c r="D7" s="653" t="s">
        <v>230</v>
      </c>
      <c r="E7" s="653" t="s">
        <v>231</v>
      </c>
      <c r="F7" s="653" t="s">
        <v>232</v>
      </c>
      <c r="G7" s="653" t="s">
        <v>230</v>
      </c>
      <c r="H7" s="653" t="s">
        <v>231</v>
      </c>
      <c r="I7" s="653" t="s">
        <v>229</v>
      </c>
      <c r="J7" s="653" t="s">
        <v>230</v>
      </c>
      <c r="K7" s="653" t="s">
        <v>231</v>
      </c>
      <c r="L7" s="659"/>
      <c r="M7" s="653" t="s">
        <v>215</v>
      </c>
      <c r="N7" s="653" t="s">
        <v>216</v>
      </c>
      <c r="O7" s="653" t="s">
        <v>233</v>
      </c>
      <c r="P7" s="659"/>
      <c r="Q7" s="653" t="s">
        <v>234</v>
      </c>
      <c r="R7" s="653" t="s">
        <v>235</v>
      </c>
      <c r="S7" s="653" t="s">
        <v>12</v>
      </c>
      <c r="T7" s="653" t="s">
        <v>236</v>
      </c>
      <c r="U7" s="653" t="s">
        <v>198</v>
      </c>
    </row>
    <row r="8" spans="1:23" ht="34.5" customHeight="1">
      <c r="A8" s="654"/>
      <c r="B8" s="654"/>
      <c r="C8" s="654"/>
      <c r="D8" s="654"/>
      <c r="E8" s="654"/>
      <c r="F8" s="654"/>
      <c r="G8" s="654"/>
      <c r="H8" s="654"/>
      <c r="I8" s="654"/>
      <c r="J8" s="654"/>
      <c r="K8" s="654"/>
      <c r="L8" s="654"/>
      <c r="M8" s="654"/>
      <c r="N8" s="654"/>
      <c r="O8" s="654"/>
      <c r="P8" s="654"/>
      <c r="Q8" s="654"/>
      <c r="R8" s="654"/>
      <c r="S8" s="654"/>
      <c r="T8" s="654"/>
      <c r="U8" s="654"/>
    </row>
    <row r="9" spans="1:23">
      <c r="A9" s="655" t="s">
        <v>3</v>
      </c>
      <c r="B9" s="655"/>
      <c r="C9" s="326">
        <v>1</v>
      </c>
      <c r="D9" s="118">
        <v>2</v>
      </c>
      <c r="E9" s="118">
        <v>3</v>
      </c>
      <c r="F9" s="118">
        <v>4</v>
      </c>
      <c r="G9" s="118">
        <v>5</v>
      </c>
      <c r="H9" s="118">
        <v>6</v>
      </c>
      <c r="I9" s="118">
        <v>7</v>
      </c>
      <c r="J9" s="118">
        <v>8</v>
      </c>
      <c r="K9" s="118">
        <v>9</v>
      </c>
      <c r="L9" s="118">
        <v>10</v>
      </c>
      <c r="M9" s="118">
        <v>11</v>
      </c>
      <c r="N9" s="118">
        <v>12</v>
      </c>
      <c r="O9" s="118">
        <v>13</v>
      </c>
      <c r="P9" s="118">
        <v>14</v>
      </c>
      <c r="Q9" s="118">
        <v>15</v>
      </c>
      <c r="R9" s="118">
        <v>16</v>
      </c>
      <c r="S9" s="118">
        <v>17</v>
      </c>
      <c r="T9" s="118">
        <v>18</v>
      </c>
      <c r="U9" s="118">
        <v>19</v>
      </c>
    </row>
    <row r="10" spans="1:23">
      <c r="A10" s="656" t="s">
        <v>12</v>
      </c>
      <c r="B10" s="656"/>
      <c r="C10" s="404">
        <v>3</v>
      </c>
      <c r="D10" s="404">
        <v>3</v>
      </c>
      <c r="E10" s="404">
        <v>3</v>
      </c>
      <c r="F10" s="404">
        <v>0</v>
      </c>
      <c r="G10" s="404">
        <v>0</v>
      </c>
      <c r="H10" s="404">
        <v>0</v>
      </c>
      <c r="I10" s="404">
        <v>3</v>
      </c>
      <c r="J10" s="404">
        <v>3</v>
      </c>
      <c r="K10" s="404">
        <v>3</v>
      </c>
      <c r="L10" s="404">
        <v>3</v>
      </c>
      <c r="M10" s="404">
        <v>2</v>
      </c>
      <c r="N10" s="404">
        <v>1</v>
      </c>
      <c r="O10" s="404">
        <v>0</v>
      </c>
      <c r="P10" s="404">
        <v>3</v>
      </c>
      <c r="Q10" s="404">
        <v>3</v>
      </c>
      <c r="R10" s="404">
        <v>0</v>
      </c>
      <c r="S10" s="404">
        <v>3</v>
      </c>
      <c r="T10" s="404">
        <v>3</v>
      </c>
      <c r="U10" s="404">
        <v>0</v>
      </c>
    </row>
    <row r="11" spans="1:23">
      <c r="A11" s="245">
        <v>1</v>
      </c>
      <c r="B11" s="246" t="s">
        <v>237</v>
      </c>
      <c r="C11" s="404">
        <v>2</v>
      </c>
      <c r="D11" s="404">
        <v>2</v>
      </c>
      <c r="E11" s="404">
        <v>2</v>
      </c>
      <c r="F11" s="360"/>
      <c r="G11" s="360"/>
      <c r="H11" s="360"/>
      <c r="I11" s="360">
        <v>2</v>
      </c>
      <c r="J11" s="360">
        <v>2</v>
      </c>
      <c r="K11" s="360">
        <v>2</v>
      </c>
      <c r="L11" s="404">
        <v>2</v>
      </c>
      <c r="M11" s="360">
        <v>1</v>
      </c>
      <c r="N11" s="360">
        <v>1</v>
      </c>
      <c r="O11" s="360"/>
      <c r="P11" s="404">
        <v>2</v>
      </c>
      <c r="Q11" s="360">
        <v>2</v>
      </c>
      <c r="R11" s="360"/>
      <c r="S11" s="404">
        <v>2</v>
      </c>
      <c r="T11" s="360">
        <v>2</v>
      </c>
      <c r="U11" s="360"/>
    </row>
    <row r="12" spans="1:23">
      <c r="A12" s="245">
        <v>2</v>
      </c>
      <c r="B12" s="225" t="s">
        <v>383</v>
      </c>
      <c r="C12" s="404">
        <v>1</v>
      </c>
      <c r="D12" s="404">
        <v>1</v>
      </c>
      <c r="E12" s="404">
        <v>1</v>
      </c>
      <c r="F12" s="360"/>
      <c r="G12" s="360"/>
      <c r="H12" s="360"/>
      <c r="I12" s="360">
        <v>1</v>
      </c>
      <c r="J12" s="360">
        <v>1</v>
      </c>
      <c r="K12" s="360">
        <v>1</v>
      </c>
      <c r="L12" s="404">
        <v>1</v>
      </c>
      <c r="M12" s="360">
        <v>1</v>
      </c>
      <c r="N12" s="360"/>
      <c r="O12" s="360"/>
      <c r="P12" s="404">
        <v>1</v>
      </c>
      <c r="Q12" s="360">
        <v>1</v>
      </c>
      <c r="R12" s="360"/>
      <c r="S12" s="404">
        <v>1</v>
      </c>
      <c r="T12" s="360">
        <v>1</v>
      </c>
      <c r="U12" s="360"/>
    </row>
    <row r="13" spans="1:23">
      <c r="A13" s="245">
        <v>3</v>
      </c>
      <c r="B13" s="225" t="s">
        <v>384</v>
      </c>
      <c r="C13" s="404">
        <v>0</v>
      </c>
      <c r="D13" s="404">
        <v>0</v>
      </c>
      <c r="E13" s="404">
        <v>0</v>
      </c>
      <c r="F13" s="360"/>
      <c r="G13" s="360"/>
      <c r="H13" s="360"/>
      <c r="I13" s="360"/>
      <c r="J13" s="360"/>
      <c r="K13" s="360"/>
      <c r="L13" s="404">
        <v>0</v>
      </c>
      <c r="M13" s="360"/>
      <c r="N13" s="360"/>
      <c r="O13" s="360"/>
      <c r="P13" s="404">
        <v>0</v>
      </c>
      <c r="Q13" s="360"/>
      <c r="R13" s="360"/>
      <c r="S13" s="404">
        <v>0</v>
      </c>
      <c r="T13" s="360"/>
      <c r="U13" s="360"/>
    </row>
    <row r="14" spans="1:23">
      <c r="A14" s="245">
        <v>4</v>
      </c>
      <c r="B14" s="225" t="s">
        <v>385</v>
      </c>
      <c r="C14" s="404">
        <v>0</v>
      </c>
      <c r="D14" s="404">
        <v>0</v>
      </c>
      <c r="E14" s="404">
        <v>0</v>
      </c>
      <c r="F14" s="360"/>
      <c r="G14" s="360"/>
      <c r="H14" s="360"/>
      <c r="I14" s="360"/>
      <c r="J14" s="360"/>
      <c r="K14" s="360"/>
      <c r="L14" s="404">
        <v>0</v>
      </c>
      <c r="M14" s="360"/>
      <c r="N14" s="360"/>
      <c r="O14" s="360"/>
      <c r="P14" s="404">
        <v>0</v>
      </c>
      <c r="Q14" s="360"/>
      <c r="R14" s="360"/>
      <c r="S14" s="404">
        <v>0</v>
      </c>
      <c r="T14" s="360"/>
      <c r="U14" s="360"/>
    </row>
    <row r="15" spans="1:23">
      <c r="A15" s="245">
        <v>5</v>
      </c>
      <c r="B15" s="225" t="s">
        <v>386</v>
      </c>
      <c r="C15" s="404">
        <v>0</v>
      </c>
      <c r="D15" s="404">
        <v>0</v>
      </c>
      <c r="E15" s="404">
        <v>0</v>
      </c>
      <c r="F15" s="360"/>
      <c r="G15" s="360"/>
      <c r="H15" s="360"/>
      <c r="I15" s="360"/>
      <c r="J15" s="360"/>
      <c r="K15" s="360"/>
      <c r="L15" s="404">
        <v>0</v>
      </c>
      <c r="M15" s="360"/>
      <c r="N15" s="360"/>
      <c r="O15" s="360"/>
      <c r="P15" s="404">
        <v>0</v>
      </c>
      <c r="Q15" s="360"/>
      <c r="R15" s="360"/>
      <c r="S15" s="404">
        <v>0</v>
      </c>
      <c r="T15" s="360"/>
      <c r="U15" s="360"/>
    </row>
    <row r="16" spans="1:23">
      <c r="A16" s="245">
        <v>6</v>
      </c>
      <c r="B16" s="225" t="s">
        <v>387</v>
      </c>
      <c r="C16" s="404">
        <v>0</v>
      </c>
      <c r="D16" s="404">
        <v>0</v>
      </c>
      <c r="E16" s="404">
        <v>0</v>
      </c>
      <c r="F16" s="360"/>
      <c r="G16" s="360"/>
      <c r="H16" s="360"/>
      <c r="I16" s="360"/>
      <c r="J16" s="360"/>
      <c r="K16" s="360"/>
      <c r="L16" s="404">
        <v>0</v>
      </c>
      <c r="M16" s="360"/>
      <c r="N16" s="360"/>
      <c r="O16" s="360"/>
      <c r="P16" s="404">
        <v>0</v>
      </c>
      <c r="Q16" s="360"/>
      <c r="R16" s="360"/>
      <c r="S16" s="404">
        <v>0</v>
      </c>
      <c r="T16" s="360"/>
      <c r="U16" s="360"/>
    </row>
    <row r="17" spans="1:21">
      <c r="A17" s="245">
        <v>7</v>
      </c>
      <c r="B17" s="225" t="s">
        <v>388</v>
      </c>
      <c r="C17" s="404">
        <v>0</v>
      </c>
      <c r="D17" s="404">
        <v>0</v>
      </c>
      <c r="E17" s="404">
        <v>0</v>
      </c>
      <c r="F17" s="360"/>
      <c r="G17" s="360"/>
      <c r="H17" s="360"/>
      <c r="I17" s="360"/>
      <c r="J17" s="360"/>
      <c r="K17" s="360"/>
      <c r="L17" s="404">
        <v>0</v>
      </c>
      <c r="M17" s="360"/>
      <c r="N17" s="360"/>
      <c r="O17" s="360"/>
      <c r="P17" s="404">
        <v>0</v>
      </c>
      <c r="Q17" s="360"/>
      <c r="R17" s="360"/>
      <c r="S17" s="404">
        <v>0</v>
      </c>
      <c r="T17" s="360"/>
      <c r="U17" s="360"/>
    </row>
    <row r="18" spans="1:21">
      <c r="A18" s="245">
        <v>8</v>
      </c>
      <c r="B18" s="225" t="s">
        <v>389</v>
      </c>
      <c r="C18" s="404">
        <v>0</v>
      </c>
      <c r="D18" s="404">
        <v>0</v>
      </c>
      <c r="E18" s="404">
        <v>0</v>
      </c>
      <c r="F18" s="360"/>
      <c r="G18" s="360"/>
      <c r="H18" s="360"/>
      <c r="I18" s="360"/>
      <c r="J18" s="360"/>
      <c r="K18" s="360"/>
      <c r="L18" s="404">
        <v>0</v>
      </c>
      <c r="M18" s="360"/>
      <c r="N18" s="360"/>
      <c r="O18" s="360"/>
      <c r="P18" s="404">
        <v>0</v>
      </c>
      <c r="Q18" s="360"/>
      <c r="R18" s="360"/>
      <c r="S18" s="404">
        <v>0</v>
      </c>
      <c r="T18" s="360"/>
      <c r="U18" s="360"/>
    </row>
    <row r="19" spans="1:21">
      <c r="A19" s="245">
        <v>9</v>
      </c>
      <c r="B19" s="225" t="s">
        <v>390</v>
      </c>
      <c r="C19" s="404">
        <v>0</v>
      </c>
      <c r="D19" s="404">
        <v>0</v>
      </c>
      <c r="E19" s="404">
        <v>0</v>
      </c>
      <c r="F19" s="360"/>
      <c r="G19" s="360"/>
      <c r="H19" s="360"/>
      <c r="I19" s="360"/>
      <c r="J19" s="360"/>
      <c r="K19" s="360"/>
      <c r="L19" s="404">
        <v>0</v>
      </c>
      <c r="M19" s="360"/>
      <c r="N19" s="360"/>
      <c r="O19" s="360"/>
      <c r="P19" s="404">
        <v>0</v>
      </c>
      <c r="Q19" s="360"/>
      <c r="R19" s="360"/>
      <c r="S19" s="404">
        <v>0</v>
      </c>
      <c r="T19" s="360"/>
      <c r="U19" s="360"/>
    </row>
    <row r="20" spans="1:21">
      <c r="A20" s="245">
        <v>10</v>
      </c>
      <c r="B20" s="225" t="s">
        <v>391</v>
      </c>
      <c r="C20" s="404">
        <v>0</v>
      </c>
      <c r="D20" s="404">
        <v>0</v>
      </c>
      <c r="E20" s="404">
        <v>0</v>
      </c>
      <c r="F20" s="360"/>
      <c r="G20" s="360"/>
      <c r="H20" s="360"/>
      <c r="I20" s="360"/>
      <c r="J20" s="360"/>
      <c r="K20" s="360"/>
      <c r="L20" s="404">
        <v>0</v>
      </c>
      <c r="M20" s="360"/>
      <c r="N20" s="360"/>
      <c r="O20" s="360"/>
      <c r="P20" s="404">
        <v>0</v>
      </c>
      <c r="Q20" s="360"/>
      <c r="R20" s="360"/>
      <c r="S20" s="404">
        <v>0</v>
      </c>
      <c r="T20" s="360"/>
      <c r="U20" s="360"/>
    </row>
    <row r="21" spans="1:21">
      <c r="A21" s="245">
        <v>11</v>
      </c>
      <c r="B21" s="225" t="s">
        <v>392</v>
      </c>
      <c r="C21" s="404">
        <v>0</v>
      </c>
      <c r="D21" s="404">
        <v>0</v>
      </c>
      <c r="E21" s="404">
        <v>0</v>
      </c>
      <c r="F21" s="360"/>
      <c r="G21" s="360"/>
      <c r="H21" s="360"/>
      <c r="I21" s="360"/>
      <c r="J21" s="360"/>
      <c r="K21" s="360"/>
      <c r="L21" s="404">
        <v>0</v>
      </c>
      <c r="M21" s="360"/>
      <c r="N21" s="360"/>
      <c r="O21" s="360"/>
      <c r="P21" s="404">
        <v>0</v>
      </c>
      <c r="Q21" s="360"/>
      <c r="R21" s="360"/>
      <c r="S21" s="404">
        <v>0</v>
      </c>
      <c r="T21" s="360"/>
      <c r="U21" s="360"/>
    </row>
    <row r="22" spans="1:21" ht="16.5">
      <c r="A22" s="175"/>
      <c r="B22" s="657" t="s">
        <v>465</v>
      </c>
      <c r="C22" s="657"/>
      <c r="D22" s="657"/>
      <c r="E22" s="657"/>
      <c r="F22" s="657"/>
      <c r="G22" s="657"/>
      <c r="H22" s="229"/>
      <c r="I22" s="229"/>
      <c r="J22" s="229"/>
      <c r="K22" s="240"/>
      <c r="L22" s="241"/>
      <c r="M22" s="241"/>
      <c r="N22" s="240"/>
      <c r="O22" s="658" t="s">
        <v>482</v>
      </c>
      <c r="P22" s="658"/>
      <c r="Q22" s="658"/>
      <c r="R22" s="658"/>
      <c r="S22" s="658"/>
      <c r="T22" s="658"/>
      <c r="U22" s="220"/>
    </row>
    <row r="23" spans="1:21" ht="16.5">
      <c r="A23" s="119"/>
      <c r="B23" s="619" t="s">
        <v>286</v>
      </c>
      <c r="C23" s="619"/>
      <c r="D23" s="619"/>
      <c r="E23" s="619"/>
      <c r="F23" s="619"/>
      <c r="G23" s="619"/>
      <c r="H23" s="230"/>
      <c r="I23" s="230"/>
      <c r="J23" s="230"/>
      <c r="K23" s="242"/>
      <c r="L23" s="242"/>
      <c r="M23" s="242"/>
      <c r="N23" s="243"/>
      <c r="O23" s="620" t="s">
        <v>299</v>
      </c>
      <c r="P23" s="620"/>
      <c r="Q23" s="620"/>
      <c r="R23" s="620"/>
      <c r="S23" s="620"/>
      <c r="T23" s="620"/>
      <c r="U23" s="220"/>
    </row>
    <row r="24" spans="1:21" ht="16.5">
      <c r="A24" s="119"/>
      <c r="B24" s="417"/>
      <c r="C24" s="417"/>
      <c r="D24" s="417"/>
      <c r="E24" s="417"/>
      <c r="F24" s="417"/>
      <c r="G24" s="417"/>
      <c r="H24" s="230"/>
      <c r="I24" s="230"/>
      <c r="J24" s="230"/>
      <c r="K24" s="242"/>
      <c r="L24" s="242"/>
      <c r="M24" s="242"/>
      <c r="N24" s="243"/>
      <c r="O24" s="418"/>
      <c r="P24" s="418"/>
      <c r="Q24" s="418"/>
      <c r="R24" s="418"/>
      <c r="S24" s="418"/>
      <c r="T24" s="418"/>
      <c r="U24" s="220"/>
    </row>
    <row r="25" spans="1:21" ht="16.5">
      <c r="A25" s="119"/>
      <c r="B25" s="417"/>
      <c r="C25" s="417"/>
      <c r="D25" s="417"/>
      <c r="E25" s="417"/>
      <c r="F25" s="417"/>
      <c r="G25" s="417"/>
      <c r="H25" s="230"/>
      <c r="I25" s="230"/>
      <c r="J25" s="230"/>
      <c r="K25" s="242"/>
      <c r="L25" s="242"/>
      <c r="M25" s="242"/>
      <c r="N25" s="243"/>
      <c r="O25" s="418"/>
      <c r="P25" s="418"/>
      <c r="Q25" s="418"/>
      <c r="R25" s="418"/>
      <c r="S25" s="418"/>
      <c r="T25" s="418"/>
      <c r="U25" s="220"/>
    </row>
    <row r="26" spans="1:21" ht="16.5">
      <c r="A26" s="119"/>
      <c r="B26" s="417"/>
      <c r="C26" s="417"/>
      <c r="D26" s="417"/>
      <c r="E26" s="417"/>
      <c r="F26" s="417"/>
      <c r="G26" s="417"/>
      <c r="H26" s="230"/>
      <c r="I26" s="230"/>
      <c r="J26" s="230"/>
      <c r="K26" s="242"/>
      <c r="L26" s="242"/>
      <c r="M26" s="242"/>
      <c r="N26" s="243"/>
      <c r="O26" s="418"/>
      <c r="P26" s="418"/>
      <c r="Q26" s="418"/>
      <c r="R26" s="418"/>
      <c r="S26" s="418"/>
      <c r="T26" s="418"/>
      <c r="U26" s="220"/>
    </row>
    <row r="27" spans="1:21" ht="16.5">
      <c r="A27" s="3"/>
      <c r="B27" s="219"/>
      <c r="C27" s="219"/>
      <c r="D27" s="220"/>
      <c r="E27" s="220"/>
      <c r="F27" s="220"/>
      <c r="G27" s="219"/>
      <c r="H27" s="219"/>
      <c r="I27" s="219"/>
      <c r="J27" s="219"/>
      <c r="K27" s="220"/>
      <c r="L27" s="220"/>
      <c r="M27" s="220"/>
      <c r="N27" s="220"/>
      <c r="O27" s="220"/>
      <c r="P27" s="231"/>
      <c r="Q27" s="231"/>
      <c r="R27" s="231"/>
      <c r="S27" s="220"/>
      <c r="T27" s="220"/>
      <c r="U27" s="220"/>
    </row>
    <row r="28" spans="1:21" ht="16.5">
      <c r="A28" s="3"/>
      <c r="B28" s="219"/>
      <c r="C28" s="219"/>
      <c r="D28" s="220"/>
      <c r="E28" s="220"/>
      <c r="F28" s="220"/>
      <c r="G28" s="219"/>
      <c r="H28" s="219"/>
      <c r="I28" s="219"/>
      <c r="J28" s="219"/>
      <c r="K28" s="220"/>
      <c r="L28" s="220"/>
      <c r="M28" s="220"/>
      <c r="N28" s="220"/>
      <c r="O28" s="220"/>
      <c r="P28" s="236"/>
      <c r="Q28" s="236"/>
      <c r="R28" s="236"/>
      <c r="S28" s="236"/>
      <c r="T28" s="236"/>
      <c r="U28" s="236"/>
    </row>
    <row r="29" spans="1:21" ht="16.5">
      <c r="A29" s="3"/>
      <c r="B29" s="219"/>
      <c r="C29" s="219"/>
      <c r="D29" s="220"/>
      <c r="E29" s="220"/>
      <c r="F29" s="220"/>
      <c r="G29" s="219"/>
      <c r="H29" s="219"/>
      <c r="I29" s="219"/>
      <c r="J29" s="219"/>
      <c r="K29" s="220"/>
      <c r="L29" s="220"/>
      <c r="M29" s="220"/>
      <c r="N29" s="220"/>
      <c r="O29" s="220"/>
      <c r="P29" s="236"/>
      <c r="Q29" s="236"/>
      <c r="R29" s="236"/>
      <c r="S29" s="236"/>
      <c r="T29" s="236"/>
      <c r="U29" s="236"/>
    </row>
    <row r="30" spans="1:21" ht="16.5">
      <c r="A30" s="3"/>
      <c r="B30" s="620" t="s">
        <v>328</v>
      </c>
      <c r="C30" s="620"/>
      <c r="D30" s="620"/>
      <c r="E30" s="620"/>
      <c r="F30" s="620"/>
      <c r="G30" s="620"/>
      <c r="H30" s="231"/>
      <c r="I30" s="231"/>
      <c r="J30" s="231"/>
      <c r="K30" s="220"/>
      <c r="L30" s="220"/>
      <c r="M30" s="220"/>
      <c r="N30" s="220"/>
      <c r="O30" s="620" t="s">
        <v>341</v>
      </c>
      <c r="P30" s="620"/>
      <c r="Q30" s="620"/>
      <c r="R30" s="620"/>
      <c r="S30" s="620"/>
      <c r="T30" s="620"/>
      <c r="U30" s="220"/>
    </row>
  </sheetData>
  <sheetProtection formatCells="0" selectLockedCells="1"/>
  <protectedRanges>
    <protectedRange sqref="C10:U10 L11:L21 P11:P21 S11:S21 C11:E21" name="Range1"/>
  </protectedRanges>
  <mergeCells count="43">
    <mergeCell ref="U7:U8"/>
    <mergeCell ref="L6:L8"/>
    <mergeCell ref="M6:O6"/>
    <mergeCell ref="P6:P8"/>
    <mergeCell ref="Q6:R6"/>
    <mergeCell ref="M7:M8"/>
    <mergeCell ref="N7:N8"/>
    <mergeCell ref="O7:O8"/>
    <mergeCell ref="Q7:Q8"/>
    <mergeCell ref="R7:R8"/>
    <mergeCell ref="S7:S8"/>
    <mergeCell ref="B22:G22"/>
    <mergeCell ref="O22:T22"/>
    <mergeCell ref="F1:P1"/>
    <mergeCell ref="Q3:U3"/>
    <mergeCell ref="A4:A8"/>
    <mergeCell ref="B4:B8"/>
    <mergeCell ref="C4:E6"/>
    <mergeCell ref="F4:H6"/>
    <mergeCell ref="I4:K6"/>
    <mergeCell ref="L4:R4"/>
    <mergeCell ref="S4:U6"/>
    <mergeCell ref="A1:D1"/>
    <mergeCell ref="Q1:U1"/>
    <mergeCell ref="L5:O5"/>
    <mergeCell ref="A2:U2"/>
    <mergeCell ref="P5:R5"/>
    <mergeCell ref="B23:G23"/>
    <mergeCell ref="O23:T23"/>
    <mergeCell ref="B30:G30"/>
    <mergeCell ref="O30:T30"/>
    <mergeCell ref="T7:T8"/>
    <mergeCell ref="C7:C8"/>
    <mergeCell ref="D7:D8"/>
    <mergeCell ref="E7:E8"/>
    <mergeCell ref="F7:F8"/>
    <mergeCell ref="G7:G8"/>
    <mergeCell ref="H7:H8"/>
    <mergeCell ref="I7:I8"/>
    <mergeCell ref="J7:J8"/>
    <mergeCell ref="K7:K8"/>
    <mergeCell ref="A9:B9"/>
    <mergeCell ref="A10:B10"/>
  </mergeCells>
  <pageMargins left="0.33" right="0.3" top="0.39" bottom="0.36" header="0.31496062992126" footer="0.31496062992126"/>
  <pageSetup paperSize="9" scale="9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X30"/>
  <sheetViews>
    <sheetView topLeftCell="A10" zoomScaleNormal="100" zoomScaleSheetLayoutView="100" workbookViewId="0">
      <selection activeCell="A24" sqref="A24:XFD26"/>
    </sheetView>
  </sheetViews>
  <sheetFormatPr defaultRowHeight="15.75"/>
  <cols>
    <col min="1" max="1" width="3.75" style="120" customWidth="1"/>
    <col min="2" max="2" width="25.25" style="120" customWidth="1"/>
    <col min="3" max="3" width="5.75" style="1" customWidth="1"/>
    <col min="4" max="4" width="5" style="1" customWidth="1"/>
    <col min="5" max="5" width="5.75" style="1" customWidth="1"/>
    <col min="6" max="6" width="5.25" style="1" customWidth="1"/>
    <col min="7" max="7" width="4.875" style="1" customWidth="1"/>
    <col min="8" max="9" width="5.75" style="1" customWidth="1"/>
    <col min="10" max="10" width="5.25" style="1" customWidth="1"/>
    <col min="11" max="16" width="5.75" style="1" customWidth="1"/>
    <col min="17" max="17" width="5.25" style="1" customWidth="1"/>
    <col min="18" max="18" width="5.75" style="1" customWidth="1"/>
    <col min="19" max="19" width="6.625" style="1" customWidth="1"/>
    <col min="20" max="20" width="5.875" style="1" customWidth="1"/>
    <col min="21" max="21" width="5.75" style="1" customWidth="1"/>
    <col min="22" max="22" width="5.875" style="1" customWidth="1"/>
    <col min="23" max="23" width="6.625" style="1" customWidth="1"/>
    <col min="24" max="24" width="5.75" style="1" customWidth="1"/>
    <col min="25" max="16384" width="9" style="1"/>
  </cols>
  <sheetData>
    <row r="1" spans="1:24" ht="69" customHeight="1">
      <c r="A1" s="484" t="s">
        <v>325</v>
      </c>
      <c r="B1" s="484"/>
      <c r="C1" s="484"/>
      <c r="D1" s="484"/>
      <c r="E1" s="484"/>
      <c r="F1" s="438" t="s">
        <v>483</v>
      </c>
      <c r="G1" s="438"/>
      <c r="H1" s="438"/>
      <c r="I1" s="438"/>
      <c r="J1" s="438"/>
      <c r="K1" s="438"/>
      <c r="L1" s="438"/>
      <c r="M1" s="438"/>
      <c r="N1" s="438"/>
      <c r="O1" s="438"/>
      <c r="P1" s="438"/>
      <c r="Q1" s="438"/>
      <c r="R1" s="482" t="s">
        <v>462</v>
      </c>
      <c r="S1" s="482"/>
      <c r="T1" s="482"/>
      <c r="U1" s="482"/>
      <c r="V1" s="482"/>
      <c r="W1" s="482"/>
      <c r="X1" s="482"/>
    </row>
    <row r="2" spans="1:24" ht="15.75" customHeight="1">
      <c r="A2" s="661" t="s">
        <v>489</v>
      </c>
      <c r="B2" s="661"/>
      <c r="C2" s="661"/>
      <c r="D2" s="661"/>
      <c r="E2" s="661"/>
      <c r="F2" s="661"/>
      <c r="G2" s="661"/>
      <c r="H2" s="661"/>
      <c r="I2" s="661"/>
      <c r="J2" s="661"/>
      <c r="K2" s="661"/>
      <c r="L2" s="661"/>
      <c r="M2" s="661"/>
      <c r="N2" s="661"/>
      <c r="O2" s="661"/>
      <c r="P2" s="661"/>
      <c r="Q2" s="661"/>
      <c r="R2" s="661"/>
      <c r="S2" s="661"/>
      <c r="T2" s="661"/>
      <c r="U2" s="661"/>
      <c r="V2" s="661"/>
      <c r="W2" s="661"/>
      <c r="X2" s="661"/>
    </row>
    <row r="3" spans="1:24">
      <c r="A3" s="555" t="s">
        <v>238</v>
      </c>
      <c r="B3" s="666" t="s">
        <v>157</v>
      </c>
      <c r="C3" s="667" t="s">
        <v>287</v>
      </c>
      <c r="D3" s="668"/>
      <c r="E3" s="668"/>
      <c r="F3" s="668"/>
      <c r="G3" s="668"/>
      <c r="H3" s="668"/>
      <c r="I3" s="668"/>
      <c r="J3" s="669"/>
      <c r="K3" s="670" t="s">
        <v>306</v>
      </c>
      <c r="L3" s="671"/>
      <c r="M3" s="671"/>
      <c r="N3" s="671"/>
      <c r="O3" s="671"/>
      <c r="P3" s="671"/>
      <c r="Q3" s="672"/>
      <c r="R3" s="664" t="s">
        <v>307</v>
      </c>
      <c r="S3" s="664"/>
      <c r="T3" s="664"/>
      <c r="U3" s="664"/>
      <c r="V3" s="664"/>
      <c r="W3" s="664"/>
      <c r="X3" s="664"/>
    </row>
    <row r="4" spans="1:24" ht="24.75" customHeight="1">
      <c r="A4" s="555"/>
      <c r="B4" s="666"/>
      <c r="C4" s="555" t="s">
        <v>239</v>
      </c>
      <c r="D4" s="555" t="s">
        <v>240</v>
      </c>
      <c r="E4" s="555"/>
      <c r="F4" s="555"/>
      <c r="G4" s="555"/>
      <c r="H4" s="555" t="s">
        <v>241</v>
      </c>
      <c r="I4" s="555"/>
      <c r="J4" s="555"/>
      <c r="K4" s="663" t="s">
        <v>242</v>
      </c>
      <c r="L4" s="663" t="s">
        <v>243</v>
      </c>
      <c r="M4" s="663"/>
      <c r="N4" s="663"/>
      <c r="O4" s="663" t="s">
        <v>244</v>
      </c>
      <c r="P4" s="663"/>
      <c r="Q4" s="663"/>
      <c r="R4" s="663" t="s">
        <v>245</v>
      </c>
      <c r="S4" s="663" t="s">
        <v>246</v>
      </c>
      <c r="T4" s="663"/>
      <c r="U4" s="663"/>
      <c r="V4" s="663" t="s">
        <v>247</v>
      </c>
      <c r="W4" s="663"/>
      <c r="X4" s="663"/>
    </row>
    <row r="5" spans="1:24">
      <c r="A5" s="555"/>
      <c r="B5" s="666"/>
      <c r="C5" s="555"/>
      <c r="D5" s="555" t="s">
        <v>248</v>
      </c>
      <c r="E5" s="555" t="s">
        <v>249</v>
      </c>
      <c r="F5" s="555" t="s">
        <v>250</v>
      </c>
      <c r="G5" s="555" t="s">
        <v>235</v>
      </c>
      <c r="H5" s="555" t="s">
        <v>251</v>
      </c>
      <c r="I5" s="555" t="s">
        <v>252</v>
      </c>
      <c r="J5" s="555" t="s">
        <v>253</v>
      </c>
      <c r="K5" s="663"/>
      <c r="L5" s="663" t="s">
        <v>251</v>
      </c>
      <c r="M5" s="663" t="s">
        <v>252</v>
      </c>
      <c r="N5" s="555" t="s">
        <v>253</v>
      </c>
      <c r="O5" s="663" t="s">
        <v>251</v>
      </c>
      <c r="P5" s="663" t="s">
        <v>252</v>
      </c>
      <c r="Q5" s="555" t="s">
        <v>253</v>
      </c>
      <c r="R5" s="663"/>
      <c r="S5" s="663" t="s">
        <v>251</v>
      </c>
      <c r="T5" s="663" t="s">
        <v>252</v>
      </c>
      <c r="U5" s="555" t="s">
        <v>253</v>
      </c>
      <c r="V5" s="663" t="s">
        <v>251</v>
      </c>
      <c r="W5" s="663" t="s">
        <v>252</v>
      </c>
      <c r="X5" s="555" t="s">
        <v>253</v>
      </c>
    </row>
    <row r="6" spans="1:24">
      <c r="A6" s="555"/>
      <c r="B6" s="666"/>
      <c r="C6" s="555"/>
      <c r="D6" s="555"/>
      <c r="E6" s="555"/>
      <c r="F6" s="555"/>
      <c r="G6" s="555"/>
      <c r="H6" s="555"/>
      <c r="I6" s="555"/>
      <c r="J6" s="555"/>
      <c r="K6" s="663"/>
      <c r="L6" s="663"/>
      <c r="M6" s="663"/>
      <c r="N6" s="555"/>
      <c r="O6" s="663"/>
      <c r="P6" s="663"/>
      <c r="Q6" s="555"/>
      <c r="R6" s="663"/>
      <c r="S6" s="663"/>
      <c r="T6" s="663"/>
      <c r="U6" s="555"/>
      <c r="V6" s="663"/>
      <c r="W6" s="663"/>
      <c r="X6" s="555"/>
    </row>
    <row r="7" spans="1:24" ht="27" customHeight="1">
      <c r="A7" s="555"/>
      <c r="B7" s="666"/>
      <c r="C7" s="555"/>
      <c r="D7" s="555"/>
      <c r="E7" s="555"/>
      <c r="F7" s="555"/>
      <c r="G7" s="555"/>
      <c r="H7" s="555"/>
      <c r="I7" s="555"/>
      <c r="J7" s="555"/>
      <c r="K7" s="663"/>
      <c r="L7" s="663"/>
      <c r="M7" s="663"/>
      <c r="N7" s="555"/>
      <c r="O7" s="663"/>
      <c r="P7" s="663"/>
      <c r="Q7" s="555"/>
      <c r="R7" s="663"/>
      <c r="S7" s="663"/>
      <c r="T7" s="663"/>
      <c r="U7" s="555"/>
      <c r="V7" s="663"/>
      <c r="W7" s="663"/>
      <c r="X7" s="555"/>
    </row>
    <row r="8" spans="1:24">
      <c r="A8" s="571" t="s">
        <v>3</v>
      </c>
      <c r="B8" s="665"/>
      <c r="C8" s="116">
        <v>1</v>
      </c>
      <c r="D8" s="116">
        <v>2</v>
      </c>
      <c r="E8" s="361">
        <v>3</v>
      </c>
      <c r="F8" s="116">
        <v>4</v>
      </c>
      <c r="G8" s="116">
        <v>5</v>
      </c>
      <c r="H8" s="116">
        <v>6</v>
      </c>
      <c r="I8" s="116">
        <v>7</v>
      </c>
      <c r="J8" s="116">
        <v>8</v>
      </c>
      <c r="K8" s="116">
        <v>9</v>
      </c>
      <c r="L8" s="116">
        <v>10</v>
      </c>
      <c r="M8" s="116">
        <v>11</v>
      </c>
      <c r="N8" s="116">
        <v>12</v>
      </c>
      <c r="O8" s="116">
        <v>13</v>
      </c>
      <c r="P8" s="116">
        <v>14</v>
      </c>
      <c r="Q8" s="116">
        <v>15</v>
      </c>
      <c r="R8" s="116">
        <v>16</v>
      </c>
      <c r="S8" s="116">
        <v>17</v>
      </c>
      <c r="T8" s="116">
        <v>18</v>
      </c>
      <c r="U8" s="116">
        <v>19</v>
      </c>
      <c r="V8" s="116">
        <v>20</v>
      </c>
      <c r="W8" s="116">
        <v>21</v>
      </c>
      <c r="X8" s="116">
        <v>22</v>
      </c>
    </row>
    <row r="9" spans="1:24">
      <c r="A9" s="662" t="s">
        <v>254</v>
      </c>
      <c r="B9" s="662"/>
      <c r="C9" s="362">
        <v>0</v>
      </c>
      <c r="D9" s="362">
        <v>0</v>
      </c>
      <c r="E9" s="362">
        <v>0</v>
      </c>
      <c r="F9" s="362">
        <v>0</v>
      </c>
      <c r="G9" s="362">
        <v>0</v>
      </c>
      <c r="H9" s="362">
        <v>0</v>
      </c>
      <c r="I9" s="362">
        <v>0</v>
      </c>
      <c r="J9" s="362">
        <v>0</v>
      </c>
      <c r="K9" s="362">
        <v>0</v>
      </c>
      <c r="L9" s="362">
        <v>0</v>
      </c>
      <c r="M9" s="362">
        <v>0</v>
      </c>
      <c r="N9" s="362">
        <v>0</v>
      </c>
      <c r="O9" s="362">
        <v>0</v>
      </c>
      <c r="P9" s="362">
        <v>0</v>
      </c>
      <c r="Q9" s="362">
        <v>0</v>
      </c>
      <c r="R9" s="362">
        <v>0</v>
      </c>
      <c r="S9" s="362">
        <v>0</v>
      </c>
      <c r="T9" s="362">
        <v>0</v>
      </c>
      <c r="U9" s="362">
        <v>0</v>
      </c>
      <c r="V9" s="362">
        <v>0</v>
      </c>
      <c r="W9" s="362">
        <v>0</v>
      </c>
      <c r="X9" s="362">
        <v>0</v>
      </c>
    </row>
    <row r="10" spans="1:24">
      <c r="A10" s="248" t="s">
        <v>0</v>
      </c>
      <c r="B10" s="249" t="s">
        <v>255</v>
      </c>
      <c r="C10" s="365">
        <v>0</v>
      </c>
      <c r="D10" s="365">
        <v>0</v>
      </c>
      <c r="E10" s="365">
        <v>0</v>
      </c>
      <c r="F10" s="365">
        <v>0</v>
      </c>
      <c r="G10" s="365">
        <v>0</v>
      </c>
      <c r="H10" s="365">
        <v>0</v>
      </c>
      <c r="I10" s="365">
        <v>0</v>
      </c>
      <c r="J10" s="365">
        <v>0</v>
      </c>
      <c r="K10" s="365">
        <v>0</v>
      </c>
      <c r="L10" s="365">
        <v>0</v>
      </c>
      <c r="M10" s="365">
        <v>0</v>
      </c>
      <c r="N10" s="365">
        <v>0</v>
      </c>
      <c r="O10" s="365">
        <v>0</v>
      </c>
      <c r="P10" s="365">
        <v>0</v>
      </c>
      <c r="Q10" s="365">
        <v>0</v>
      </c>
      <c r="R10" s="365">
        <v>0</v>
      </c>
      <c r="S10" s="365">
        <v>0</v>
      </c>
      <c r="T10" s="365">
        <v>0</v>
      </c>
      <c r="U10" s="365">
        <v>0</v>
      </c>
      <c r="V10" s="365">
        <v>0</v>
      </c>
      <c r="W10" s="365">
        <v>0</v>
      </c>
      <c r="X10" s="365">
        <v>0</v>
      </c>
    </row>
    <row r="11" spans="1:24">
      <c r="A11" s="363" t="s">
        <v>1</v>
      </c>
      <c r="B11" s="364" t="s">
        <v>8</v>
      </c>
      <c r="C11" s="362">
        <v>0</v>
      </c>
      <c r="D11" s="362">
        <v>0</v>
      </c>
      <c r="E11" s="362">
        <v>0</v>
      </c>
      <c r="F11" s="362">
        <v>0</v>
      </c>
      <c r="G11" s="362">
        <v>0</v>
      </c>
      <c r="H11" s="362">
        <v>0</v>
      </c>
      <c r="I11" s="362">
        <v>0</v>
      </c>
      <c r="J11" s="362">
        <v>0</v>
      </c>
      <c r="K11" s="362">
        <v>0</v>
      </c>
      <c r="L11" s="362">
        <v>0</v>
      </c>
      <c r="M11" s="362">
        <v>0</v>
      </c>
      <c r="N11" s="362">
        <v>0</v>
      </c>
      <c r="O11" s="362">
        <v>0</v>
      </c>
      <c r="P11" s="362">
        <v>0</v>
      </c>
      <c r="Q11" s="362">
        <v>0</v>
      </c>
      <c r="R11" s="362">
        <v>0</v>
      </c>
      <c r="S11" s="362">
        <v>0</v>
      </c>
      <c r="T11" s="362">
        <v>0</v>
      </c>
      <c r="U11" s="362">
        <v>0</v>
      </c>
      <c r="V11" s="362">
        <v>0</v>
      </c>
      <c r="W11" s="362">
        <v>0</v>
      </c>
      <c r="X11" s="362">
        <v>0</v>
      </c>
    </row>
    <row r="12" spans="1:24">
      <c r="A12" s="250">
        <v>1</v>
      </c>
      <c r="B12" s="225" t="s">
        <v>383</v>
      </c>
      <c r="C12" s="365">
        <v>0</v>
      </c>
      <c r="D12" s="365">
        <v>0</v>
      </c>
      <c r="E12" s="365">
        <v>0</v>
      </c>
      <c r="F12" s="365">
        <v>0</v>
      </c>
      <c r="G12" s="365">
        <v>0</v>
      </c>
      <c r="H12" s="365">
        <v>0</v>
      </c>
      <c r="I12" s="365">
        <v>0</v>
      </c>
      <c r="J12" s="365">
        <v>0</v>
      </c>
      <c r="K12" s="365">
        <v>0</v>
      </c>
      <c r="L12" s="365">
        <v>0</v>
      </c>
      <c r="M12" s="365">
        <v>0</v>
      </c>
      <c r="N12" s="365">
        <v>0</v>
      </c>
      <c r="O12" s="365">
        <v>0</v>
      </c>
      <c r="P12" s="365">
        <v>0</v>
      </c>
      <c r="Q12" s="365">
        <v>0</v>
      </c>
      <c r="R12" s="365">
        <v>0</v>
      </c>
      <c r="S12" s="365">
        <v>0</v>
      </c>
      <c r="T12" s="365">
        <v>0</v>
      </c>
      <c r="U12" s="365">
        <v>0</v>
      </c>
      <c r="V12" s="365">
        <v>0</v>
      </c>
      <c r="W12" s="365">
        <v>0</v>
      </c>
      <c r="X12" s="365">
        <v>0</v>
      </c>
    </row>
    <row r="13" spans="1:24">
      <c r="A13" s="250">
        <v>2</v>
      </c>
      <c r="B13" s="225" t="s">
        <v>384</v>
      </c>
      <c r="C13" s="365">
        <v>0</v>
      </c>
      <c r="D13" s="365">
        <v>0</v>
      </c>
      <c r="E13" s="365">
        <v>0</v>
      </c>
      <c r="F13" s="365">
        <v>0</v>
      </c>
      <c r="G13" s="365">
        <v>0</v>
      </c>
      <c r="H13" s="365">
        <v>0</v>
      </c>
      <c r="I13" s="365">
        <v>0</v>
      </c>
      <c r="J13" s="365">
        <v>0</v>
      </c>
      <c r="K13" s="365">
        <v>0</v>
      </c>
      <c r="L13" s="365">
        <v>0</v>
      </c>
      <c r="M13" s="365">
        <v>0</v>
      </c>
      <c r="N13" s="365">
        <v>0</v>
      </c>
      <c r="O13" s="365">
        <v>0</v>
      </c>
      <c r="P13" s="365">
        <v>0</v>
      </c>
      <c r="Q13" s="365">
        <v>0</v>
      </c>
      <c r="R13" s="365">
        <v>0</v>
      </c>
      <c r="S13" s="365">
        <v>0</v>
      </c>
      <c r="T13" s="365">
        <v>0</v>
      </c>
      <c r="U13" s="365">
        <v>0</v>
      </c>
      <c r="V13" s="365">
        <v>0</v>
      </c>
      <c r="W13" s="365">
        <v>0</v>
      </c>
      <c r="X13" s="365">
        <v>0</v>
      </c>
    </row>
    <row r="14" spans="1:24">
      <c r="A14" s="250">
        <v>3</v>
      </c>
      <c r="B14" s="225" t="s">
        <v>385</v>
      </c>
      <c r="C14" s="365">
        <v>0</v>
      </c>
      <c r="D14" s="365">
        <v>0</v>
      </c>
      <c r="E14" s="365">
        <v>0</v>
      </c>
      <c r="F14" s="365">
        <v>0</v>
      </c>
      <c r="G14" s="365">
        <v>0</v>
      </c>
      <c r="H14" s="365">
        <v>0</v>
      </c>
      <c r="I14" s="365">
        <v>0</v>
      </c>
      <c r="J14" s="365">
        <v>0</v>
      </c>
      <c r="K14" s="365">
        <v>0</v>
      </c>
      <c r="L14" s="365">
        <v>0</v>
      </c>
      <c r="M14" s="365">
        <v>0</v>
      </c>
      <c r="N14" s="365">
        <v>0</v>
      </c>
      <c r="O14" s="365">
        <v>0</v>
      </c>
      <c r="P14" s="365">
        <v>0</v>
      </c>
      <c r="Q14" s="365">
        <v>0</v>
      </c>
      <c r="R14" s="365">
        <v>0</v>
      </c>
      <c r="S14" s="365">
        <v>0</v>
      </c>
      <c r="T14" s="365">
        <v>0</v>
      </c>
      <c r="U14" s="365">
        <v>0</v>
      </c>
      <c r="V14" s="365">
        <v>0</v>
      </c>
      <c r="W14" s="365">
        <v>0</v>
      </c>
      <c r="X14" s="365">
        <v>0</v>
      </c>
    </row>
    <row r="15" spans="1:24">
      <c r="A15" s="250">
        <v>4</v>
      </c>
      <c r="B15" s="225" t="s">
        <v>386</v>
      </c>
      <c r="C15" s="365">
        <v>0</v>
      </c>
      <c r="D15" s="365">
        <v>0</v>
      </c>
      <c r="E15" s="365">
        <v>0</v>
      </c>
      <c r="F15" s="365">
        <v>0</v>
      </c>
      <c r="G15" s="365">
        <v>0</v>
      </c>
      <c r="H15" s="365">
        <v>0</v>
      </c>
      <c r="I15" s="365">
        <v>0</v>
      </c>
      <c r="J15" s="365">
        <v>0</v>
      </c>
      <c r="K15" s="365">
        <v>0</v>
      </c>
      <c r="L15" s="365">
        <v>0</v>
      </c>
      <c r="M15" s="365">
        <v>0</v>
      </c>
      <c r="N15" s="365">
        <v>0</v>
      </c>
      <c r="O15" s="365">
        <v>0</v>
      </c>
      <c r="P15" s="365">
        <v>0</v>
      </c>
      <c r="Q15" s="365">
        <v>0</v>
      </c>
      <c r="R15" s="365">
        <v>0</v>
      </c>
      <c r="S15" s="365">
        <v>0</v>
      </c>
      <c r="T15" s="365">
        <v>0</v>
      </c>
      <c r="U15" s="365">
        <v>0</v>
      </c>
      <c r="V15" s="365">
        <v>0</v>
      </c>
      <c r="W15" s="365">
        <v>0</v>
      </c>
      <c r="X15" s="365">
        <v>0</v>
      </c>
    </row>
    <row r="16" spans="1:24">
      <c r="A16" s="250">
        <v>5</v>
      </c>
      <c r="B16" s="225" t="s">
        <v>387</v>
      </c>
      <c r="C16" s="365">
        <v>0</v>
      </c>
      <c r="D16" s="365">
        <v>0</v>
      </c>
      <c r="E16" s="365">
        <v>0</v>
      </c>
      <c r="F16" s="365">
        <v>0</v>
      </c>
      <c r="G16" s="365">
        <v>0</v>
      </c>
      <c r="H16" s="365">
        <v>0</v>
      </c>
      <c r="I16" s="365">
        <v>0</v>
      </c>
      <c r="J16" s="365">
        <v>0</v>
      </c>
      <c r="K16" s="365">
        <v>0</v>
      </c>
      <c r="L16" s="365">
        <v>0</v>
      </c>
      <c r="M16" s="365">
        <v>0</v>
      </c>
      <c r="N16" s="365">
        <v>0</v>
      </c>
      <c r="O16" s="365">
        <v>0</v>
      </c>
      <c r="P16" s="365">
        <v>0</v>
      </c>
      <c r="Q16" s="365">
        <v>0</v>
      </c>
      <c r="R16" s="365">
        <v>0</v>
      </c>
      <c r="S16" s="365">
        <v>0</v>
      </c>
      <c r="T16" s="365">
        <v>0</v>
      </c>
      <c r="U16" s="365">
        <v>0</v>
      </c>
      <c r="V16" s="365">
        <v>0</v>
      </c>
      <c r="W16" s="365">
        <v>0</v>
      </c>
      <c r="X16" s="365">
        <v>0</v>
      </c>
    </row>
    <row r="17" spans="1:24">
      <c r="A17" s="250">
        <v>6</v>
      </c>
      <c r="B17" s="225" t="s">
        <v>388</v>
      </c>
      <c r="C17" s="365">
        <v>0</v>
      </c>
      <c r="D17" s="365">
        <v>0</v>
      </c>
      <c r="E17" s="365">
        <v>0</v>
      </c>
      <c r="F17" s="365">
        <v>0</v>
      </c>
      <c r="G17" s="365">
        <v>0</v>
      </c>
      <c r="H17" s="365">
        <v>0</v>
      </c>
      <c r="I17" s="365">
        <v>0</v>
      </c>
      <c r="J17" s="365">
        <v>0</v>
      </c>
      <c r="K17" s="365">
        <v>0</v>
      </c>
      <c r="L17" s="365">
        <v>0</v>
      </c>
      <c r="M17" s="365">
        <v>0</v>
      </c>
      <c r="N17" s="365">
        <v>0</v>
      </c>
      <c r="O17" s="365">
        <v>0</v>
      </c>
      <c r="P17" s="365">
        <v>0</v>
      </c>
      <c r="Q17" s="365">
        <v>0</v>
      </c>
      <c r="R17" s="365">
        <v>0</v>
      </c>
      <c r="S17" s="365">
        <v>0</v>
      </c>
      <c r="T17" s="365">
        <v>0</v>
      </c>
      <c r="U17" s="365">
        <v>0</v>
      </c>
      <c r="V17" s="365">
        <v>0</v>
      </c>
      <c r="W17" s="365">
        <v>0</v>
      </c>
      <c r="X17" s="365">
        <v>0</v>
      </c>
    </row>
    <row r="18" spans="1:24">
      <c r="A18" s="250">
        <v>7</v>
      </c>
      <c r="B18" s="225" t="s">
        <v>389</v>
      </c>
      <c r="C18" s="365">
        <v>0</v>
      </c>
      <c r="D18" s="365">
        <v>0</v>
      </c>
      <c r="E18" s="365">
        <v>0</v>
      </c>
      <c r="F18" s="365">
        <v>0</v>
      </c>
      <c r="G18" s="365">
        <v>0</v>
      </c>
      <c r="H18" s="365">
        <v>0</v>
      </c>
      <c r="I18" s="365">
        <v>0</v>
      </c>
      <c r="J18" s="365">
        <v>0</v>
      </c>
      <c r="K18" s="365">
        <v>0</v>
      </c>
      <c r="L18" s="365">
        <v>0</v>
      </c>
      <c r="M18" s="365">
        <v>0</v>
      </c>
      <c r="N18" s="365">
        <v>0</v>
      </c>
      <c r="O18" s="365">
        <v>0</v>
      </c>
      <c r="P18" s="365">
        <v>0</v>
      </c>
      <c r="Q18" s="365">
        <v>0</v>
      </c>
      <c r="R18" s="365">
        <v>0</v>
      </c>
      <c r="S18" s="365">
        <v>0</v>
      </c>
      <c r="T18" s="365">
        <v>0</v>
      </c>
      <c r="U18" s="365">
        <v>0</v>
      </c>
      <c r="V18" s="365">
        <v>0</v>
      </c>
      <c r="W18" s="365">
        <v>0</v>
      </c>
      <c r="X18" s="365">
        <v>0</v>
      </c>
    </row>
    <row r="19" spans="1:24">
      <c r="A19" s="250">
        <v>8</v>
      </c>
      <c r="B19" s="225" t="s">
        <v>390</v>
      </c>
      <c r="C19" s="365">
        <v>0</v>
      </c>
      <c r="D19" s="365">
        <v>0</v>
      </c>
      <c r="E19" s="365">
        <v>0</v>
      </c>
      <c r="F19" s="365">
        <v>0</v>
      </c>
      <c r="G19" s="365">
        <v>0</v>
      </c>
      <c r="H19" s="365">
        <v>0</v>
      </c>
      <c r="I19" s="365">
        <v>0</v>
      </c>
      <c r="J19" s="365">
        <v>0</v>
      </c>
      <c r="K19" s="365">
        <v>0</v>
      </c>
      <c r="L19" s="365">
        <v>0</v>
      </c>
      <c r="M19" s="365">
        <v>0</v>
      </c>
      <c r="N19" s="365">
        <v>0</v>
      </c>
      <c r="O19" s="365">
        <v>0</v>
      </c>
      <c r="P19" s="365">
        <v>0</v>
      </c>
      <c r="Q19" s="365">
        <v>0</v>
      </c>
      <c r="R19" s="365">
        <v>0</v>
      </c>
      <c r="S19" s="365">
        <v>0</v>
      </c>
      <c r="T19" s="365">
        <v>0</v>
      </c>
      <c r="U19" s="365">
        <v>0</v>
      </c>
      <c r="V19" s="365">
        <v>0</v>
      </c>
      <c r="W19" s="365">
        <v>0</v>
      </c>
      <c r="X19" s="365">
        <v>0</v>
      </c>
    </row>
    <row r="20" spans="1:24">
      <c r="A20" s="250">
        <v>9</v>
      </c>
      <c r="B20" s="225" t="s">
        <v>391</v>
      </c>
      <c r="C20" s="365">
        <v>0</v>
      </c>
      <c r="D20" s="365">
        <v>0</v>
      </c>
      <c r="E20" s="365">
        <v>0</v>
      </c>
      <c r="F20" s="365">
        <v>0</v>
      </c>
      <c r="G20" s="365">
        <v>0</v>
      </c>
      <c r="H20" s="365">
        <v>0</v>
      </c>
      <c r="I20" s="365">
        <v>0</v>
      </c>
      <c r="J20" s="365">
        <v>0</v>
      </c>
      <c r="K20" s="365">
        <v>0</v>
      </c>
      <c r="L20" s="365">
        <v>0</v>
      </c>
      <c r="M20" s="365">
        <v>0</v>
      </c>
      <c r="N20" s="365">
        <v>0</v>
      </c>
      <c r="O20" s="365">
        <v>0</v>
      </c>
      <c r="P20" s="365">
        <v>0</v>
      </c>
      <c r="Q20" s="365">
        <v>0</v>
      </c>
      <c r="R20" s="365">
        <v>0</v>
      </c>
      <c r="S20" s="365">
        <v>0</v>
      </c>
      <c r="T20" s="365">
        <v>0</v>
      </c>
      <c r="U20" s="365">
        <v>0</v>
      </c>
      <c r="V20" s="365">
        <v>0</v>
      </c>
      <c r="W20" s="365">
        <v>0</v>
      </c>
      <c r="X20" s="365">
        <v>0</v>
      </c>
    </row>
    <row r="21" spans="1:24">
      <c r="A21" s="250">
        <v>10</v>
      </c>
      <c r="B21" s="225" t="s">
        <v>392</v>
      </c>
      <c r="C21" s="365">
        <v>0</v>
      </c>
      <c r="D21" s="365">
        <v>0</v>
      </c>
      <c r="E21" s="365">
        <v>0</v>
      </c>
      <c r="F21" s="365">
        <v>0</v>
      </c>
      <c r="G21" s="365">
        <v>0</v>
      </c>
      <c r="H21" s="365">
        <v>0</v>
      </c>
      <c r="I21" s="365">
        <v>0</v>
      </c>
      <c r="J21" s="365">
        <v>0</v>
      </c>
      <c r="K21" s="365">
        <v>0</v>
      </c>
      <c r="L21" s="365">
        <v>0</v>
      </c>
      <c r="M21" s="365">
        <v>0</v>
      </c>
      <c r="N21" s="365">
        <v>0</v>
      </c>
      <c r="O21" s="365">
        <v>0</v>
      </c>
      <c r="P21" s="365">
        <v>0</v>
      </c>
      <c r="Q21" s="365">
        <v>0</v>
      </c>
      <c r="R21" s="365">
        <v>0</v>
      </c>
      <c r="S21" s="365">
        <v>0</v>
      </c>
      <c r="T21" s="365">
        <v>0</v>
      </c>
      <c r="U21" s="365">
        <v>0</v>
      </c>
      <c r="V21" s="365">
        <v>0</v>
      </c>
      <c r="W21" s="365">
        <v>0</v>
      </c>
      <c r="X21" s="365">
        <v>0</v>
      </c>
    </row>
    <row r="22" spans="1:24" ht="16.5">
      <c r="A22" s="175"/>
      <c r="B22" s="657" t="s">
        <v>466</v>
      </c>
      <c r="C22" s="657"/>
      <c r="D22" s="657"/>
      <c r="E22" s="657"/>
      <c r="F22" s="657"/>
      <c r="G22" s="657"/>
      <c r="H22" s="229"/>
      <c r="I22" s="229"/>
      <c r="J22" s="229"/>
      <c r="K22" s="240"/>
      <c r="L22" s="241"/>
      <c r="M22" s="241"/>
      <c r="N22" s="240"/>
      <c r="O22" s="658" t="s">
        <v>465</v>
      </c>
      <c r="P22" s="658"/>
      <c r="Q22" s="658"/>
      <c r="R22" s="658"/>
      <c r="S22" s="658"/>
      <c r="T22" s="658"/>
      <c r="U22" s="658"/>
      <c r="V22" s="105"/>
      <c r="W22" s="105"/>
      <c r="X22" s="105"/>
    </row>
    <row r="23" spans="1:24" ht="16.5">
      <c r="A23" s="119"/>
      <c r="B23" s="619" t="s">
        <v>286</v>
      </c>
      <c r="C23" s="619"/>
      <c r="D23" s="619"/>
      <c r="E23" s="619"/>
      <c r="F23" s="619"/>
      <c r="G23" s="619"/>
      <c r="H23" s="230"/>
      <c r="I23" s="230"/>
      <c r="J23" s="230"/>
      <c r="K23" s="242"/>
      <c r="L23" s="242"/>
      <c r="M23" s="242"/>
      <c r="N23" s="243"/>
      <c r="O23" s="620" t="s">
        <v>299</v>
      </c>
      <c r="P23" s="620"/>
      <c r="Q23" s="620"/>
      <c r="R23" s="620"/>
      <c r="S23" s="620"/>
      <c r="T23" s="620"/>
      <c r="U23" s="620"/>
    </row>
    <row r="24" spans="1:24" ht="16.5">
      <c r="A24" s="119"/>
      <c r="B24" s="417"/>
      <c r="C24" s="417"/>
      <c r="D24" s="417"/>
      <c r="E24" s="417"/>
      <c r="F24" s="417"/>
      <c r="G24" s="417"/>
      <c r="H24" s="230"/>
      <c r="I24" s="230"/>
      <c r="J24" s="230"/>
      <c r="K24" s="242"/>
      <c r="L24" s="242"/>
      <c r="M24" s="242"/>
      <c r="N24" s="243"/>
      <c r="O24" s="418"/>
      <c r="P24" s="418"/>
      <c r="Q24" s="418"/>
      <c r="R24" s="418"/>
      <c r="S24" s="418"/>
      <c r="T24" s="418"/>
      <c r="U24" s="418"/>
    </row>
    <row r="25" spans="1:24" ht="16.5">
      <c r="A25" s="119"/>
      <c r="B25" s="417"/>
      <c r="C25" s="417"/>
      <c r="D25" s="417"/>
      <c r="E25" s="417"/>
      <c r="F25" s="417"/>
      <c r="G25" s="417"/>
      <c r="H25" s="230"/>
      <c r="I25" s="230"/>
      <c r="J25" s="230"/>
      <c r="K25" s="242"/>
      <c r="L25" s="242"/>
      <c r="M25" s="242"/>
      <c r="N25" s="243"/>
      <c r="O25" s="418"/>
      <c r="P25" s="418"/>
      <c r="Q25" s="418"/>
      <c r="R25" s="418"/>
      <c r="S25" s="418"/>
      <c r="T25" s="418"/>
      <c r="U25" s="418"/>
    </row>
    <row r="26" spans="1:24" ht="16.5">
      <c r="A26" s="119"/>
      <c r="B26" s="417"/>
      <c r="C26" s="417"/>
      <c r="D26" s="417"/>
      <c r="E26" s="417"/>
      <c r="F26" s="417"/>
      <c r="G26" s="417"/>
      <c r="H26" s="230"/>
      <c r="I26" s="230"/>
      <c r="J26" s="230"/>
      <c r="K26" s="242"/>
      <c r="L26" s="242"/>
      <c r="M26" s="242"/>
      <c r="N26" s="243"/>
      <c r="O26" s="418"/>
      <c r="P26" s="418"/>
      <c r="Q26" s="418"/>
      <c r="R26" s="418"/>
      <c r="S26" s="418"/>
      <c r="T26" s="418"/>
      <c r="U26" s="418"/>
    </row>
    <row r="27" spans="1:24" ht="16.5">
      <c r="A27" s="3"/>
      <c r="B27" s="219"/>
      <c r="C27" s="219"/>
      <c r="D27" s="220"/>
      <c r="E27" s="220"/>
      <c r="F27" s="220"/>
      <c r="G27" s="219"/>
      <c r="H27" s="219"/>
      <c r="I27" s="219"/>
      <c r="J27" s="219"/>
      <c r="K27" s="220"/>
      <c r="L27" s="220"/>
      <c r="M27" s="220"/>
      <c r="N27" s="220"/>
      <c r="O27" s="220"/>
      <c r="P27" s="231"/>
      <c r="Q27" s="231"/>
      <c r="R27" s="231"/>
      <c r="S27" s="220"/>
      <c r="T27" s="220"/>
      <c r="U27" s="220"/>
    </row>
    <row r="28" spans="1:24" ht="16.5">
      <c r="A28" s="3"/>
      <c r="B28" s="219"/>
      <c r="C28" s="219"/>
      <c r="D28" s="220"/>
      <c r="E28" s="220"/>
      <c r="F28" s="220"/>
      <c r="G28" s="219"/>
      <c r="H28" s="219"/>
      <c r="I28" s="219"/>
      <c r="J28" s="219"/>
      <c r="K28" s="220"/>
      <c r="L28" s="220"/>
      <c r="M28" s="220"/>
      <c r="N28" s="220"/>
      <c r="O28" s="220"/>
      <c r="P28" s="236"/>
      <c r="Q28" s="236"/>
      <c r="R28" s="236"/>
      <c r="S28" s="236"/>
      <c r="T28" s="236"/>
      <c r="U28" s="236"/>
    </row>
    <row r="29" spans="1:24" ht="16.5">
      <c r="A29" s="3"/>
      <c r="B29" s="219"/>
      <c r="C29" s="219"/>
      <c r="D29" s="220"/>
      <c r="E29" s="220"/>
      <c r="F29" s="220"/>
      <c r="G29" s="219"/>
      <c r="H29" s="219"/>
      <c r="I29" s="219"/>
      <c r="J29" s="219"/>
      <c r="K29" s="220"/>
      <c r="L29" s="220"/>
      <c r="M29" s="220"/>
      <c r="N29" s="220"/>
      <c r="O29" s="220"/>
      <c r="P29" s="236"/>
      <c r="Q29" s="236"/>
      <c r="R29" s="236"/>
      <c r="S29" s="236"/>
      <c r="T29" s="236"/>
      <c r="U29" s="236"/>
    </row>
    <row r="30" spans="1:24" ht="16.5">
      <c r="A30" s="3"/>
      <c r="B30" s="620" t="s">
        <v>328</v>
      </c>
      <c r="C30" s="620"/>
      <c r="D30" s="620"/>
      <c r="E30" s="620"/>
      <c r="F30" s="620"/>
      <c r="G30" s="620"/>
      <c r="H30" s="231"/>
      <c r="I30" s="231"/>
      <c r="J30" s="231"/>
      <c r="K30" s="220"/>
      <c r="L30" s="220"/>
      <c r="M30" s="220"/>
      <c r="N30" s="220"/>
      <c r="O30" s="620" t="s">
        <v>341</v>
      </c>
      <c r="P30" s="620"/>
      <c r="Q30" s="620"/>
      <c r="R30" s="620"/>
      <c r="S30" s="620"/>
      <c r="T30" s="620"/>
      <c r="U30" s="620"/>
    </row>
  </sheetData>
  <sheetProtection selectLockedCells="1" selectUnlockedCells="1"/>
  <mergeCells count="45">
    <mergeCell ref="R1:X1"/>
    <mergeCell ref="A8:B8"/>
    <mergeCell ref="H4:J4"/>
    <mergeCell ref="F1:Q1"/>
    <mergeCell ref="K4:K7"/>
    <mergeCell ref="L4:N4"/>
    <mergeCell ref="O4:Q4"/>
    <mergeCell ref="O5:O7"/>
    <mergeCell ref="P5:P7"/>
    <mergeCell ref="Q5:Q7"/>
    <mergeCell ref="A3:A7"/>
    <mergeCell ref="B3:B7"/>
    <mergeCell ref="C3:J3"/>
    <mergeCell ref="K3:Q3"/>
    <mergeCell ref="A1:E1"/>
    <mergeCell ref="V4:X4"/>
    <mergeCell ref="R3:X3"/>
    <mergeCell ref="C4:C7"/>
    <mergeCell ref="D4:G4"/>
    <mergeCell ref="I5:I7"/>
    <mergeCell ref="J5:J7"/>
    <mergeCell ref="L5:L7"/>
    <mergeCell ref="M5:M7"/>
    <mergeCell ref="N5:N7"/>
    <mergeCell ref="D5:D7"/>
    <mergeCell ref="E5:E7"/>
    <mergeCell ref="F5:F7"/>
    <mergeCell ref="G5:G7"/>
    <mergeCell ref="H5:H7"/>
    <mergeCell ref="A2:X2"/>
    <mergeCell ref="B30:G30"/>
    <mergeCell ref="O30:U30"/>
    <mergeCell ref="X5:X7"/>
    <mergeCell ref="A9:B9"/>
    <mergeCell ref="B22:G22"/>
    <mergeCell ref="O22:U22"/>
    <mergeCell ref="B23:G23"/>
    <mergeCell ref="O23:U23"/>
    <mergeCell ref="S5:S7"/>
    <mergeCell ref="T5:T7"/>
    <mergeCell ref="U5:U7"/>
    <mergeCell ref="V5:V7"/>
    <mergeCell ref="W5:W7"/>
    <mergeCell ref="R4:R7"/>
    <mergeCell ref="S4:U4"/>
  </mergeCells>
  <pageMargins left="0.35" right="0.36" top="0.41" bottom="0.43" header="0.31496062992125984" footer="0.31496062992125984"/>
  <pageSetup paperSize="9"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X31"/>
  <sheetViews>
    <sheetView topLeftCell="A10" zoomScale="70" zoomScaleNormal="70" zoomScaleSheetLayoutView="70" workbookViewId="0">
      <selection activeCell="M31" sqref="M31:S31"/>
    </sheetView>
  </sheetViews>
  <sheetFormatPr defaultRowHeight="15.75"/>
  <cols>
    <col min="1" max="1" width="4" style="130" customWidth="1"/>
    <col min="2" max="2" width="27.75" style="121" customWidth="1"/>
    <col min="3" max="5" width="7.375" style="121" customWidth="1"/>
    <col min="6" max="6" width="10.5" style="121" customWidth="1"/>
    <col min="7" max="7" width="7.875" style="121" customWidth="1"/>
    <col min="8" max="8" width="10.875" style="121" customWidth="1"/>
    <col min="9" max="9" width="7.875" style="121" customWidth="1"/>
    <col min="10" max="10" width="9.75" style="121" customWidth="1"/>
    <col min="11" max="11" width="7.875" style="121" customWidth="1"/>
    <col min="12" max="12" width="11.75" style="121" customWidth="1"/>
    <col min="13" max="13" width="7.875" style="121" customWidth="1"/>
    <col min="14" max="14" width="11" style="121" customWidth="1"/>
    <col min="15" max="15" width="7.875" style="121" customWidth="1"/>
    <col min="16" max="16" width="11.5" style="121" customWidth="1"/>
    <col min="17" max="17" width="7.5" style="121" customWidth="1"/>
    <col min="18" max="18" width="9.75" style="121" customWidth="1"/>
    <col min="19" max="19" width="8" style="121" customWidth="1"/>
    <col min="20" max="20" width="12.25" style="121" customWidth="1"/>
    <col min="21" max="16384" width="9" style="121"/>
  </cols>
  <sheetData>
    <row r="1" spans="1:24" ht="68.25" customHeight="1">
      <c r="A1" s="484" t="s">
        <v>326</v>
      </c>
      <c r="B1" s="484"/>
      <c r="C1" s="484"/>
      <c r="D1" s="484"/>
      <c r="E1" s="674" t="s">
        <v>484</v>
      </c>
      <c r="F1" s="674"/>
      <c r="G1" s="674"/>
      <c r="H1" s="674"/>
      <c r="I1" s="674"/>
      <c r="J1" s="674"/>
      <c r="K1" s="674"/>
      <c r="L1" s="674"/>
      <c r="M1" s="674"/>
      <c r="N1" s="674"/>
      <c r="O1" s="674"/>
      <c r="P1" s="482" t="s">
        <v>462</v>
      </c>
      <c r="Q1" s="482"/>
      <c r="R1" s="482"/>
      <c r="S1" s="482"/>
      <c r="T1" s="482"/>
    </row>
    <row r="2" spans="1:24" ht="18.75" customHeight="1">
      <c r="A2" s="673" t="s">
        <v>491</v>
      </c>
      <c r="B2" s="673"/>
      <c r="C2" s="673"/>
      <c r="D2" s="673"/>
      <c r="E2" s="673"/>
      <c r="F2" s="673"/>
      <c r="G2" s="673"/>
      <c r="H2" s="673"/>
      <c r="I2" s="673"/>
      <c r="J2" s="673"/>
      <c r="K2" s="673"/>
      <c r="L2" s="673"/>
      <c r="M2" s="673"/>
      <c r="N2" s="673"/>
      <c r="O2" s="673"/>
      <c r="P2" s="673"/>
      <c r="Q2" s="673"/>
      <c r="R2" s="673"/>
      <c r="S2" s="673"/>
      <c r="T2" s="673"/>
      <c r="U2" s="416"/>
      <c r="V2" s="416"/>
      <c r="W2" s="416"/>
      <c r="X2" s="416"/>
    </row>
    <row r="3" spans="1:24">
      <c r="A3" s="122"/>
      <c r="B3" s="6"/>
      <c r="C3" s="123"/>
      <c r="D3" s="123"/>
      <c r="G3" s="124"/>
      <c r="H3" s="125">
        <f>COUNTBLANK(D20:T20)</f>
        <v>0</v>
      </c>
      <c r="I3" s="125">
        <f>COUNTA(D20:T20)</f>
        <v>17</v>
      </c>
      <c r="J3" s="125">
        <f>H3+I3</f>
        <v>17</v>
      </c>
      <c r="K3" s="126"/>
      <c r="M3" s="127"/>
      <c r="N3" s="127"/>
      <c r="O3" s="127"/>
      <c r="P3" s="675" t="s">
        <v>98</v>
      </c>
      <c r="Q3" s="675"/>
      <c r="R3" s="675"/>
      <c r="S3" s="675"/>
      <c r="T3" s="675"/>
    </row>
    <row r="4" spans="1:24" ht="21" customHeight="1">
      <c r="A4" s="676" t="s">
        <v>238</v>
      </c>
      <c r="B4" s="676" t="s">
        <v>157</v>
      </c>
      <c r="C4" s="678" t="s">
        <v>256</v>
      </c>
      <c r="D4" s="679"/>
      <c r="E4" s="679"/>
      <c r="F4" s="680" t="s">
        <v>257</v>
      </c>
      <c r="G4" s="680"/>
      <c r="H4" s="680"/>
      <c r="I4" s="680"/>
      <c r="J4" s="680"/>
      <c r="K4" s="680"/>
      <c r="L4" s="680"/>
      <c r="M4" s="681" t="s">
        <v>258</v>
      </c>
      <c r="N4" s="681"/>
      <c r="O4" s="681"/>
      <c r="P4" s="682"/>
      <c r="Q4" s="678" t="s">
        <v>259</v>
      </c>
      <c r="R4" s="679"/>
      <c r="S4" s="679"/>
      <c r="T4" s="693"/>
    </row>
    <row r="5" spans="1:24" ht="24.75" customHeight="1">
      <c r="A5" s="677"/>
      <c r="B5" s="677"/>
      <c r="C5" s="683" t="s">
        <v>260</v>
      </c>
      <c r="D5" s="686" t="s">
        <v>4</v>
      </c>
      <c r="E5" s="686"/>
      <c r="F5" s="683" t="s">
        <v>261</v>
      </c>
      <c r="G5" s="680" t="s">
        <v>262</v>
      </c>
      <c r="H5" s="680"/>
      <c r="I5" s="680"/>
      <c r="J5" s="680"/>
      <c r="K5" s="680"/>
      <c r="L5" s="680"/>
      <c r="M5" s="687" t="s">
        <v>263</v>
      </c>
      <c r="N5" s="688"/>
      <c r="O5" s="687" t="s">
        <v>264</v>
      </c>
      <c r="P5" s="688"/>
      <c r="Q5" s="687" t="s">
        <v>265</v>
      </c>
      <c r="R5" s="688"/>
      <c r="S5" s="687" t="s">
        <v>266</v>
      </c>
      <c r="T5" s="688"/>
    </row>
    <row r="6" spans="1:24">
      <c r="A6" s="677"/>
      <c r="B6" s="677"/>
      <c r="C6" s="684"/>
      <c r="D6" s="683" t="s">
        <v>267</v>
      </c>
      <c r="E6" s="683" t="s">
        <v>62</v>
      </c>
      <c r="F6" s="684"/>
      <c r="G6" s="680" t="s">
        <v>12</v>
      </c>
      <c r="H6" s="680"/>
      <c r="I6" s="680" t="s">
        <v>4</v>
      </c>
      <c r="J6" s="680"/>
      <c r="K6" s="680"/>
      <c r="L6" s="680"/>
      <c r="M6" s="689"/>
      <c r="N6" s="690"/>
      <c r="O6" s="689"/>
      <c r="P6" s="690"/>
      <c r="Q6" s="689"/>
      <c r="R6" s="690"/>
      <c r="S6" s="689"/>
      <c r="T6" s="690"/>
    </row>
    <row r="7" spans="1:24">
      <c r="A7" s="677"/>
      <c r="B7" s="677"/>
      <c r="C7" s="684"/>
      <c r="D7" s="684"/>
      <c r="E7" s="684"/>
      <c r="F7" s="684"/>
      <c r="G7" s="680"/>
      <c r="H7" s="680"/>
      <c r="I7" s="680" t="s">
        <v>268</v>
      </c>
      <c r="J7" s="680"/>
      <c r="K7" s="680" t="s">
        <v>269</v>
      </c>
      <c r="L7" s="680"/>
      <c r="M7" s="691"/>
      <c r="N7" s="692"/>
      <c r="O7" s="691"/>
      <c r="P7" s="692"/>
      <c r="Q7" s="691"/>
      <c r="R7" s="692"/>
      <c r="S7" s="691"/>
      <c r="T7" s="692"/>
    </row>
    <row r="8" spans="1:24" ht="50.25" customHeight="1">
      <c r="A8" s="677"/>
      <c r="B8" s="677"/>
      <c r="C8" s="685"/>
      <c r="D8" s="685"/>
      <c r="E8" s="685"/>
      <c r="F8" s="685"/>
      <c r="G8" s="327" t="s">
        <v>178</v>
      </c>
      <c r="H8" s="327" t="s">
        <v>179</v>
      </c>
      <c r="I8" s="327" t="s">
        <v>178</v>
      </c>
      <c r="J8" s="327" t="s">
        <v>179</v>
      </c>
      <c r="K8" s="251" t="s">
        <v>178</v>
      </c>
      <c r="L8" s="327" t="s">
        <v>179</v>
      </c>
      <c r="M8" s="327" t="s">
        <v>178</v>
      </c>
      <c r="N8" s="327" t="s">
        <v>179</v>
      </c>
      <c r="O8" s="327" t="s">
        <v>178</v>
      </c>
      <c r="P8" s="327" t="s">
        <v>179</v>
      </c>
      <c r="Q8" s="327" t="s">
        <v>178</v>
      </c>
      <c r="R8" s="327" t="s">
        <v>179</v>
      </c>
      <c r="S8" s="327" t="s">
        <v>178</v>
      </c>
      <c r="T8" s="327" t="s">
        <v>179</v>
      </c>
    </row>
    <row r="9" spans="1:24">
      <c r="A9" s="694" t="s">
        <v>3</v>
      </c>
      <c r="B9" s="694"/>
      <c r="C9" s="128">
        <v>1</v>
      </c>
      <c r="D9" s="128">
        <v>2</v>
      </c>
      <c r="E9" s="128">
        <v>3</v>
      </c>
      <c r="F9" s="128">
        <v>4</v>
      </c>
      <c r="G9" s="128">
        <v>5</v>
      </c>
      <c r="H9" s="128">
        <v>6</v>
      </c>
      <c r="I9" s="128">
        <v>7</v>
      </c>
      <c r="J9" s="128">
        <v>8</v>
      </c>
      <c r="K9" s="128">
        <v>9</v>
      </c>
      <c r="L9" s="128">
        <v>10</v>
      </c>
      <c r="M9" s="128">
        <v>11</v>
      </c>
      <c r="N9" s="128">
        <v>12</v>
      </c>
      <c r="O9" s="128">
        <v>13</v>
      </c>
      <c r="P9" s="128">
        <v>14</v>
      </c>
      <c r="Q9" s="129">
        <v>15</v>
      </c>
      <c r="R9" s="129">
        <v>16</v>
      </c>
      <c r="S9" s="129">
        <v>17</v>
      </c>
      <c r="T9" s="129">
        <v>18</v>
      </c>
    </row>
    <row r="10" spans="1:24">
      <c r="A10" s="695" t="s">
        <v>10</v>
      </c>
      <c r="B10" s="696"/>
      <c r="C10" s="366">
        <f>C11+C12</f>
        <v>0</v>
      </c>
      <c r="D10" s="366">
        <f t="shared" ref="D10:T10" si="0">D11+D12</f>
        <v>0</v>
      </c>
      <c r="E10" s="366">
        <f t="shared" si="0"/>
        <v>0</v>
      </c>
      <c r="F10" s="366">
        <f t="shared" si="0"/>
        <v>0</v>
      </c>
      <c r="G10" s="366">
        <f t="shared" si="0"/>
        <v>0</v>
      </c>
      <c r="H10" s="366">
        <f t="shared" si="0"/>
        <v>0</v>
      </c>
      <c r="I10" s="366">
        <f t="shared" si="0"/>
        <v>0</v>
      </c>
      <c r="J10" s="366">
        <f t="shared" si="0"/>
        <v>0</v>
      </c>
      <c r="K10" s="366">
        <f t="shared" si="0"/>
        <v>0</v>
      </c>
      <c r="L10" s="366">
        <f t="shared" si="0"/>
        <v>0</v>
      </c>
      <c r="M10" s="366">
        <f t="shared" si="0"/>
        <v>0</v>
      </c>
      <c r="N10" s="366">
        <f t="shared" si="0"/>
        <v>0</v>
      </c>
      <c r="O10" s="366">
        <f t="shared" si="0"/>
        <v>0</v>
      </c>
      <c r="P10" s="366">
        <f t="shared" si="0"/>
        <v>0</v>
      </c>
      <c r="Q10" s="366">
        <f t="shared" si="0"/>
        <v>0</v>
      </c>
      <c r="R10" s="366">
        <f t="shared" si="0"/>
        <v>0</v>
      </c>
      <c r="S10" s="366">
        <f t="shared" si="0"/>
        <v>0</v>
      </c>
      <c r="T10" s="366">
        <f t="shared" si="0"/>
        <v>0</v>
      </c>
    </row>
    <row r="11" spans="1:24">
      <c r="A11" s="252" t="s">
        <v>0</v>
      </c>
      <c r="B11" s="253" t="s">
        <v>28</v>
      </c>
      <c r="C11" s="369">
        <f>'[10]11'!$C$10</f>
        <v>0</v>
      </c>
      <c r="D11" s="369">
        <f>'[10]11'!D10</f>
        <v>0</v>
      </c>
      <c r="E11" s="369">
        <f>'[10]11'!E10</f>
        <v>0</v>
      </c>
      <c r="F11" s="369">
        <f>'[10]11'!F10</f>
        <v>0</v>
      </c>
      <c r="G11" s="369">
        <f>'[10]11'!G10</f>
        <v>0</v>
      </c>
      <c r="H11" s="369">
        <f>'[10]11'!H10</f>
        <v>0</v>
      </c>
      <c r="I11" s="369">
        <f>'[10]11'!I10</f>
        <v>0</v>
      </c>
      <c r="J11" s="369">
        <f>'[10]11'!J10</f>
        <v>0</v>
      </c>
      <c r="K11" s="369">
        <f>'[10]11'!K10</f>
        <v>0</v>
      </c>
      <c r="L11" s="369">
        <f>'[10]11'!L10</f>
        <v>0</v>
      </c>
      <c r="M11" s="369">
        <f>'[10]11'!M10</f>
        <v>0</v>
      </c>
      <c r="N11" s="369">
        <f>'[10]11'!N10</f>
        <v>0</v>
      </c>
      <c r="O11" s="369">
        <f>'[10]11'!O10</f>
        <v>0</v>
      </c>
      <c r="P11" s="369">
        <f>'[10]11'!P10</f>
        <v>0</v>
      </c>
      <c r="Q11" s="369">
        <f>'[10]11'!Q10</f>
        <v>0</v>
      </c>
      <c r="R11" s="369">
        <f>'[10]11'!R10</f>
        <v>0</v>
      </c>
      <c r="S11" s="369">
        <f>'[10]11'!S10</f>
        <v>0</v>
      </c>
      <c r="T11" s="369">
        <f>'[10]11'!T10</f>
        <v>0</v>
      </c>
    </row>
    <row r="12" spans="1:24">
      <c r="A12" s="367" t="s">
        <v>1</v>
      </c>
      <c r="B12" s="368" t="s">
        <v>8</v>
      </c>
      <c r="C12" s="366">
        <f>SUM(C13:C22)</f>
        <v>0</v>
      </c>
      <c r="D12" s="366">
        <f t="shared" ref="D12:T12" si="1">SUM(D13:D22)</f>
        <v>0</v>
      </c>
      <c r="E12" s="366">
        <f t="shared" si="1"/>
        <v>0</v>
      </c>
      <c r="F12" s="366">
        <f t="shared" si="1"/>
        <v>0</v>
      </c>
      <c r="G12" s="366">
        <f t="shared" si="1"/>
        <v>0</v>
      </c>
      <c r="H12" s="366">
        <f t="shared" si="1"/>
        <v>0</v>
      </c>
      <c r="I12" s="366">
        <f t="shared" si="1"/>
        <v>0</v>
      </c>
      <c r="J12" s="366">
        <f t="shared" si="1"/>
        <v>0</v>
      </c>
      <c r="K12" s="366">
        <f t="shared" si="1"/>
        <v>0</v>
      </c>
      <c r="L12" s="366">
        <f t="shared" si="1"/>
        <v>0</v>
      </c>
      <c r="M12" s="366">
        <f t="shared" si="1"/>
        <v>0</v>
      </c>
      <c r="N12" s="366">
        <f t="shared" si="1"/>
        <v>0</v>
      </c>
      <c r="O12" s="366">
        <f t="shared" si="1"/>
        <v>0</v>
      </c>
      <c r="P12" s="366">
        <f t="shared" si="1"/>
        <v>0</v>
      </c>
      <c r="Q12" s="366">
        <f t="shared" si="1"/>
        <v>0</v>
      </c>
      <c r="R12" s="366">
        <f t="shared" si="1"/>
        <v>0</v>
      </c>
      <c r="S12" s="366">
        <f t="shared" si="1"/>
        <v>0</v>
      </c>
      <c r="T12" s="366">
        <f t="shared" si="1"/>
        <v>0</v>
      </c>
    </row>
    <row r="13" spans="1:24">
      <c r="A13" s="254">
        <v>1</v>
      </c>
      <c r="B13" s="225" t="s">
        <v>383</v>
      </c>
      <c r="C13" s="369">
        <f>'[10]11'!$C$12</f>
        <v>0</v>
      </c>
      <c r="D13" s="369">
        <f>'[10]11'!D12</f>
        <v>0</v>
      </c>
      <c r="E13" s="369">
        <f>'[10]11'!E12</f>
        <v>0</v>
      </c>
      <c r="F13" s="369">
        <f>'[10]11'!F12</f>
        <v>0</v>
      </c>
      <c r="G13" s="369">
        <f>'[10]11'!G12</f>
        <v>0</v>
      </c>
      <c r="H13" s="369">
        <f>'[10]11'!H12</f>
        <v>0</v>
      </c>
      <c r="I13" s="369">
        <f>'[10]11'!I12</f>
        <v>0</v>
      </c>
      <c r="J13" s="369">
        <f>'[10]11'!J12</f>
        <v>0</v>
      </c>
      <c r="K13" s="369">
        <f>'[10]11'!K12</f>
        <v>0</v>
      </c>
      <c r="L13" s="369">
        <f>'[10]11'!L12</f>
        <v>0</v>
      </c>
      <c r="M13" s="369">
        <f>'[10]11'!M12</f>
        <v>0</v>
      </c>
      <c r="N13" s="369">
        <f>'[10]11'!N12</f>
        <v>0</v>
      </c>
      <c r="O13" s="369">
        <f>'[10]11'!O12</f>
        <v>0</v>
      </c>
      <c r="P13" s="369">
        <f>'[10]11'!P12</f>
        <v>0</v>
      </c>
      <c r="Q13" s="369">
        <f>'[10]11'!Q12</f>
        <v>0</v>
      </c>
      <c r="R13" s="369">
        <f>'[10]11'!R12</f>
        <v>0</v>
      </c>
      <c r="S13" s="369">
        <f>'[10]11'!S12</f>
        <v>0</v>
      </c>
      <c r="T13" s="369">
        <f>'[10]11'!T12</f>
        <v>0</v>
      </c>
    </row>
    <row r="14" spans="1:24">
      <c r="A14" s="254">
        <v>2</v>
      </c>
      <c r="B14" s="225" t="s">
        <v>384</v>
      </c>
      <c r="C14" s="369">
        <f>'[10]11'!$C$13</f>
        <v>0</v>
      </c>
      <c r="D14" s="369">
        <f>'[10]11'!D13</f>
        <v>0</v>
      </c>
      <c r="E14" s="369">
        <f>'[10]11'!E13</f>
        <v>0</v>
      </c>
      <c r="F14" s="369">
        <f>'[10]11'!F13</f>
        <v>0</v>
      </c>
      <c r="G14" s="369">
        <f>'[10]11'!G13</f>
        <v>0</v>
      </c>
      <c r="H14" s="369">
        <f>'[10]11'!H13</f>
        <v>0</v>
      </c>
      <c r="I14" s="369">
        <f>'[10]11'!I13</f>
        <v>0</v>
      </c>
      <c r="J14" s="369">
        <f>'[10]11'!J13</f>
        <v>0</v>
      </c>
      <c r="K14" s="369">
        <f>'[10]11'!K13</f>
        <v>0</v>
      </c>
      <c r="L14" s="369">
        <f>'[10]11'!L13</f>
        <v>0</v>
      </c>
      <c r="M14" s="369">
        <f>'[10]11'!M13</f>
        <v>0</v>
      </c>
      <c r="N14" s="369">
        <f>'[10]11'!N13</f>
        <v>0</v>
      </c>
      <c r="O14" s="369">
        <f>'[10]11'!O13</f>
        <v>0</v>
      </c>
      <c r="P14" s="369">
        <f>'[10]11'!P13</f>
        <v>0</v>
      </c>
      <c r="Q14" s="369">
        <f>'[10]11'!Q13</f>
        <v>0</v>
      </c>
      <c r="R14" s="369">
        <f>'[10]11'!R13</f>
        <v>0</v>
      </c>
      <c r="S14" s="369">
        <f>'[10]11'!S13</f>
        <v>0</v>
      </c>
      <c r="T14" s="369">
        <f>'[10]11'!T13</f>
        <v>0</v>
      </c>
    </row>
    <row r="15" spans="1:24">
      <c r="A15" s="254">
        <v>3</v>
      </c>
      <c r="B15" s="225" t="s">
        <v>385</v>
      </c>
      <c r="C15" s="369">
        <f>'[10]11'!$C$14</f>
        <v>0</v>
      </c>
      <c r="D15" s="369">
        <f>'[10]11'!D14</f>
        <v>0</v>
      </c>
      <c r="E15" s="369">
        <f>'[10]11'!E14</f>
        <v>0</v>
      </c>
      <c r="F15" s="369">
        <f>'[10]11'!F14</f>
        <v>0</v>
      </c>
      <c r="G15" s="369">
        <f>'[10]11'!G14</f>
        <v>0</v>
      </c>
      <c r="H15" s="369">
        <f>'[10]11'!H14</f>
        <v>0</v>
      </c>
      <c r="I15" s="369">
        <f>'[10]11'!I14</f>
        <v>0</v>
      </c>
      <c r="J15" s="369">
        <f>'[10]11'!J14</f>
        <v>0</v>
      </c>
      <c r="K15" s="369">
        <f>'[10]11'!K14</f>
        <v>0</v>
      </c>
      <c r="L15" s="369">
        <f>'[10]11'!L14</f>
        <v>0</v>
      </c>
      <c r="M15" s="369">
        <f>'[10]11'!M14</f>
        <v>0</v>
      </c>
      <c r="N15" s="369">
        <f>'[10]11'!N14</f>
        <v>0</v>
      </c>
      <c r="O15" s="369">
        <f>'[10]11'!O14</f>
        <v>0</v>
      </c>
      <c r="P15" s="369">
        <f>'[10]11'!P14</f>
        <v>0</v>
      </c>
      <c r="Q15" s="369">
        <f>'[10]11'!Q14</f>
        <v>0</v>
      </c>
      <c r="R15" s="369">
        <f>'[10]11'!R14</f>
        <v>0</v>
      </c>
      <c r="S15" s="369">
        <f>'[10]11'!S14</f>
        <v>0</v>
      </c>
      <c r="T15" s="369">
        <f>'[10]11'!T14</f>
        <v>0</v>
      </c>
    </row>
    <row r="16" spans="1:24">
      <c r="A16" s="254">
        <v>4</v>
      </c>
      <c r="B16" s="225" t="s">
        <v>386</v>
      </c>
      <c r="C16" s="369">
        <f>'[10]11'!$C$15</f>
        <v>0</v>
      </c>
      <c r="D16" s="369">
        <f>'[10]11'!D15</f>
        <v>0</v>
      </c>
      <c r="E16" s="369">
        <f>'[10]11'!E15</f>
        <v>0</v>
      </c>
      <c r="F16" s="369">
        <f>'[10]11'!F15</f>
        <v>0</v>
      </c>
      <c r="G16" s="369">
        <f>'[10]11'!G15</f>
        <v>0</v>
      </c>
      <c r="H16" s="369">
        <f>'[10]11'!H15</f>
        <v>0</v>
      </c>
      <c r="I16" s="369">
        <f>'[10]11'!I15</f>
        <v>0</v>
      </c>
      <c r="J16" s="369">
        <f>'[10]11'!J15</f>
        <v>0</v>
      </c>
      <c r="K16" s="369">
        <f>'[10]11'!K15</f>
        <v>0</v>
      </c>
      <c r="L16" s="369">
        <f>'[10]11'!L15</f>
        <v>0</v>
      </c>
      <c r="M16" s="369">
        <f>'[10]11'!M15</f>
        <v>0</v>
      </c>
      <c r="N16" s="369">
        <f>'[10]11'!N15</f>
        <v>0</v>
      </c>
      <c r="O16" s="369">
        <f>'[10]11'!O15</f>
        <v>0</v>
      </c>
      <c r="P16" s="369">
        <f>'[10]11'!P15</f>
        <v>0</v>
      </c>
      <c r="Q16" s="369">
        <f>'[10]11'!Q15</f>
        <v>0</v>
      </c>
      <c r="R16" s="369">
        <f>'[10]11'!R15</f>
        <v>0</v>
      </c>
      <c r="S16" s="369">
        <f>'[10]11'!S15</f>
        <v>0</v>
      </c>
      <c r="T16" s="369">
        <f>'[10]11'!T15</f>
        <v>0</v>
      </c>
    </row>
    <row r="17" spans="1:20">
      <c r="A17" s="254">
        <v>5</v>
      </c>
      <c r="B17" s="225" t="s">
        <v>387</v>
      </c>
      <c r="C17" s="369">
        <f>'[10]11'!$C$16</f>
        <v>0</v>
      </c>
      <c r="D17" s="369">
        <f>'[10]11'!D16</f>
        <v>0</v>
      </c>
      <c r="E17" s="369">
        <f>'[10]11'!E16</f>
        <v>0</v>
      </c>
      <c r="F17" s="369">
        <f>'[10]11'!F16</f>
        <v>0</v>
      </c>
      <c r="G17" s="369">
        <f>'[10]11'!G16</f>
        <v>0</v>
      </c>
      <c r="H17" s="369">
        <f>'[10]11'!H16</f>
        <v>0</v>
      </c>
      <c r="I17" s="369">
        <f>'[10]11'!I16</f>
        <v>0</v>
      </c>
      <c r="J17" s="369">
        <f>'[10]11'!J16</f>
        <v>0</v>
      </c>
      <c r="K17" s="369">
        <f>'[10]11'!K16</f>
        <v>0</v>
      </c>
      <c r="L17" s="369">
        <f>'[10]11'!L16</f>
        <v>0</v>
      </c>
      <c r="M17" s="369">
        <f>'[10]11'!M16</f>
        <v>0</v>
      </c>
      <c r="N17" s="369">
        <f>'[10]11'!N16</f>
        <v>0</v>
      </c>
      <c r="O17" s="369">
        <f>'[10]11'!O16</f>
        <v>0</v>
      </c>
      <c r="P17" s="369">
        <f>'[10]11'!P16</f>
        <v>0</v>
      </c>
      <c r="Q17" s="369">
        <f>'[10]11'!Q16</f>
        <v>0</v>
      </c>
      <c r="R17" s="369">
        <f>'[10]11'!R16</f>
        <v>0</v>
      </c>
      <c r="S17" s="369">
        <f>'[10]11'!S16</f>
        <v>0</v>
      </c>
      <c r="T17" s="369">
        <f>'[10]11'!T16</f>
        <v>0</v>
      </c>
    </row>
    <row r="18" spans="1:20">
      <c r="A18" s="254">
        <v>6</v>
      </c>
      <c r="B18" s="225" t="s">
        <v>388</v>
      </c>
      <c r="C18" s="369">
        <f>'[10]11'!$C$17</f>
        <v>0</v>
      </c>
      <c r="D18" s="369">
        <f>'[10]11'!D17</f>
        <v>0</v>
      </c>
      <c r="E18" s="369">
        <f>'[10]11'!E17</f>
        <v>0</v>
      </c>
      <c r="F18" s="369">
        <f>'[10]11'!F17</f>
        <v>0</v>
      </c>
      <c r="G18" s="369">
        <f>'[10]11'!G17</f>
        <v>0</v>
      </c>
      <c r="H18" s="369">
        <f>'[10]11'!H17</f>
        <v>0</v>
      </c>
      <c r="I18" s="369">
        <f>'[10]11'!I17</f>
        <v>0</v>
      </c>
      <c r="J18" s="369">
        <f>'[10]11'!J17</f>
        <v>0</v>
      </c>
      <c r="K18" s="369">
        <f>'[10]11'!K17</f>
        <v>0</v>
      </c>
      <c r="L18" s="369">
        <f>'[10]11'!L17</f>
        <v>0</v>
      </c>
      <c r="M18" s="369">
        <f>'[10]11'!M17</f>
        <v>0</v>
      </c>
      <c r="N18" s="369">
        <f>'[10]11'!N17</f>
        <v>0</v>
      </c>
      <c r="O18" s="369">
        <f>'[10]11'!O17</f>
        <v>0</v>
      </c>
      <c r="P18" s="369">
        <f>'[10]11'!P17</f>
        <v>0</v>
      </c>
      <c r="Q18" s="369">
        <f>'[10]11'!Q17</f>
        <v>0</v>
      </c>
      <c r="R18" s="369">
        <f>'[10]11'!R17</f>
        <v>0</v>
      </c>
      <c r="S18" s="369">
        <f>'[10]11'!S17</f>
        <v>0</v>
      </c>
      <c r="T18" s="369">
        <f>'[10]11'!T17</f>
        <v>0</v>
      </c>
    </row>
    <row r="19" spans="1:20">
      <c r="A19" s="254">
        <v>7</v>
      </c>
      <c r="B19" s="225" t="s">
        <v>389</v>
      </c>
      <c r="C19" s="369">
        <f>'[10]11'!$C$18</f>
        <v>0</v>
      </c>
      <c r="D19" s="369">
        <f>'[10]11'!D18</f>
        <v>0</v>
      </c>
      <c r="E19" s="369">
        <f>'[10]11'!E18</f>
        <v>0</v>
      </c>
      <c r="F19" s="369">
        <f>'[10]11'!F18</f>
        <v>0</v>
      </c>
      <c r="G19" s="369">
        <f>'[10]11'!G18</f>
        <v>0</v>
      </c>
      <c r="H19" s="369">
        <f>'[10]11'!H18</f>
        <v>0</v>
      </c>
      <c r="I19" s="369">
        <f>'[10]11'!I18</f>
        <v>0</v>
      </c>
      <c r="J19" s="369">
        <f>'[10]11'!J18</f>
        <v>0</v>
      </c>
      <c r="K19" s="369">
        <f>'[10]11'!K18</f>
        <v>0</v>
      </c>
      <c r="L19" s="369">
        <f>'[10]11'!L18</f>
        <v>0</v>
      </c>
      <c r="M19" s="369">
        <f>'[10]11'!M18</f>
        <v>0</v>
      </c>
      <c r="N19" s="369">
        <f>'[10]11'!N18</f>
        <v>0</v>
      </c>
      <c r="O19" s="369">
        <f>'[10]11'!O18</f>
        <v>0</v>
      </c>
      <c r="P19" s="369">
        <f>'[10]11'!P18</f>
        <v>0</v>
      </c>
      <c r="Q19" s="369">
        <f>'[10]11'!Q18</f>
        <v>0</v>
      </c>
      <c r="R19" s="369">
        <f>'[10]11'!R18</f>
        <v>0</v>
      </c>
      <c r="S19" s="369">
        <f>'[10]11'!S18</f>
        <v>0</v>
      </c>
      <c r="T19" s="369">
        <f>'[10]11'!T18</f>
        <v>0</v>
      </c>
    </row>
    <row r="20" spans="1:20">
      <c r="A20" s="254">
        <v>8</v>
      </c>
      <c r="B20" s="225" t="s">
        <v>390</v>
      </c>
      <c r="C20" s="369">
        <f>'[10]11'!$C$19</f>
        <v>0</v>
      </c>
      <c r="D20" s="369">
        <f>'[10]11'!D19</f>
        <v>0</v>
      </c>
      <c r="E20" s="369">
        <f>'[10]11'!E19</f>
        <v>0</v>
      </c>
      <c r="F20" s="369">
        <f>'[10]11'!F19</f>
        <v>0</v>
      </c>
      <c r="G20" s="369">
        <f>'[10]11'!G19</f>
        <v>0</v>
      </c>
      <c r="H20" s="369">
        <f>'[10]11'!H19</f>
        <v>0</v>
      </c>
      <c r="I20" s="369">
        <f>'[10]11'!I19</f>
        <v>0</v>
      </c>
      <c r="J20" s="369">
        <f>'[10]11'!J19</f>
        <v>0</v>
      </c>
      <c r="K20" s="369">
        <f>'[10]11'!K19</f>
        <v>0</v>
      </c>
      <c r="L20" s="369">
        <f>'[10]11'!L19</f>
        <v>0</v>
      </c>
      <c r="M20" s="369">
        <f>'[10]11'!M19</f>
        <v>0</v>
      </c>
      <c r="N20" s="369">
        <f>'[10]11'!N19</f>
        <v>0</v>
      </c>
      <c r="O20" s="369">
        <f>'[10]11'!O19</f>
        <v>0</v>
      </c>
      <c r="P20" s="369">
        <f>'[10]11'!P19</f>
        <v>0</v>
      </c>
      <c r="Q20" s="369">
        <f>'[10]11'!Q19</f>
        <v>0</v>
      </c>
      <c r="R20" s="369">
        <f>'[10]11'!R19</f>
        <v>0</v>
      </c>
      <c r="S20" s="369">
        <f>'[10]11'!S19</f>
        <v>0</v>
      </c>
      <c r="T20" s="369">
        <f>'[10]11'!T19</f>
        <v>0</v>
      </c>
    </row>
    <row r="21" spans="1:20">
      <c r="A21" s="254">
        <v>9</v>
      </c>
      <c r="B21" s="225" t="s">
        <v>391</v>
      </c>
      <c r="C21" s="369">
        <f>'[10]11'!$C$20</f>
        <v>0</v>
      </c>
      <c r="D21" s="369">
        <f>'[10]11'!D20</f>
        <v>0</v>
      </c>
      <c r="E21" s="369">
        <f>'[10]11'!E20</f>
        <v>0</v>
      </c>
      <c r="F21" s="369">
        <f>'[10]11'!F20</f>
        <v>0</v>
      </c>
      <c r="G21" s="369">
        <f>'[10]11'!G20</f>
        <v>0</v>
      </c>
      <c r="H21" s="369">
        <f>'[10]11'!H20</f>
        <v>0</v>
      </c>
      <c r="I21" s="369">
        <f>'[10]11'!I20</f>
        <v>0</v>
      </c>
      <c r="J21" s="369">
        <f>'[10]11'!J20</f>
        <v>0</v>
      </c>
      <c r="K21" s="369">
        <f>'[10]11'!K20</f>
        <v>0</v>
      </c>
      <c r="L21" s="369">
        <f>'[10]11'!L20</f>
        <v>0</v>
      </c>
      <c r="M21" s="369">
        <f>'[10]11'!M20</f>
        <v>0</v>
      </c>
      <c r="N21" s="369">
        <f>'[10]11'!N20</f>
        <v>0</v>
      </c>
      <c r="O21" s="369">
        <f>'[10]11'!O20</f>
        <v>0</v>
      </c>
      <c r="P21" s="369">
        <f>'[10]11'!P20</f>
        <v>0</v>
      </c>
      <c r="Q21" s="369">
        <f>'[10]11'!Q20</f>
        <v>0</v>
      </c>
      <c r="R21" s="369">
        <f>'[10]11'!R20</f>
        <v>0</v>
      </c>
      <c r="S21" s="369">
        <f>'[10]11'!S20</f>
        <v>0</v>
      </c>
      <c r="T21" s="369">
        <f>'[10]11'!T20</f>
        <v>0</v>
      </c>
    </row>
    <row r="22" spans="1:20">
      <c r="A22" s="254">
        <v>10</v>
      </c>
      <c r="B22" s="225" t="s">
        <v>392</v>
      </c>
      <c r="C22" s="369">
        <f>'[10]11'!$C$21</f>
        <v>0</v>
      </c>
      <c r="D22" s="369">
        <f>'[10]11'!D21</f>
        <v>0</v>
      </c>
      <c r="E22" s="369">
        <f>'[10]11'!E21</f>
        <v>0</v>
      </c>
      <c r="F22" s="369">
        <f>'[10]11'!F21</f>
        <v>0</v>
      </c>
      <c r="G22" s="369">
        <f>'[10]11'!G21</f>
        <v>0</v>
      </c>
      <c r="H22" s="369">
        <f>'[10]11'!H21</f>
        <v>0</v>
      </c>
      <c r="I22" s="369">
        <f>'[10]11'!I21</f>
        <v>0</v>
      </c>
      <c r="J22" s="369">
        <f>'[10]11'!J21</f>
        <v>0</v>
      </c>
      <c r="K22" s="369">
        <f>'[10]11'!K21</f>
        <v>0</v>
      </c>
      <c r="L22" s="369">
        <f>'[10]11'!L21</f>
        <v>0</v>
      </c>
      <c r="M22" s="369">
        <f>'[10]11'!M21</f>
        <v>0</v>
      </c>
      <c r="N22" s="369">
        <f>'[10]11'!N21</f>
        <v>0</v>
      </c>
      <c r="O22" s="369">
        <f>'[10]11'!O21</f>
        <v>0</v>
      </c>
      <c r="P22" s="369">
        <f>'[10]11'!P21</f>
        <v>0</v>
      </c>
      <c r="Q22" s="369">
        <f>'[10]11'!Q21</f>
        <v>0</v>
      </c>
      <c r="R22" s="369">
        <f>'[10]11'!R21</f>
        <v>0</v>
      </c>
      <c r="S22" s="369">
        <f>'[10]11'!S21</f>
        <v>0</v>
      </c>
      <c r="T22" s="369">
        <f>'[10]11'!T21</f>
        <v>0</v>
      </c>
    </row>
    <row r="23" spans="1:20" ht="16.5">
      <c r="A23" s="175"/>
      <c r="B23" s="657" t="s">
        <v>474</v>
      </c>
      <c r="C23" s="657"/>
      <c r="D23" s="657"/>
      <c r="E23" s="657"/>
      <c r="F23" s="657"/>
      <c r="G23" s="657"/>
      <c r="H23" s="229"/>
      <c r="I23" s="229"/>
      <c r="J23" s="229"/>
      <c r="K23" s="240"/>
      <c r="L23" s="241"/>
      <c r="M23" s="658" t="s">
        <v>464</v>
      </c>
      <c r="N23" s="658"/>
      <c r="O23" s="658"/>
      <c r="P23" s="658"/>
      <c r="Q23" s="658"/>
      <c r="R23" s="658"/>
      <c r="S23" s="658"/>
      <c r="T23" s="247"/>
    </row>
    <row r="24" spans="1:20" ht="16.5">
      <c r="A24" s="119"/>
      <c r="B24" s="619" t="s">
        <v>286</v>
      </c>
      <c r="C24" s="619"/>
      <c r="D24" s="619"/>
      <c r="E24" s="619"/>
      <c r="F24" s="619"/>
      <c r="G24" s="619"/>
      <c r="H24" s="230"/>
      <c r="I24" s="230"/>
      <c r="J24" s="230"/>
      <c r="K24" s="242"/>
      <c r="L24" s="242"/>
      <c r="M24" s="620" t="s">
        <v>299</v>
      </c>
      <c r="N24" s="620"/>
      <c r="O24" s="620"/>
      <c r="P24" s="620"/>
      <c r="Q24" s="620"/>
      <c r="R24" s="620"/>
      <c r="S24" s="620"/>
      <c r="T24" s="231"/>
    </row>
    <row r="25" spans="1:20" ht="16.5">
      <c r="A25" s="119"/>
      <c r="B25" s="417"/>
      <c r="C25" s="417"/>
      <c r="D25" s="417"/>
      <c r="E25" s="417"/>
      <c r="F25" s="417"/>
      <c r="G25" s="417"/>
      <c r="H25" s="230"/>
      <c r="I25" s="230"/>
      <c r="J25" s="230"/>
      <c r="K25" s="242"/>
      <c r="L25" s="242"/>
      <c r="M25" s="418"/>
      <c r="N25" s="418"/>
      <c r="O25" s="418"/>
      <c r="P25" s="418"/>
      <c r="Q25" s="418"/>
      <c r="R25" s="418"/>
      <c r="S25" s="418"/>
      <c r="T25" s="231"/>
    </row>
    <row r="26" spans="1:20" ht="16.5">
      <c r="A26" s="119"/>
      <c r="B26" s="417"/>
      <c r="C26" s="417"/>
      <c r="D26" s="417"/>
      <c r="E26" s="417"/>
      <c r="F26" s="417"/>
      <c r="G26" s="417"/>
      <c r="H26" s="230"/>
      <c r="I26" s="230"/>
      <c r="J26" s="230"/>
      <c r="K26" s="242"/>
      <c r="L26" s="242"/>
      <c r="M26" s="418"/>
      <c r="N26" s="418"/>
      <c r="O26" s="418"/>
      <c r="P26" s="418"/>
      <c r="Q26" s="418"/>
      <c r="R26" s="418"/>
      <c r="S26" s="418"/>
      <c r="T26" s="231"/>
    </row>
    <row r="27" spans="1:20" ht="16.5">
      <c r="A27" s="119"/>
      <c r="B27" s="417"/>
      <c r="C27" s="417"/>
      <c r="D27" s="417"/>
      <c r="E27" s="417"/>
      <c r="F27" s="417"/>
      <c r="G27" s="417"/>
      <c r="H27" s="230"/>
      <c r="I27" s="230"/>
      <c r="J27" s="230"/>
      <c r="K27" s="242"/>
      <c r="L27" s="242"/>
      <c r="M27" s="418"/>
      <c r="N27" s="418"/>
      <c r="O27" s="418"/>
      <c r="P27" s="418"/>
      <c r="Q27" s="418"/>
      <c r="R27" s="418"/>
      <c r="S27" s="418"/>
      <c r="T27" s="231"/>
    </row>
    <row r="28" spans="1:20" ht="16.5">
      <c r="A28" s="3"/>
      <c r="B28" s="219"/>
      <c r="C28" s="219"/>
      <c r="D28" s="220"/>
      <c r="E28" s="220"/>
      <c r="F28" s="220"/>
      <c r="G28" s="219"/>
      <c r="H28" s="219"/>
      <c r="I28" s="219"/>
      <c r="J28" s="219"/>
      <c r="K28" s="220"/>
      <c r="L28" s="220"/>
      <c r="M28" s="220"/>
      <c r="N28" s="220"/>
      <c r="O28" s="131"/>
      <c r="P28" s="231"/>
      <c r="Q28" s="231"/>
      <c r="R28" s="231"/>
      <c r="S28" s="220"/>
      <c r="T28" s="220"/>
    </row>
    <row r="29" spans="1:20" ht="16.5">
      <c r="A29" s="3"/>
      <c r="B29" s="219"/>
      <c r="C29" s="219"/>
      <c r="D29" s="220"/>
      <c r="E29" s="220"/>
      <c r="F29" s="220"/>
      <c r="G29" s="219"/>
      <c r="H29" s="219"/>
      <c r="I29" s="219"/>
      <c r="J29" s="219"/>
      <c r="K29" s="220"/>
      <c r="L29" s="220"/>
      <c r="M29" s="220"/>
      <c r="N29" s="220"/>
      <c r="O29" s="131"/>
      <c r="P29" s="236"/>
      <c r="Q29" s="236"/>
      <c r="R29" s="236"/>
      <c r="S29" s="236"/>
      <c r="T29" s="236"/>
    </row>
    <row r="30" spans="1:20" ht="16.5">
      <c r="A30" s="3"/>
      <c r="B30" s="219"/>
      <c r="C30" s="219"/>
      <c r="D30" s="220"/>
      <c r="E30" s="220"/>
      <c r="F30" s="220"/>
      <c r="G30" s="219"/>
      <c r="H30" s="219"/>
      <c r="I30" s="219"/>
      <c r="J30" s="219"/>
      <c r="K30" s="220"/>
      <c r="L30" s="220"/>
      <c r="M30" s="220"/>
      <c r="N30" s="220"/>
      <c r="O30" s="131"/>
      <c r="P30" s="236"/>
      <c r="Q30" s="236"/>
      <c r="R30" s="236"/>
      <c r="S30" s="236"/>
      <c r="T30" s="236"/>
    </row>
    <row r="31" spans="1:20" ht="16.5">
      <c r="A31" s="3"/>
      <c r="B31" s="620" t="s">
        <v>328</v>
      </c>
      <c r="C31" s="620"/>
      <c r="D31" s="620"/>
      <c r="E31" s="620"/>
      <c r="F31" s="620"/>
      <c r="G31" s="620"/>
      <c r="H31" s="231"/>
      <c r="I31" s="231"/>
      <c r="J31" s="231"/>
      <c r="K31" s="220"/>
      <c r="L31" s="220"/>
      <c r="M31" s="620" t="s">
        <v>341</v>
      </c>
      <c r="N31" s="620"/>
      <c r="O31" s="620"/>
      <c r="P31" s="620"/>
      <c r="Q31" s="620"/>
      <c r="R31" s="620"/>
      <c r="S31" s="620"/>
      <c r="T31" s="231"/>
    </row>
  </sheetData>
  <sheetProtection selectLockedCells="1" selectUnlockedCells="1"/>
  <mergeCells count="33">
    <mergeCell ref="B31:G31"/>
    <mergeCell ref="M31:S31"/>
    <mergeCell ref="Q4:T4"/>
    <mergeCell ref="Q5:R7"/>
    <mergeCell ref="S5:T7"/>
    <mergeCell ref="G6:H7"/>
    <mergeCell ref="I6:L6"/>
    <mergeCell ref="I7:J7"/>
    <mergeCell ref="K7:L7"/>
    <mergeCell ref="A9:B9"/>
    <mergeCell ref="A10:B10"/>
    <mergeCell ref="B23:G23"/>
    <mergeCell ref="M23:S23"/>
    <mergeCell ref="B24:G24"/>
    <mergeCell ref="M24:S24"/>
    <mergeCell ref="A4:A8"/>
    <mergeCell ref="B4:B8"/>
    <mergeCell ref="C4:E4"/>
    <mergeCell ref="F4:L4"/>
    <mergeCell ref="M4:P4"/>
    <mergeCell ref="C5:C8"/>
    <mergeCell ref="D5:E5"/>
    <mergeCell ref="F5:F8"/>
    <mergeCell ref="G5:L5"/>
    <mergeCell ref="M5:N7"/>
    <mergeCell ref="O5:P7"/>
    <mergeCell ref="D6:D8"/>
    <mergeCell ref="E6:E8"/>
    <mergeCell ref="A2:T2"/>
    <mergeCell ref="E1:O1"/>
    <mergeCell ref="P3:T3"/>
    <mergeCell ref="A1:D1"/>
    <mergeCell ref="P1:T1"/>
  </mergeCells>
  <pageMargins left="0.38" right="0.39" top="0.38" bottom="0.37" header="0.31496062992126" footer="0.31496062992126"/>
  <pageSetup paperSize="9" scale="65" orientation="landscape" r:id="rId1"/>
  <ignoredErrors>
    <ignoredError sqref="C10:T10 C12:T12 C11:T11 C13:T22"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V31"/>
  <sheetViews>
    <sheetView topLeftCell="A19" zoomScaleNormal="100" zoomScaleSheetLayoutView="85" workbookViewId="0">
      <selection activeCell="B34" sqref="B34"/>
    </sheetView>
  </sheetViews>
  <sheetFormatPr defaultRowHeight="15.75"/>
  <cols>
    <col min="1" max="1" width="4.125" style="131" customWidth="1"/>
    <col min="2" max="2" width="25.5" style="131" customWidth="1"/>
    <col min="3" max="3" width="8.25" style="131" customWidth="1"/>
    <col min="4" max="4" width="6.75" style="131" customWidth="1"/>
    <col min="5" max="5" width="7.875" style="131" customWidth="1"/>
    <col min="6" max="6" width="8" style="131" customWidth="1"/>
    <col min="7" max="7" width="7" style="131" customWidth="1"/>
    <col min="8" max="8" width="8.5" style="131" customWidth="1"/>
    <col min="9" max="10" width="9" style="131"/>
    <col min="11" max="11" width="8.5" style="131" customWidth="1"/>
    <col min="12" max="12" width="7.875" style="131" customWidth="1"/>
    <col min="13" max="13" width="7.125" style="131" customWidth="1"/>
    <col min="14" max="14" width="8.125" style="131" customWidth="1"/>
    <col min="15" max="18" width="9" style="131" customWidth="1"/>
    <col min="19" max="19" width="8.125" style="131" customWidth="1"/>
    <col min="20" max="20" width="7.375" style="131" customWidth="1"/>
    <col min="21" max="21" width="7.5" style="131" customWidth="1"/>
    <col min="22" max="22" width="9.625" style="131" customWidth="1"/>
    <col min="23" max="16384" width="9" style="131"/>
  </cols>
  <sheetData>
    <row r="1" spans="1:22" ht="67.5" customHeight="1">
      <c r="A1" s="484" t="s">
        <v>327</v>
      </c>
      <c r="B1" s="484"/>
      <c r="C1" s="484"/>
      <c r="D1" s="484"/>
      <c r="E1" s="484"/>
      <c r="F1" s="701" t="s">
        <v>485</v>
      </c>
      <c r="G1" s="701"/>
      <c r="H1" s="701"/>
      <c r="I1" s="701"/>
      <c r="J1" s="701"/>
      <c r="K1" s="701"/>
      <c r="L1" s="701"/>
      <c r="M1" s="701"/>
      <c r="N1" s="701"/>
      <c r="O1" s="701"/>
      <c r="P1" s="701"/>
      <c r="Q1" s="701"/>
      <c r="R1" s="482" t="s">
        <v>462</v>
      </c>
      <c r="S1" s="482"/>
      <c r="T1" s="482"/>
      <c r="U1" s="482"/>
      <c r="V1" s="482"/>
    </row>
    <row r="2" spans="1:22" ht="18.75" customHeight="1">
      <c r="A2" s="673" t="s">
        <v>492</v>
      </c>
      <c r="B2" s="673"/>
      <c r="C2" s="673"/>
      <c r="D2" s="673"/>
      <c r="E2" s="673"/>
      <c r="F2" s="673"/>
      <c r="G2" s="673"/>
      <c r="H2" s="673"/>
      <c r="I2" s="673"/>
      <c r="J2" s="673"/>
      <c r="K2" s="673"/>
      <c r="L2" s="673"/>
      <c r="M2" s="673"/>
      <c r="N2" s="673"/>
      <c r="O2" s="673"/>
      <c r="P2" s="673"/>
      <c r="Q2" s="673"/>
      <c r="R2" s="673"/>
      <c r="S2" s="673"/>
      <c r="T2" s="673"/>
      <c r="U2" s="673"/>
      <c r="V2" s="673"/>
    </row>
    <row r="3" spans="1:22">
      <c r="A3" s="25"/>
      <c r="B3" s="132"/>
      <c r="C3" s="133"/>
      <c r="D3" s="133"/>
      <c r="E3" s="133"/>
      <c r="F3" s="133"/>
      <c r="G3" s="133"/>
      <c r="H3" s="133"/>
      <c r="I3" s="134"/>
      <c r="J3" s="42">
        <f>COUNTBLANK(D13:V13)</f>
        <v>0</v>
      </c>
      <c r="K3" s="42">
        <f>COUNTA(D13:V13)</f>
        <v>19</v>
      </c>
      <c r="L3" s="42">
        <f>J3+K3</f>
        <v>19</v>
      </c>
      <c r="M3" s="135"/>
      <c r="R3" s="702" t="s">
        <v>270</v>
      </c>
      <c r="S3" s="702"/>
      <c r="T3" s="702"/>
      <c r="U3" s="702"/>
      <c r="V3" s="702"/>
    </row>
    <row r="4" spans="1:22" ht="16.5" customHeight="1">
      <c r="A4" s="660" t="s">
        <v>238</v>
      </c>
      <c r="B4" s="660" t="s">
        <v>157</v>
      </c>
      <c r="C4" s="697" t="s">
        <v>271</v>
      </c>
      <c r="D4" s="697" t="s">
        <v>4</v>
      </c>
      <c r="E4" s="697"/>
      <c r="F4" s="697"/>
      <c r="G4" s="697"/>
      <c r="H4" s="697" t="s">
        <v>272</v>
      </c>
      <c r="I4" s="660" t="s">
        <v>4</v>
      </c>
      <c r="J4" s="660"/>
      <c r="K4" s="660"/>
      <c r="L4" s="660"/>
      <c r="M4" s="660" t="s">
        <v>273</v>
      </c>
      <c r="N4" s="660"/>
      <c r="O4" s="660"/>
      <c r="P4" s="660"/>
      <c r="Q4" s="660"/>
      <c r="R4" s="660"/>
      <c r="S4" s="660"/>
      <c r="T4" s="660"/>
      <c r="U4" s="660"/>
      <c r="V4" s="660"/>
    </row>
    <row r="5" spans="1:22" s="139" customFormat="1" ht="21" customHeight="1">
      <c r="A5" s="660"/>
      <c r="B5" s="660"/>
      <c r="C5" s="697"/>
      <c r="D5" s="697" t="s">
        <v>274</v>
      </c>
      <c r="E5" s="697" t="s">
        <v>4</v>
      </c>
      <c r="F5" s="697"/>
      <c r="G5" s="697" t="s">
        <v>275</v>
      </c>
      <c r="H5" s="697"/>
      <c r="I5" s="660" t="s">
        <v>276</v>
      </c>
      <c r="J5" s="660" t="s">
        <v>277</v>
      </c>
      <c r="K5" s="660" t="s">
        <v>278</v>
      </c>
      <c r="L5" s="660" t="s">
        <v>279</v>
      </c>
      <c r="M5" s="660" t="s">
        <v>12</v>
      </c>
      <c r="N5" s="660" t="s">
        <v>4</v>
      </c>
      <c r="O5" s="660"/>
      <c r="P5" s="660"/>
      <c r="Q5" s="660"/>
      <c r="R5" s="660"/>
      <c r="S5" s="660"/>
      <c r="T5" s="660"/>
      <c r="U5" s="660"/>
      <c r="V5" s="660" t="s">
        <v>280</v>
      </c>
    </row>
    <row r="6" spans="1:22" s="139" customFormat="1" ht="24" customHeight="1">
      <c r="A6" s="660"/>
      <c r="B6" s="660"/>
      <c r="C6" s="697"/>
      <c r="D6" s="697"/>
      <c r="E6" s="697" t="s">
        <v>268</v>
      </c>
      <c r="F6" s="697" t="s">
        <v>62</v>
      </c>
      <c r="G6" s="697"/>
      <c r="H6" s="697"/>
      <c r="I6" s="660"/>
      <c r="J6" s="660"/>
      <c r="K6" s="660"/>
      <c r="L6" s="660"/>
      <c r="M6" s="660"/>
      <c r="N6" s="660" t="s">
        <v>281</v>
      </c>
      <c r="O6" s="660" t="s">
        <v>4</v>
      </c>
      <c r="P6" s="660"/>
      <c r="Q6" s="660"/>
      <c r="R6" s="660"/>
      <c r="S6" s="660" t="s">
        <v>282</v>
      </c>
      <c r="T6" s="660" t="s">
        <v>4</v>
      </c>
      <c r="U6" s="660"/>
      <c r="V6" s="660"/>
    </row>
    <row r="7" spans="1:22" s="139" customFormat="1" ht="25.5" customHeight="1">
      <c r="A7" s="660"/>
      <c r="B7" s="660"/>
      <c r="C7" s="697"/>
      <c r="D7" s="697"/>
      <c r="E7" s="697"/>
      <c r="F7" s="697"/>
      <c r="G7" s="697"/>
      <c r="H7" s="697"/>
      <c r="I7" s="660"/>
      <c r="J7" s="660"/>
      <c r="K7" s="660"/>
      <c r="L7" s="660"/>
      <c r="M7" s="660"/>
      <c r="N7" s="660"/>
      <c r="O7" s="660" t="s">
        <v>283</v>
      </c>
      <c r="P7" s="660"/>
      <c r="Q7" s="660" t="s">
        <v>62</v>
      </c>
      <c r="R7" s="660"/>
      <c r="S7" s="660"/>
      <c r="T7" s="660"/>
      <c r="U7" s="660"/>
      <c r="V7" s="660"/>
    </row>
    <row r="8" spans="1:22" ht="75" customHeight="1">
      <c r="A8" s="660"/>
      <c r="B8" s="660"/>
      <c r="C8" s="697"/>
      <c r="D8" s="697"/>
      <c r="E8" s="697"/>
      <c r="F8" s="697"/>
      <c r="G8" s="697"/>
      <c r="H8" s="697"/>
      <c r="I8" s="660"/>
      <c r="J8" s="660"/>
      <c r="K8" s="660"/>
      <c r="L8" s="660"/>
      <c r="M8" s="660"/>
      <c r="N8" s="660"/>
      <c r="O8" s="325" t="s">
        <v>284</v>
      </c>
      <c r="P8" s="325" t="s">
        <v>285</v>
      </c>
      <c r="Q8" s="325" t="s">
        <v>284</v>
      </c>
      <c r="R8" s="325" t="s">
        <v>285</v>
      </c>
      <c r="S8" s="660"/>
      <c r="T8" s="328" t="s">
        <v>268</v>
      </c>
      <c r="U8" s="328" t="s">
        <v>62</v>
      </c>
      <c r="V8" s="660"/>
    </row>
    <row r="9" spans="1:22">
      <c r="A9" s="698" t="s">
        <v>3</v>
      </c>
      <c r="B9" s="698"/>
      <c r="C9" s="329">
        <v>1</v>
      </c>
      <c r="D9" s="329">
        <v>2</v>
      </c>
      <c r="E9" s="329">
        <v>3</v>
      </c>
      <c r="F9" s="329">
        <v>4</v>
      </c>
      <c r="G9" s="329">
        <v>5</v>
      </c>
      <c r="H9" s="329">
        <v>6</v>
      </c>
      <c r="I9" s="329">
        <v>7</v>
      </c>
      <c r="J9" s="329">
        <v>8</v>
      </c>
      <c r="K9" s="329">
        <v>9</v>
      </c>
      <c r="L9" s="329">
        <v>10</v>
      </c>
      <c r="M9" s="329">
        <v>11</v>
      </c>
      <c r="N9" s="329">
        <v>12</v>
      </c>
      <c r="O9" s="329">
        <v>13</v>
      </c>
      <c r="P9" s="329">
        <v>14</v>
      </c>
      <c r="Q9" s="329">
        <v>15</v>
      </c>
      <c r="R9" s="329">
        <v>16</v>
      </c>
      <c r="S9" s="329">
        <v>17</v>
      </c>
      <c r="T9" s="329">
        <v>18</v>
      </c>
      <c r="U9" s="329">
        <v>19</v>
      </c>
      <c r="V9" s="329">
        <v>20</v>
      </c>
    </row>
    <row r="10" spans="1:22">
      <c r="A10" s="699" t="s">
        <v>12</v>
      </c>
      <c r="B10" s="700"/>
      <c r="C10" s="370">
        <v>2</v>
      </c>
      <c r="D10" s="370">
        <v>2</v>
      </c>
      <c r="E10" s="370">
        <v>2</v>
      </c>
      <c r="F10" s="370">
        <v>0</v>
      </c>
      <c r="G10" s="370">
        <v>0</v>
      </c>
      <c r="H10" s="370">
        <v>2</v>
      </c>
      <c r="I10" s="370">
        <v>0</v>
      </c>
      <c r="J10" s="370">
        <v>0</v>
      </c>
      <c r="K10" s="370">
        <v>2</v>
      </c>
      <c r="L10" s="370">
        <v>0</v>
      </c>
      <c r="M10" s="370">
        <v>2</v>
      </c>
      <c r="N10" s="370">
        <v>1</v>
      </c>
      <c r="O10" s="370">
        <v>0</v>
      </c>
      <c r="P10" s="370">
        <v>1</v>
      </c>
      <c r="Q10" s="370">
        <v>0</v>
      </c>
      <c r="R10" s="370">
        <v>0</v>
      </c>
      <c r="S10" s="370">
        <v>1</v>
      </c>
      <c r="T10" s="370">
        <v>1</v>
      </c>
      <c r="U10" s="370">
        <v>0</v>
      </c>
      <c r="V10" s="370">
        <v>0</v>
      </c>
    </row>
    <row r="11" spans="1:22">
      <c r="A11" s="255" t="s">
        <v>0</v>
      </c>
      <c r="B11" s="256" t="s">
        <v>237</v>
      </c>
      <c r="C11" s="373">
        <v>0</v>
      </c>
      <c r="D11" s="373">
        <v>0</v>
      </c>
      <c r="E11" s="373">
        <v>0</v>
      </c>
      <c r="F11" s="373">
        <v>0</v>
      </c>
      <c r="G11" s="373">
        <v>0</v>
      </c>
      <c r="H11" s="373">
        <v>0</v>
      </c>
      <c r="I11" s="373">
        <v>0</v>
      </c>
      <c r="J11" s="373">
        <v>0</v>
      </c>
      <c r="K11" s="373">
        <v>0</v>
      </c>
      <c r="L11" s="373">
        <v>0</v>
      </c>
      <c r="M11" s="373">
        <v>0</v>
      </c>
      <c r="N11" s="373">
        <v>0</v>
      </c>
      <c r="O11" s="373">
        <v>0</v>
      </c>
      <c r="P11" s="373">
        <v>0</v>
      </c>
      <c r="Q11" s="373">
        <v>0</v>
      </c>
      <c r="R11" s="373">
        <v>0</v>
      </c>
      <c r="S11" s="373">
        <v>0</v>
      </c>
      <c r="T11" s="373">
        <v>0</v>
      </c>
      <c r="U11" s="373">
        <v>0</v>
      </c>
      <c r="V11" s="373">
        <v>0</v>
      </c>
    </row>
    <row r="12" spans="1:22">
      <c r="A12" s="371" t="s">
        <v>1</v>
      </c>
      <c r="B12" s="372" t="s">
        <v>8</v>
      </c>
      <c r="C12" s="370">
        <v>2</v>
      </c>
      <c r="D12" s="370">
        <v>2</v>
      </c>
      <c r="E12" s="370">
        <v>2</v>
      </c>
      <c r="F12" s="370">
        <v>0</v>
      </c>
      <c r="G12" s="370">
        <v>0</v>
      </c>
      <c r="H12" s="370">
        <v>2</v>
      </c>
      <c r="I12" s="370">
        <v>0</v>
      </c>
      <c r="J12" s="370">
        <v>0</v>
      </c>
      <c r="K12" s="370">
        <v>2</v>
      </c>
      <c r="L12" s="370">
        <v>0</v>
      </c>
      <c r="M12" s="370">
        <v>2</v>
      </c>
      <c r="N12" s="370">
        <v>1</v>
      </c>
      <c r="O12" s="370">
        <v>0</v>
      </c>
      <c r="P12" s="370">
        <v>1</v>
      </c>
      <c r="Q12" s="370">
        <v>0</v>
      </c>
      <c r="R12" s="370">
        <v>0</v>
      </c>
      <c r="S12" s="370">
        <v>1</v>
      </c>
      <c r="T12" s="370">
        <v>1</v>
      </c>
      <c r="U12" s="370">
        <v>0</v>
      </c>
      <c r="V12" s="370">
        <v>0</v>
      </c>
    </row>
    <row r="13" spans="1:22">
      <c r="A13" s="255">
        <v>1</v>
      </c>
      <c r="B13" s="225" t="s">
        <v>383</v>
      </c>
      <c r="C13" s="373">
        <v>2</v>
      </c>
      <c r="D13" s="373">
        <v>2</v>
      </c>
      <c r="E13" s="373">
        <v>2</v>
      </c>
      <c r="F13" s="373">
        <v>0</v>
      </c>
      <c r="G13" s="373">
        <v>0</v>
      </c>
      <c r="H13" s="373">
        <v>2</v>
      </c>
      <c r="I13" s="373">
        <v>0</v>
      </c>
      <c r="J13" s="373">
        <v>0</v>
      </c>
      <c r="K13" s="373">
        <v>2</v>
      </c>
      <c r="L13" s="373">
        <v>0</v>
      </c>
      <c r="M13" s="373">
        <v>2</v>
      </c>
      <c r="N13" s="373">
        <v>1</v>
      </c>
      <c r="O13" s="373">
        <v>0</v>
      </c>
      <c r="P13" s="373">
        <v>1</v>
      </c>
      <c r="Q13" s="373">
        <v>0</v>
      </c>
      <c r="R13" s="373">
        <v>0</v>
      </c>
      <c r="S13" s="373">
        <v>1</v>
      </c>
      <c r="T13" s="373">
        <v>1</v>
      </c>
      <c r="U13" s="373">
        <v>0</v>
      </c>
      <c r="V13" s="373">
        <v>0</v>
      </c>
    </row>
    <row r="14" spans="1:22">
      <c r="A14" s="255">
        <v>2</v>
      </c>
      <c r="B14" s="225" t="s">
        <v>384</v>
      </c>
      <c r="C14" s="373">
        <v>0</v>
      </c>
      <c r="D14" s="373">
        <v>0</v>
      </c>
      <c r="E14" s="373">
        <v>0</v>
      </c>
      <c r="F14" s="373">
        <v>0</v>
      </c>
      <c r="G14" s="373">
        <v>0</v>
      </c>
      <c r="H14" s="373">
        <v>0</v>
      </c>
      <c r="I14" s="373">
        <v>0</v>
      </c>
      <c r="J14" s="373">
        <v>0</v>
      </c>
      <c r="K14" s="373">
        <v>0</v>
      </c>
      <c r="L14" s="373">
        <v>0</v>
      </c>
      <c r="M14" s="373">
        <v>0</v>
      </c>
      <c r="N14" s="373">
        <v>0</v>
      </c>
      <c r="O14" s="373">
        <v>0</v>
      </c>
      <c r="P14" s="373">
        <v>0</v>
      </c>
      <c r="Q14" s="373">
        <v>0</v>
      </c>
      <c r="R14" s="373">
        <v>0</v>
      </c>
      <c r="S14" s="373">
        <v>0</v>
      </c>
      <c r="T14" s="373">
        <v>0</v>
      </c>
      <c r="U14" s="373">
        <v>0</v>
      </c>
      <c r="V14" s="373">
        <v>0</v>
      </c>
    </row>
    <row r="15" spans="1:22">
      <c r="A15" s="255">
        <v>3</v>
      </c>
      <c r="B15" s="225" t="s">
        <v>385</v>
      </c>
      <c r="C15" s="373">
        <v>0</v>
      </c>
      <c r="D15" s="373">
        <v>0</v>
      </c>
      <c r="E15" s="373">
        <v>0</v>
      </c>
      <c r="F15" s="373">
        <v>0</v>
      </c>
      <c r="G15" s="373">
        <v>0</v>
      </c>
      <c r="H15" s="373">
        <v>0</v>
      </c>
      <c r="I15" s="373">
        <v>0</v>
      </c>
      <c r="J15" s="373">
        <v>0</v>
      </c>
      <c r="K15" s="373">
        <v>0</v>
      </c>
      <c r="L15" s="373">
        <v>0</v>
      </c>
      <c r="M15" s="373">
        <v>0</v>
      </c>
      <c r="N15" s="373">
        <v>0</v>
      </c>
      <c r="O15" s="373">
        <v>0</v>
      </c>
      <c r="P15" s="373">
        <v>0</v>
      </c>
      <c r="Q15" s="373">
        <v>0</v>
      </c>
      <c r="R15" s="373">
        <v>0</v>
      </c>
      <c r="S15" s="373">
        <v>0</v>
      </c>
      <c r="T15" s="373">
        <v>0</v>
      </c>
      <c r="U15" s="373">
        <v>0</v>
      </c>
      <c r="V15" s="373">
        <v>0</v>
      </c>
    </row>
    <row r="16" spans="1:22">
      <c r="A16" s="255">
        <v>4</v>
      </c>
      <c r="B16" s="225" t="s">
        <v>386</v>
      </c>
      <c r="C16" s="373">
        <v>0</v>
      </c>
      <c r="D16" s="373">
        <v>0</v>
      </c>
      <c r="E16" s="373">
        <v>0</v>
      </c>
      <c r="F16" s="373">
        <v>0</v>
      </c>
      <c r="G16" s="373">
        <v>0</v>
      </c>
      <c r="H16" s="373">
        <v>0</v>
      </c>
      <c r="I16" s="373">
        <v>0</v>
      </c>
      <c r="J16" s="373">
        <v>0</v>
      </c>
      <c r="K16" s="373">
        <v>0</v>
      </c>
      <c r="L16" s="373">
        <v>0</v>
      </c>
      <c r="M16" s="373">
        <v>0</v>
      </c>
      <c r="N16" s="373">
        <v>0</v>
      </c>
      <c r="O16" s="373">
        <v>0</v>
      </c>
      <c r="P16" s="373">
        <v>0</v>
      </c>
      <c r="Q16" s="373">
        <v>0</v>
      </c>
      <c r="R16" s="373">
        <v>0</v>
      </c>
      <c r="S16" s="373">
        <v>0</v>
      </c>
      <c r="T16" s="373">
        <v>0</v>
      </c>
      <c r="U16" s="373">
        <v>0</v>
      </c>
      <c r="V16" s="373">
        <v>0</v>
      </c>
    </row>
    <row r="17" spans="1:22">
      <c r="A17" s="255">
        <v>5</v>
      </c>
      <c r="B17" s="225" t="s">
        <v>387</v>
      </c>
      <c r="C17" s="373">
        <v>0</v>
      </c>
      <c r="D17" s="373">
        <v>0</v>
      </c>
      <c r="E17" s="373">
        <v>0</v>
      </c>
      <c r="F17" s="373">
        <v>0</v>
      </c>
      <c r="G17" s="373">
        <v>0</v>
      </c>
      <c r="H17" s="373">
        <v>0</v>
      </c>
      <c r="I17" s="373">
        <v>0</v>
      </c>
      <c r="J17" s="373">
        <v>0</v>
      </c>
      <c r="K17" s="373">
        <v>0</v>
      </c>
      <c r="L17" s="373">
        <v>0</v>
      </c>
      <c r="M17" s="373">
        <v>0</v>
      </c>
      <c r="N17" s="373">
        <v>0</v>
      </c>
      <c r="O17" s="373">
        <v>0</v>
      </c>
      <c r="P17" s="373">
        <v>0</v>
      </c>
      <c r="Q17" s="373">
        <v>0</v>
      </c>
      <c r="R17" s="373">
        <v>0</v>
      </c>
      <c r="S17" s="373">
        <v>0</v>
      </c>
      <c r="T17" s="373">
        <v>0</v>
      </c>
      <c r="U17" s="373">
        <v>0</v>
      </c>
      <c r="V17" s="373">
        <v>0</v>
      </c>
    </row>
    <row r="18" spans="1:22">
      <c r="A18" s="255">
        <v>6</v>
      </c>
      <c r="B18" s="225" t="s">
        <v>388</v>
      </c>
      <c r="C18" s="373">
        <v>0</v>
      </c>
      <c r="D18" s="373">
        <v>0</v>
      </c>
      <c r="E18" s="373">
        <v>0</v>
      </c>
      <c r="F18" s="373">
        <v>0</v>
      </c>
      <c r="G18" s="373">
        <v>0</v>
      </c>
      <c r="H18" s="373">
        <v>0</v>
      </c>
      <c r="I18" s="373">
        <v>0</v>
      </c>
      <c r="J18" s="373">
        <v>0</v>
      </c>
      <c r="K18" s="373">
        <v>0</v>
      </c>
      <c r="L18" s="373">
        <v>0</v>
      </c>
      <c r="M18" s="373">
        <v>0</v>
      </c>
      <c r="N18" s="373">
        <v>0</v>
      </c>
      <c r="O18" s="373">
        <v>0</v>
      </c>
      <c r="P18" s="373">
        <v>0</v>
      </c>
      <c r="Q18" s="373">
        <v>0</v>
      </c>
      <c r="R18" s="373">
        <v>0</v>
      </c>
      <c r="S18" s="373">
        <v>0</v>
      </c>
      <c r="T18" s="373">
        <v>0</v>
      </c>
      <c r="U18" s="373">
        <v>0</v>
      </c>
      <c r="V18" s="373">
        <v>0</v>
      </c>
    </row>
    <row r="19" spans="1:22">
      <c r="A19" s="255">
        <v>7</v>
      </c>
      <c r="B19" s="225" t="s">
        <v>389</v>
      </c>
      <c r="C19" s="373">
        <v>0</v>
      </c>
      <c r="D19" s="373">
        <v>0</v>
      </c>
      <c r="E19" s="373">
        <v>0</v>
      </c>
      <c r="F19" s="373">
        <v>0</v>
      </c>
      <c r="G19" s="373">
        <v>0</v>
      </c>
      <c r="H19" s="373">
        <v>0</v>
      </c>
      <c r="I19" s="373">
        <v>0</v>
      </c>
      <c r="J19" s="373">
        <v>0</v>
      </c>
      <c r="K19" s="373">
        <v>0</v>
      </c>
      <c r="L19" s="373">
        <v>0</v>
      </c>
      <c r="M19" s="373">
        <v>0</v>
      </c>
      <c r="N19" s="373">
        <v>0</v>
      </c>
      <c r="O19" s="373">
        <v>0</v>
      </c>
      <c r="P19" s="373">
        <v>0</v>
      </c>
      <c r="Q19" s="373">
        <v>0</v>
      </c>
      <c r="R19" s="373">
        <v>0</v>
      </c>
      <c r="S19" s="373">
        <v>0</v>
      </c>
      <c r="T19" s="373">
        <v>0</v>
      </c>
      <c r="U19" s="373">
        <v>0</v>
      </c>
      <c r="V19" s="373">
        <v>0</v>
      </c>
    </row>
    <row r="20" spans="1:22">
      <c r="A20" s="255">
        <v>8</v>
      </c>
      <c r="B20" s="225" t="s">
        <v>390</v>
      </c>
      <c r="C20" s="373">
        <v>0</v>
      </c>
      <c r="D20" s="373">
        <v>0</v>
      </c>
      <c r="E20" s="373">
        <v>0</v>
      </c>
      <c r="F20" s="373">
        <v>0</v>
      </c>
      <c r="G20" s="373">
        <v>0</v>
      </c>
      <c r="H20" s="373">
        <v>0</v>
      </c>
      <c r="I20" s="373">
        <v>0</v>
      </c>
      <c r="J20" s="373">
        <v>0</v>
      </c>
      <c r="K20" s="373">
        <v>0</v>
      </c>
      <c r="L20" s="373">
        <v>0</v>
      </c>
      <c r="M20" s="373">
        <v>0</v>
      </c>
      <c r="N20" s="373">
        <v>0</v>
      </c>
      <c r="O20" s="373">
        <v>0</v>
      </c>
      <c r="P20" s="373">
        <v>0</v>
      </c>
      <c r="Q20" s="373">
        <v>0</v>
      </c>
      <c r="R20" s="373">
        <v>0</v>
      </c>
      <c r="S20" s="373">
        <v>0</v>
      </c>
      <c r="T20" s="373">
        <v>0</v>
      </c>
      <c r="U20" s="373">
        <v>0</v>
      </c>
      <c r="V20" s="373">
        <v>0</v>
      </c>
    </row>
    <row r="21" spans="1:22">
      <c r="A21" s="255">
        <v>9</v>
      </c>
      <c r="B21" s="225" t="s">
        <v>391</v>
      </c>
      <c r="C21" s="373">
        <v>0</v>
      </c>
      <c r="D21" s="373">
        <v>0</v>
      </c>
      <c r="E21" s="373">
        <v>0</v>
      </c>
      <c r="F21" s="373">
        <v>0</v>
      </c>
      <c r="G21" s="373">
        <v>0</v>
      </c>
      <c r="H21" s="373">
        <v>0</v>
      </c>
      <c r="I21" s="373">
        <v>0</v>
      </c>
      <c r="J21" s="373">
        <v>0</v>
      </c>
      <c r="K21" s="373">
        <v>0</v>
      </c>
      <c r="L21" s="373">
        <v>0</v>
      </c>
      <c r="M21" s="373">
        <v>0</v>
      </c>
      <c r="N21" s="373">
        <v>0</v>
      </c>
      <c r="O21" s="373">
        <v>0</v>
      </c>
      <c r="P21" s="373">
        <v>0</v>
      </c>
      <c r="Q21" s="373">
        <v>0</v>
      </c>
      <c r="R21" s="373">
        <v>0</v>
      </c>
      <c r="S21" s="373">
        <v>0</v>
      </c>
      <c r="T21" s="373">
        <v>0</v>
      </c>
      <c r="U21" s="373">
        <v>0</v>
      </c>
      <c r="V21" s="373">
        <v>0</v>
      </c>
    </row>
    <row r="22" spans="1:22">
      <c r="A22" s="255">
        <v>10</v>
      </c>
      <c r="B22" s="225" t="s">
        <v>392</v>
      </c>
      <c r="C22" s="373">
        <v>0</v>
      </c>
      <c r="D22" s="373">
        <v>0</v>
      </c>
      <c r="E22" s="373">
        <v>0</v>
      </c>
      <c r="F22" s="373">
        <v>0</v>
      </c>
      <c r="G22" s="373">
        <v>0</v>
      </c>
      <c r="H22" s="373">
        <v>0</v>
      </c>
      <c r="I22" s="373">
        <v>0</v>
      </c>
      <c r="J22" s="373">
        <v>0</v>
      </c>
      <c r="K22" s="373">
        <v>0</v>
      </c>
      <c r="L22" s="373">
        <v>0</v>
      </c>
      <c r="M22" s="373">
        <v>0</v>
      </c>
      <c r="N22" s="373">
        <v>0</v>
      </c>
      <c r="O22" s="373">
        <v>0</v>
      </c>
      <c r="P22" s="373">
        <v>0</v>
      </c>
      <c r="Q22" s="373">
        <v>0</v>
      </c>
      <c r="R22" s="373">
        <v>0</v>
      </c>
      <c r="S22" s="373">
        <v>0</v>
      </c>
      <c r="T22" s="373">
        <v>0</v>
      </c>
      <c r="U22" s="373">
        <v>0</v>
      </c>
      <c r="V22" s="373">
        <v>0</v>
      </c>
    </row>
    <row r="23" spans="1:22" ht="16.5">
      <c r="A23" s="175"/>
      <c r="B23" s="657" t="s">
        <v>474</v>
      </c>
      <c r="C23" s="657"/>
      <c r="D23" s="657"/>
      <c r="E23" s="657"/>
      <c r="F23" s="657"/>
      <c r="G23" s="657"/>
      <c r="H23" s="229"/>
      <c r="I23" s="229"/>
      <c r="J23" s="229"/>
      <c r="K23" s="240"/>
      <c r="L23" s="241"/>
      <c r="M23" s="658" t="s">
        <v>474</v>
      </c>
      <c r="N23" s="658"/>
      <c r="O23" s="658"/>
      <c r="P23" s="658"/>
      <c r="Q23" s="658"/>
      <c r="R23" s="658"/>
      <c r="S23" s="658"/>
      <c r="T23" s="247"/>
      <c r="U23" s="257"/>
      <c r="V23" s="257"/>
    </row>
    <row r="24" spans="1:22" ht="16.5">
      <c r="A24" s="119"/>
      <c r="B24" s="619" t="s">
        <v>286</v>
      </c>
      <c r="C24" s="619"/>
      <c r="D24" s="619"/>
      <c r="E24" s="619"/>
      <c r="F24" s="619"/>
      <c r="G24" s="619"/>
      <c r="H24" s="230"/>
      <c r="I24" s="230"/>
      <c r="J24" s="230"/>
      <c r="K24" s="242"/>
      <c r="L24" s="242"/>
      <c r="M24" s="620" t="s">
        <v>299</v>
      </c>
      <c r="N24" s="620"/>
      <c r="O24" s="620"/>
      <c r="P24" s="620"/>
      <c r="Q24" s="620"/>
      <c r="R24" s="620"/>
      <c r="S24" s="620"/>
      <c r="T24" s="231"/>
      <c r="U24" s="136"/>
      <c r="V24" s="136"/>
    </row>
    <row r="25" spans="1:22" ht="16.5">
      <c r="A25" s="119"/>
      <c r="B25" s="417"/>
      <c r="C25" s="417"/>
      <c r="D25" s="417"/>
      <c r="E25" s="417"/>
      <c r="F25" s="417"/>
      <c r="G25" s="417"/>
      <c r="H25" s="230"/>
      <c r="I25" s="230"/>
      <c r="J25" s="230"/>
      <c r="K25" s="242"/>
      <c r="L25" s="242"/>
      <c r="M25" s="418"/>
      <c r="N25" s="418"/>
      <c r="O25" s="418"/>
      <c r="P25" s="418"/>
      <c r="Q25" s="418"/>
      <c r="R25" s="418"/>
      <c r="S25" s="418"/>
      <c r="T25" s="231"/>
      <c r="U25" s="136"/>
      <c r="V25" s="136"/>
    </row>
    <row r="26" spans="1:22" ht="16.5">
      <c r="A26" s="119"/>
      <c r="B26" s="417"/>
      <c r="C26" s="417"/>
      <c r="D26" s="417"/>
      <c r="E26" s="417"/>
      <c r="F26" s="417"/>
      <c r="G26" s="417"/>
      <c r="H26" s="230"/>
      <c r="I26" s="230"/>
      <c r="J26" s="230"/>
      <c r="K26" s="242"/>
      <c r="L26" s="242"/>
      <c r="M26" s="418"/>
      <c r="N26" s="418"/>
      <c r="O26" s="418"/>
      <c r="P26" s="418"/>
      <c r="Q26" s="418"/>
      <c r="R26" s="418"/>
      <c r="S26" s="418"/>
      <c r="T26" s="231"/>
      <c r="U26" s="136"/>
      <c r="V26" s="136"/>
    </row>
    <row r="27" spans="1:22" ht="16.5">
      <c r="A27" s="119"/>
      <c r="B27" s="417"/>
      <c r="C27" s="417"/>
      <c r="D27" s="417"/>
      <c r="E27" s="417"/>
      <c r="F27" s="417"/>
      <c r="G27" s="417"/>
      <c r="H27" s="230"/>
      <c r="I27" s="230"/>
      <c r="J27" s="230"/>
      <c r="K27" s="242"/>
      <c r="L27" s="242"/>
      <c r="M27" s="418"/>
      <c r="N27" s="418"/>
      <c r="O27" s="418"/>
      <c r="P27" s="418"/>
      <c r="Q27" s="418"/>
      <c r="R27" s="418"/>
      <c r="S27" s="418"/>
      <c r="T27" s="231"/>
      <c r="U27" s="136"/>
      <c r="V27" s="136"/>
    </row>
    <row r="28" spans="1:22" ht="16.5">
      <c r="A28" s="3"/>
      <c r="B28" s="219"/>
      <c r="C28" s="219"/>
      <c r="D28" s="220"/>
      <c r="E28" s="220"/>
      <c r="F28" s="220"/>
      <c r="G28" s="219"/>
      <c r="H28" s="219"/>
      <c r="I28" s="219"/>
      <c r="J28" s="219"/>
      <c r="K28" s="220"/>
      <c r="L28" s="220"/>
      <c r="M28" s="220"/>
      <c r="N28" s="220"/>
      <c r="P28" s="231"/>
      <c r="Q28" s="231"/>
      <c r="R28" s="231"/>
      <c r="S28" s="220"/>
      <c r="T28" s="220"/>
      <c r="U28" s="137"/>
      <c r="V28" s="137"/>
    </row>
    <row r="29" spans="1:22" ht="16.5">
      <c r="A29" s="3"/>
      <c r="B29" s="219"/>
      <c r="C29" s="219"/>
      <c r="D29" s="220"/>
      <c r="E29" s="220"/>
      <c r="F29" s="220"/>
      <c r="G29" s="219"/>
      <c r="H29" s="219"/>
      <c r="I29" s="219"/>
      <c r="J29" s="219"/>
      <c r="K29" s="220"/>
      <c r="L29" s="220"/>
      <c r="M29" s="220"/>
      <c r="N29" s="220"/>
      <c r="P29" s="236"/>
      <c r="Q29" s="236"/>
      <c r="R29" s="236"/>
      <c r="S29" s="236"/>
      <c r="T29" s="236"/>
      <c r="U29" s="138"/>
      <c r="V29" s="138"/>
    </row>
    <row r="30" spans="1:22" ht="16.5">
      <c r="A30" s="3"/>
      <c r="B30" s="219"/>
      <c r="C30" s="219"/>
      <c r="D30" s="220"/>
      <c r="E30" s="220"/>
      <c r="F30" s="220"/>
      <c r="G30" s="219"/>
      <c r="H30" s="219"/>
      <c r="I30" s="219"/>
      <c r="J30" s="219"/>
      <c r="K30" s="220"/>
      <c r="L30" s="220"/>
      <c r="M30" s="220"/>
      <c r="N30" s="220"/>
      <c r="P30" s="236"/>
      <c r="Q30" s="236"/>
      <c r="R30" s="236"/>
      <c r="S30" s="236"/>
      <c r="T30" s="236"/>
      <c r="U30" s="258"/>
      <c r="V30" s="258"/>
    </row>
    <row r="31" spans="1:22" ht="16.5">
      <c r="A31" s="3"/>
      <c r="B31" s="620" t="s">
        <v>328</v>
      </c>
      <c r="C31" s="620"/>
      <c r="D31" s="620"/>
      <c r="E31" s="620"/>
      <c r="F31" s="620"/>
      <c r="G31" s="620"/>
      <c r="H31" s="231"/>
      <c r="I31" s="231"/>
      <c r="J31" s="231"/>
      <c r="K31" s="220"/>
      <c r="L31" s="220"/>
      <c r="M31" s="620" t="s">
        <v>341</v>
      </c>
      <c r="N31" s="620"/>
      <c r="O31" s="620"/>
      <c r="P31" s="620"/>
      <c r="Q31" s="620"/>
      <c r="R31" s="620"/>
      <c r="S31" s="620"/>
      <c r="T31" s="231"/>
      <c r="U31" s="259"/>
      <c r="V31" s="259"/>
    </row>
  </sheetData>
  <sheetProtection selectLockedCells="1" selectUnlockedCells="1"/>
  <mergeCells count="38">
    <mergeCell ref="M24:S24"/>
    <mergeCell ref="A1:E1"/>
    <mergeCell ref="R1:V1"/>
    <mergeCell ref="F1:Q1"/>
    <mergeCell ref="M4:V4"/>
    <mergeCell ref="E5:F5"/>
    <mergeCell ref="G5:G8"/>
    <mergeCell ref="I5:I8"/>
    <mergeCell ref="R3:V3"/>
    <mergeCell ref="N5:U5"/>
    <mergeCell ref="V5:V8"/>
    <mergeCell ref="E6:E8"/>
    <mergeCell ref="H4:H8"/>
    <mergeCell ref="I4:L4"/>
    <mergeCell ref="J5:J8"/>
    <mergeCell ref="A4:A8"/>
    <mergeCell ref="M23:S23"/>
    <mergeCell ref="T6:U7"/>
    <mergeCell ref="O7:P7"/>
    <mergeCell ref="Q7:R7"/>
    <mergeCell ref="B31:G31"/>
    <mergeCell ref="D5:D8"/>
    <mergeCell ref="A9:B9"/>
    <mergeCell ref="A10:B10"/>
    <mergeCell ref="B23:G23"/>
    <mergeCell ref="B24:G24"/>
    <mergeCell ref="B4:B8"/>
    <mergeCell ref="C4:C8"/>
    <mergeCell ref="D4:G4"/>
    <mergeCell ref="M31:S31"/>
    <mergeCell ref="K5:K8"/>
    <mergeCell ref="L5:L8"/>
    <mergeCell ref="A2:V2"/>
    <mergeCell ref="N6:N8"/>
    <mergeCell ref="O6:R6"/>
    <mergeCell ref="S6:S8"/>
    <mergeCell ref="M5:M8"/>
    <mergeCell ref="F6:F8"/>
  </mergeCells>
  <pageMargins left="0.32" right="0.31" top="0.36" bottom="0.37" header="0.31496062992126" footer="0.31496062992126"/>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U43"/>
  <sheetViews>
    <sheetView view="pageBreakPreview" topLeftCell="A25" zoomScaleSheetLayoutView="100" workbookViewId="0">
      <selection activeCell="L12" sqref="L12"/>
    </sheetView>
  </sheetViews>
  <sheetFormatPr defaultRowHeight="15.75"/>
  <cols>
    <col min="1" max="1" width="4.25" style="151" customWidth="1"/>
    <col min="2" max="2" width="25.5" style="151" customWidth="1"/>
    <col min="3" max="3" width="6.625" style="151" customWidth="1"/>
    <col min="4" max="4" width="7.625" style="151" customWidth="1"/>
    <col min="5" max="5" width="8" style="170" customWidth="1"/>
    <col min="6" max="6" width="6.5" style="151" customWidth="1"/>
    <col min="7" max="7" width="5.75" style="151" customWidth="1"/>
    <col min="8" max="8" width="5.375" style="151" customWidth="1"/>
    <col min="9" max="9" width="7.75" style="151" customWidth="1"/>
    <col min="10" max="10" width="6.75" style="151" customWidth="1"/>
    <col min="11" max="11" width="6.625" style="151" customWidth="1"/>
    <col min="12" max="12" width="7.125" style="151" customWidth="1"/>
    <col min="13" max="13" width="6.375" style="151" customWidth="1"/>
    <col min="14" max="14" width="6.75" style="171" customWidth="1"/>
    <col min="15" max="15" width="6.125" style="171" customWidth="1"/>
    <col min="16" max="16" width="5.625" style="171" customWidth="1"/>
    <col min="17" max="17" width="7" style="172" customWidth="1"/>
    <col min="18" max="18" width="7" style="171" customWidth="1"/>
    <col min="19" max="19" width="5.75" style="171" customWidth="1"/>
    <col min="20" max="20" width="8.125" style="171" customWidth="1"/>
    <col min="21" max="21" width="6.25" style="171" customWidth="1"/>
    <col min="22" max="16384" width="9" style="151"/>
  </cols>
  <sheetData>
    <row r="1" spans="1:21" ht="65.25" customHeight="1">
      <c r="A1" s="431" t="s">
        <v>316</v>
      </c>
      <c r="B1" s="431"/>
      <c r="C1" s="431"/>
      <c r="D1" s="431"/>
      <c r="E1" s="438" t="s">
        <v>460</v>
      </c>
      <c r="F1" s="438"/>
      <c r="G1" s="438"/>
      <c r="H1" s="438"/>
      <c r="I1" s="438"/>
      <c r="J1" s="438"/>
      <c r="K1" s="438"/>
      <c r="L1" s="438"/>
      <c r="M1" s="438"/>
      <c r="N1" s="438"/>
      <c r="O1" s="438"/>
      <c r="P1" s="443" t="s">
        <v>462</v>
      </c>
      <c r="Q1" s="443"/>
      <c r="R1" s="443"/>
      <c r="S1" s="443"/>
      <c r="T1" s="443"/>
      <c r="U1" s="443"/>
    </row>
    <row r="2" spans="1:21" ht="18" customHeight="1">
      <c r="A2" s="439" t="s">
        <v>487</v>
      </c>
      <c r="B2" s="439"/>
      <c r="C2" s="439"/>
      <c r="D2" s="439"/>
      <c r="E2" s="439"/>
      <c r="F2" s="439"/>
      <c r="G2" s="439"/>
      <c r="H2" s="439"/>
      <c r="I2" s="439"/>
      <c r="J2" s="439"/>
      <c r="K2" s="439"/>
      <c r="L2" s="439"/>
      <c r="M2" s="439"/>
      <c r="N2" s="439"/>
      <c r="O2" s="439"/>
      <c r="P2" s="439"/>
      <c r="Q2" s="439"/>
      <c r="R2" s="439"/>
      <c r="S2" s="439"/>
      <c r="T2" s="439"/>
      <c r="U2" s="439"/>
    </row>
    <row r="3" spans="1:21" ht="17.25" customHeight="1">
      <c r="A3" s="152"/>
      <c r="B3" s="153"/>
      <c r="C3" s="153"/>
      <c r="D3" s="153"/>
      <c r="E3" s="154"/>
      <c r="F3" s="155"/>
      <c r="G3" s="155"/>
      <c r="H3" s="155"/>
      <c r="I3" s="156"/>
      <c r="J3" s="157"/>
      <c r="K3" s="158"/>
      <c r="L3" s="158"/>
      <c r="M3" s="158"/>
      <c r="N3" s="159"/>
      <c r="O3" s="159"/>
      <c r="P3" s="444" t="s">
        <v>164</v>
      </c>
      <c r="Q3" s="444"/>
      <c r="R3" s="444"/>
      <c r="S3" s="444"/>
      <c r="T3" s="444"/>
      <c r="U3" s="444"/>
    </row>
    <row r="4" spans="1:21" s="160" customFormat="1" ht="15.75" customHeight="1">
      <c r="A4" s="432" t="s">
        <v>136</v>
      </c>
      <c r="B4" s="432" t="s">
        <v>157</v>
      </c>
      <c r="C4" s="432" t="s">
        <v>163</v>
      </c>
      <c r="D4" s="435" t="s">
        <v>134</v>
      </c>
      <c r="E4" s="425" t="s">
        <v>4</v>
      </c>
      <c r="F4" s="425"/>
      <c r="G4" s="425" t="s">
        <v>36</v>
      </c>
      <c r="H4" s="429" t="s">
        <v>162</v>
      </c>
      <c r="I4" s="425" t="s">
        <v>37</v>
      </c>
      <c r="J4" s="426" t="s">
        <v>4</v>
      </c>
      <c r="K4" s="427"/>
      <c r="L4" s="427"/>
      <c r="M4" s="427"/>
      <c r="N4" s="427"/>
      <c r="O4" s="427"/>
      <c r="P4" s="427"/>
      <c r="Q4" s="427"/>
      <c r="R4" s="427"/>
      <c r="S4" s="428"/>
      <c r="T4" s="440" t="s">
        <v>103</v>
      </c>
      <c r="U4" s="435" t="s">
        <v>160</v>
      </c>
    </row>
    <row r="5" spans="1:21" s="161" customFormat="1" ht="15.75" customHeight="1">
      <c r="A5" s="433"/>
      <c r="B5" s="433"/>
      <c r="C5" s="433"/>
      <c r="D5" s="436"/>
      <c r="E5" s="425" t="s">
        <v>362</v>
      </c>
      <c r="F5" s="425" t="s">
        <v>62</v>
      </c>
      <c r="G5" s="425"/>
      <c r="H5" s="429"/>
      <c r="I5" s="425"/>
      <c r="J5" s="425" t="s">
        <v>61</v>
      </c>
      <c r="K5" s="425" t="s">
        <v>4</v>
      </c>
      <c r="L5" s="425"/>
      <c r="M5" s="425"/>
      <c r="N5" s="425"/>
      <c r="O5" s="425"/>
      <c r="P5" s="425"/>
      <c r="Q5" s="429" t="s">
        <v>375</v>
      </c>
      <c r="R5" s="425" t="s">
        <v>363</v>
      </c>
      <c r="S5" s="429" t="s">
        <v>81</v>
      </c>
      <c r="T5" s="441"/>
      <c r="U5" s="436"/>
    </row>
    <row r="6" spans="1:21" s="160" customFormat="1" ht="15.75" customHeight="1">
      <c r="A6" s="433"/>
      <c r="B6" s="433"/>
      <c r="C6" s="433"/>
      <c r="D6" s="436"/>
      <c r="E6" s="425"/>
      <c r="F6" s="425"/>
      <c r="G6" s="425"/>
      <c r="H6" s="429"/>
      <c r="I6" s="425"/>
      <c r="J6" s="425"/>
      <c r="K6" s="425" t="s">
        <v>96</v>
      </c>
      <c r="L6" s="425" t="s">
        <v>4</v>
      </c>
      <c r="M6" s="425"/>
      <c r="N6" s="425" t="s">
        <v>42</v>
      </c>
      <c r="O6" s="430" t="s">
        <v>147</v>
      </c>
      <c r="P6" s="425" t="s">
        <v>46</v>
      </c>
      <c r="Q6" s="429"/>
      <c r="R6" s="425"/>
      <c r="S6" s="429"/>
      <c r="T6" s="441"/>
      <c r="U6" s="436"/>
    </row>
    <row r="7" spans="1:21" s="160" customFormat="1" ht="15.75" customHeight="1">
      <c r="A7" s="433"/>
      <c r="B7" s="433"/>
      <c r="C7" s="433"/>
      <c r="D7" s="436"/>
      <c r="E7" s="425"/>
      <c r="F7" s="425"/>
      <c r="G7" s="425"/>
      <c r="H7" s="429"/>
      <c r="I7" s="425"/>
      <c r="J7" s="425"/>
      <c r="K7" s="425"/>
      <c r="L7" s="425"/>
      <c r="M7" s="425"/>
      <c r="N7" s="425"/>
      <c r="O7" s="430"/>
      <c r="P7" s="425"/>
      <c r="Q7" s="429"/>
      <c r="R7" s="425"/>
      <c r="S7" s="429"/>
      <c r="T7" s="441"/>
      <c r="U7" s="436"/>
    </row>
    <row r="8" spans="1:21" s="160" customFormat="1" ht="44.25" customHeight="1">
      <c r="A8" s="434"/>
      <c r="B8" s="434"/>
      <c r="C8" s="434"/>
      <c r="D8" s="437"/>
      <c r="E8" s="425"/>
      <c r="F8" s="425"/>
      <c r="G8" s="425"/>
      <c r="H8" s="429"/>
      <c r="I8" s="425"/>
      <c r="J8" s="425"/>
      <c r="K8" s="425"/>
      <c r="L8" s="162" t="s">
        <v>39</v>
      </c>
      <c r="M8" s="162" t="s">
        <v>138</v>
      </c>
      <c r="N8" s="425"/>
      <c r="O8" s="430"/>
      <c r="P8" s="425"/>
      <c r="Q8" s="429"/>
      <c r="R8" s="425"/>
      <c r="S8" s="429"/>
      <c r="T8" s="442"/>
      <c r="U8" s="436"/>
    </row>
    <row r="9" spans="1:21" ht="14.25" customHeight="1">
      <c r="A9" s="452" t="s">
        <v>3</v>
      </c>
      <c r="B9" s="453"/>
      <c r="C9" s="332">
        <v>1</v>
      </c>
      <c r="D9" s="332">
        <v>2</v>
      </c>
      <c r="E9" s="332">
        <v>3</v>
      </c>
      <c r="F9" s="332">
        <v>4</v>
      </c>
      <c r="G9" s="332">
        <v>5</v>
      </c>
      <c r="H9" s="332">
        <v>6</v>
      </c>
      <c r="I9" s="332">
        <v>7</v>
      </c>
      <c r="J9" s="332">
        <v>8</v>
      </c>
      <c r="K9" s="332">
        <v>9</v>
      </c>
      <c r="L9" s="332">
        <v>10</v>
      </c>
      <c r="M9" s="332">
        <v>11</v>
      </c>
      <c r="N9" s="332">
        <v>12</v>
      </c>
      <c r="O9" s="332">
        <v>13</v>
      </c>
      <c r="P9" s="332">
        <v>14</v>
      </c>
      <c r="Q9" s="332">
        <v>15</v>
      </c>
      <c r="R9" s="332">
        <v>16</v>
      </c>
      <c r="S9" s="332">
        <v>17</v>
      </c>
      <c r="T9" s="332">
        <v>18</v>
      </c>
      <c r="U9" s="332">
        <v>19</v>
      </c>
    </row>
    <row r="10" spans="1:21" ht="13.5" customHeight="1">
      <c r="A10" s="426" t="s">
        <v>10</v>
      </c>
      <c r="B10" s="427"/>
      <c r="C10" s="261">
        <v>2013</v>
      </c>
      <c r="D10" s="261">
        <v>3381</v>
      </c>
      <c r="E10" s="261">
        <v>972</v>
      </c>
      <c r="F10" s="261">
        <v>2409</v>
      </c>
      <c r="G10" s="261">
        <v>75</v>
      </c>
      <c r="H10" s="261">
        <v>0</v>
      </c>
      <c r="I10" s="261">
        <v>3306</v>
      </c>
      <c r="J10" s="261">
        <v>2922</v>
      </c>
      <c r="K10" s="261">
        <v>1796</v>
      </c>
      <c r="L10" s="261">
        <v>1762</v>
      </c>
      <c r="M10" s="261">
        <v>34</v>
      </c>
      <c r="N10" s="261">
        <v>1121</v>
      </c>
      <c r="O10" s="261">
        <v>5</v>
      </c>
      <c r="P10" s="261">
        <v>0</v>
      </c>
      <c r="Q10" s="261">
        <v>369</v>
      </c>
      <c r="R10" s="261">
        <v>13</v>
      </c>
      <c r="S10" s="261">
        <v>2</v>
      </c>
      <c r="T10" s="261">
        <v>1510</v>
      </c>
      <c r="U10" s="194">
        <f>IF(J10&lt;&gt;0,K10/J10,"")</f>
        <v>0.61464750171115679</v>
      </c>
    </row>
    <row r="11" spans="1:21" ht="13.5" customHeight="1">
      <c r="A11" s="284" t="s">
        <v>0</v>
      </c>
      <c r="B11" s="285" t="s">
        <v>89</v>
      </c>
      <c r="C11" s="78">
        <v>1352</v>
      </c>
      <c r="D11" s="78">
        <v>2375</v>
      </c>
      <c r="E11" s="78">
        <v>409</v>
      </c>
      <c r="F11" s="78">
        <v>1966</v>
      </c>
      <c r="G11" s="78">
        <v>54</v>
      </c>
      <c r="H11" s="78">
        <v>0</v>
      </c>
      <c r="I11" s="78">
        <v>2321</v>
      </c>
      <c r="J11" s="78">
        <v>2147</v>
      </c>
      <c r="K11" s="78">
        <v>1614</v>
      </c>
      <c r="L11" s="78">
        <v>1612</v>
      </c>
      <c r="M11" s="78">
        <v>2</v>
      </c>
      <c r="N11" s="78">
        <v>533</v>
      </c>
      <c r="O11" s="78"/>
      <c r="P11" s="78">
        <v>0</v>
      </c>
      <c r="Q11" s="78">
        <v>172</v>
      </c>
      <c r="R11" s="78">
        <v>1</v>
      </c>
      <c r="S11" s="78">
        <v>1</v>
      </c>
      <c r="T11" s="78">
        <v>707</v>
      </c>
      <c r="U11" s="286">
        <f>IF(J11&lt;&gt;0,K11/J11,"")</f>
        <v>0.75174662319515606</v>
      </c>
    </row>
    <row r="12" spans="1:21" ht="13.5" customHeight="1">
      <c r="A12" s="333">
        <v>1</v>
      </c>
      <c r="B12" s="188" t="s">
        <v>31</v>
      </c>
      <c r="C12" s="189">
        <v>462</v>
      </c>
      <c r="D12" s="261">
        <v>811</v>
      </c>
      <c r="E12" s="190">
        <v>207</v>
      </c>
      <c r="F12" s="190">
        <v>604</v>
      </c>
      <c r="G12" s="190">
        <v>14</v>
      </c>
      <c r="H12" s="190">
        <v>0</v>
      </c>
      <c r="I12" s="261">
        <v>797</v>
      </c>
      <c r="J12" s="261">
        <v>721</v>
      </c>
      <c r="K12" s="261">
        <v>448</v>
      </c>
      <c r="L12" s="189">
        <v>447</v>
      </c>
      <c r="M12" s="189">
        <v>1</v>
      </c>
      <c r="N12" s="189">
        <v>273</v>
      </c>
      <c r="O12" s="337"/>
      <c r="P12" s="189">
        <v>0</v>
      </c>
      <c r="Q12" s="189">
        <v>74</v>
      </c>
      <c r="R12" s="189">
        <v>1</v>
      </c>
      <c r="S12" s="189">
        <v>1</v>
      </c>
      <c r="T12" s="261">
        <v>349</v>
      </c>
      <c r="U12" s="194">
        <f t="shared" ref="U12:U37" si="0">IF(J12&lt;&gt;0,K12/J12,"")</f>
        <v>0.62135922330097082</v>
      </c>
    </row>
    <row r="13" spans="1:21" ht="13.5" customHeight="1">
      <c r="A13" s="333">
        <v>2</v>
      </c>
      <c r="B13" s="191" t="s">
        <v>33</v>
      </c>
      <c r="C13" s="189">
        <v>85</v>
      </c>
      <c r="D13" s="261">
        <v>129</v>
      </c>
      <c r="E13" s="190">
        <v>71</v>
      </c>
      <c r="F13" s="190">
        <v>58</v>
      </c>
      <c r="G13" s="190">
        <v>0</v>
      </c>
      <c r="H13" s="190">
        <v>0</v>
      </c>
      <c r="I13" s="261">
        <v>129</v>
      </c>
      <c r="J13" s="261">
        <v>104</v>
      </c>
      <c r="K13" s="261">
        <v>51</v>
      </c>
      <c r="L13" s="189">
        <v>51</v>
      </c>
      <c r="M13" s="189">
        <v>0</v>
      </c>
      <c r="N13" s="189">
        <v>53</v>
      </c>
      <c r="O13" s="337"/>
      <c r="P13" s="189">
        <v>0</v>
      </c>
      <c r="Q13" s="189">
        <v>25</v>
      </c>
      <c r="R13" s="189">
        <v>0</v>
      </c>
      <c r="S13" s="189">
        <v>0</v>
      </c>
      <c r="T13" s="261">
        <v>78</v>
      </c>
      <c r="U13" s="194">
        <f t="shared" si="0"/>
        <v>0.49038461538461536</v>
      </c>
    </row>
    <row r="14" spans="1:21" ht="13.5" customHeight="1">
      <c r="A14" s="333">
        <v>3</v>
      </c>
      <c r="B14" s="192" t="s">
        <v>141</v>
      </c>
      <c r="C14" s="189">
        <v>23</v>
      </c>
      <c r="D14" s="261">
        <v>29</v>
      </c>
      <c r="E14" s="190">
        <v>1</v>
      </c>
      <c r="F14" s="190">
        <v>28</v>
      </c>
      <c r="G14" s="190">
        <v>0</v>
      </c>
      <c r="H14" s="190">
        <v>0</v>
      </c>
      <c r="I14" s="261">
        <v>29</v>
      </c>
      <c r="J14" s="261">
        <v>29</v>
      </c>
      <c r="K14" s="261">
        <v>26</v>
      </c>
      <c r="L14" s="189">
        <v>26</v>
      </c>
      <c r="M14" s="189">
        <v>0</v>
      </c>
      <c r="N14" s="189">
        <v>3</v>
      </c>
      <c r="O14" s="337"/>
      <c r="P14" s="189">
        <v>0</v>
      </c>
      <c r="Q14" s="189">
        <v>0</v>
      </c>
      <c r="R14" s="189">
        <v>0</v>
      </c>
      <c r="S14" s="189">
        <v>0</v>
      </c>
      <c r="T14" s="261">
        <v>3</v>
      </c>
      <c r="U14" s="194">
        <f t="shared" si="0"/>
        <v>0.89655172413793105</v>
      </c>
    </row>
    <row r="15" spans="1:21">
      <c r="A15" s="333">
        <v>4</v>
      </c>
      <c r="B15" s="188" t="s">
        <v>376</v>
      </c>
      <c r="C15" s="189">
        <v>2</v>
      </c>
      <c r="D15" s="261">
        <v>11</v>
      </c>
      <c r="E15" s="190">
        <v>1</v>
      </c>
      <c r="F15" s="190">
        <v>10</v>
      </c>
      <c r="G15" s="190">
        <v>3</v>
      </c>
      <c r="H15" s="190">
        <v>0</v>
      </c>
      <c r="I15" s="261">
        <v>8</v>
      </c>
      <c r="J15" s="261">
        <v>7</v>
      </c>
      <c r="K15" s="261">
        <v>7</v>
      </c>
      <c r="L15" s="189">
        <v>7</v>
      </c>
      <c r="M15" s="189">
        <v>0</v>
      </c>
      <c r="N15" s="189">
        <v>0</v>
      </c>
      <c r="O15" s="337"/>
      <c r="P15" s="189">
        <v>0</v>
      </c>
      <c r="Q15" s="189">
        <v>1</v>
      </c>
      <c r="R15" s="189">
        <v>0</v>
      </c>
      <c r="S15" s="189">
        <v>0</v>
      </c>
      <c r="T15" s="261">
        <v>1</v>
      </c>
      <c r="U15" s="194">
        <f t="shared" si="0"/>
        <v>1</v>
      </c>
    </row>
    <row r="16" spans="1:21" ht="17.25" customHeight="1">
      <c r="A16" s="333">
        <v>5</v>
      </c>
      <c r="B16" s="193" t="s">
        <v>377</v>
      </c>
      <c r="C16" s="189">
        <v>11</v>
      </c>
      <c r="D16" s="261">
        <v>58</v>
      </c>
      <c r="E16" s="190">
        <v>12</v>
      </c>
      <c r="F16" s="190">
        <v>46</v>
      </c>
      <c r="G16" s="190">
        <v>6</v>
      </c>
      <c r="H16" s="190">
        <v>0</v>
      </c>
      <c r="I16" s="261">
        <v>52</v>
      </c>
      <c r="J16" s="261">
        <v>47</v>
      </c>
      <c r="K16" s="261">
        <v>27</v>
      </c>
      <c r="L16" s="189">
        <v>27</v>
      </c>
      <c r="M16" s="189">
        <v>0</v>
      </c>
      <c r="N16" s="189">
        <v>20</v>
      </c>
      <c r="O16" s="337"/>
      <c r="P16" s="189">
        <v>0</v>
      </c>
      <c r="Q16" s="189">
        <v>5</v>
      </c>
      <c r="R16" s="189">
        <v>0</v>
      </c>
      <c r="S16" s="189">
        <v>0</v>
      </c>
      <c r="T16" s="261">
        <v>25</v>
      </c>
      <c r="U16" s="194">
        <f t="shared" si="0"/>
        <v>0.57446808510638303</v>
      </c>
    </row>
    <row r="17" spans="1:21" ht="13.5" customHeight="1">
      <c r="A17" s="333">
        <v>6</v>
      </c>
      <c r="B17" s="188" t="s">
        <v>378</v>
      </c>
      <c r="C17" s="189">
        <v>344</v>
      </c>
      <c r="D17" s="261">
        <v>568</v>
      </c>
      <c r="E17" s="190">
        <v>109</v>
      </c>
      <c r="F17" s="190">
        <v>459</v>
      </c>
      <c r="G17" s="190">
        <v>30</v>
      </c>
      <c r="H17" s="190">
        <v>0</v>
      </c>
      <c r="I17" s="261">
        <v>538</v>
      </c>
      <c r="J17" s="261">
        <v>471</v>
      </c>
      <c r="K17" s="261">
        <v>327</v>
      </c>
      <c r="L17" s="189">
        <v>326</v>
      </c>
      <c r="M17" s="189">
        <v>1</v>
      </c>
      <c r="N17" s="189">
        <v>144</v>
      </c>
      <c r="O17" s="337"/>
      <c r="P17" s="189">
        <v>0</v>
      </c>
      <c r="Q17" s="189">
        <v>67</v>
      </c>
      <c r="R17" s="189">
        <v>0</v>
      </c>
      <c r="S17" s="189">
        <v>0</v>
      </c>
      <c r="T17" s="261">
        <v>211</v>
      </c>
      <c r="U17" s="194">
        <f t="shared" si="0"/>
        <v>0.69426751592356684</v>
      </c>
    </row>
    <row r="18" spans="1:21" ht="13.5" customHeight="1">
      <c r="A18" s="333">
        <v>7</v>
      </c>
      <c r="B18" s="188" t="s">
        <v>129</v>
      </c>
      <c r="C18" s="189">
        <v>4</v>
      </c>
      <c r="D18" s="261">
        <v>8</v>
      </c>
      <c r="E18" s="190">
        <v>0</v>
      </c>
      <c r="F18" s="190">
        <v>8</v>
      </c>
      <c r="G18" s="190">
        <v>0</v>
      </c>
      <c r="H18" s="190">
        <v>0</v>
      </c>
      <c r="I18" s="261">
        <v>8</v>
      </c>
      <c r="J18" s="261">
        <v>8</v>
      </c>
      <c r="K18" s="261">
        <v>8</v>
      </c>
      <c r="L18" s="189">
        <v>8</v>
      </c>
      <c r="M18" s="189">
        <v>0</v>
      </c>
      <c r="N18" s="189">
        <v>0</v>
      </c>
      <c r="O18" s="337"/>
      <c r="P18" s="189">
        <v>0</v>
      </c>
      <c r="Q18" s="189">
        <v>0</v>
      </c>
      <c r="R18" s="189">
        <v>0</v>
      </c>
      <c r="S18" s="189">
        <v>0</v>
      </c>
      <c r="T18" s="261">
        <v>0</v>
      </c>
      <c r="U18" s="194">
        <f t="shared" si="0"/>
        <v>1</v>
      </c>
    </row>
    <row r="19" spans="1:21" ht="13.5" customHeight="1">
      <c r="A19" s="333">
        <v>8</v>
      </c>
      <c r="B19" s="188" t="s">
        <v>32</v>
      </c>
      <c r="C19" s="189">
        <v>421</v>
      </c>
      <c r="D19" s="261">
        <v>761</v>
      </c>
      <c r="E19" s="190">
        <v>8</v>
      </c>
      <c r="F19" s="190">
        <v>753</v>
      </c>
      <c r="G19" s="190">
        <v>1</v>
      </c>
      <c r="H19" s="190">
        <v>0</v>
      </c>
      <c r="I19" s="261">
        <v>760</v>
      </c>
      <c r="J19" s="261">
        <v>760</v>
      </c>
      <c r="K19" s="261">
        <v>720</v>
      </c>
      <c r="L19" s="189">
        <v>720</v>
      </c>
      <c r="M19" s="189">
        <v>0</v>
      </c>
      <c r="N19" s="189">
        <v>40</v>
      </c>
      <c r="O19" s="337"/>
      <c r="P19" s="189">
        <v>0</v>
      </c>
      <c r="Q19" s="189">
        <v>0</v>
      </c>
      <c r="R19" s="189">
        <v>0</v>
      </c>
      <c r="S19" s="189">
        <v>0</v>
      </c>
      <c r="T19" s="261">
        <v>40</v>
      </c>
      <c r="U19" s="194">
        <f t="shared" si="0"/>
        <v>0.94736842105263153</v>
      </c>
    </row>
    <row r="20" spans="1:21" ht="13.5" customHeight="1">
      <c r="A20" s="333">
        <v>9</v>
      </c>
      <c r="B20" s="188" t="s">
        <v>34</v>
      </c>
      <c r="C20" s="189">
        <v>0</v>
      </c>
      <c r="D20" s="261">
        <v>0</v>
      </c>
      <c r="E20" s="190">
        <v>0</v>
      </c>
      <c r="F20" s="190">
        <v>0</v>
      </c>
      <c r="G20" s="190">
        <v>0</v>
      </c>
      <c r="H20" s="190">
        <v>0</v>
      </c>
      <c r="I20" s="261">
        <v>0</v>
      </c>
      <c r="J20" s="261">
        <v>0</v>
      </c>
      <c r="K20" s="261">
        <v>0</v>
      </c>
      <c r="L20" s="189">
        <v>0</v>
      </c>
      <c r="M20" s="189">
        <v>0</v>
      </c>
      <c r="N20" s="189">
        <v>0</v>
      </c>
      <c r="O20" s="337"/>
      <c r="P20" s="189">
        <v>0</v>
      </c>
      <c r="Q20" s="189">
        <v>0</v>
      </c>
      <c r="R20" s="189">
        <v>0</v>
      </c>
      <c r="S20" s="189">
        <v>0</v>
      </c>
      <c r="T20" s="261">
        <v>0</v>
      </c>
      <c r="U20" s="194" t="str">
        <f t="shared" si="0"/>
        <v/>
      </c>
    </row>
    <row r="21" spans="1:21" ht="13.5" customHeight="1">
      <c r="A21" s="333">
        <v>10</v>
      </c>
      <c r="B21" s="188" t="s">
        <v>35</v>
      </c>
      <c r="C21" s="189">
        <v>0</v>
      </c>
      <c r="D21" s="261">
        <v>0</v>
      </c>
      <c r="E21" s="190">
        <v>0</v>
      </c>
      <c r="F21" s="190">
        <v>0</v>
      </c>
      <c r="G21" s="190">
        <v>0</v>
      </c>
      <c r="H21" s="190">
        <v>0</v>
      </c>
      <c r="I21" s="261">
        <v>0</v>
      </c>
      <c r="J21" s="261">
        <v>0</v>
      </c>
      <c r="K21" s="261">
        <v>0</v>
      </c>
      <c r="L21" s="189">
        <v>0</v>
      </c>
      <c r="M21" s="189">
        <v>0</v>
      </c>
      <c r="N21" s="189">
        <v>0</v>
      </c>
      <c r="O21" s="337"/>
      <c r="P21" s="189">
        <v>0</v>
      </c>
      <c r="Q21" s="189">
        <v>0</v>
      </c>
      <c r="R21" s="189">
        <v>0</v>
      </c>
      <c r="S21" s="189">
        <v>0</v>
      </c>
      <c r="T21" s="261">
        <v>0</v>
      </c>
      <c r="U21" s="194" t="str">
        <f t="shared" si="0"/>
        <v/>
      </c>
    </row>
    <row r="22" spans="1:21" ht="13.5" customHeight="1">
      <c r="A22" s="333">
        <v>11</v>
      </c>
      <c r="B22" s="188" t="s">
        <v>143</v>
      </c>
      <c r="C22" s="189">
        <v>0</v>
      </c>
      <c r="D22" s="261">
        <v>0</v>
      </c>
      <c r="E22" s="190">
        <v>0</v>
      </c>
      <c r="F22" s="190">
        <v>0</v>
      </c>
      <c r="G22" s="190">
        <v>0</v>
      </c>
      <c r="H22" s="190">
        <v>0</v>
      </c>
      <c r="I22" s="261">
        <v>0</v>
      </c>
      <c r="J22" s="261">
        <v>0</v>
      </c>
      <c r="K22" s="261">
        <v>0</v>
      </c>
      <c r="L22" s="189">
        <v>0</v>
      </c>
      <c r="M22" s="189">
        <v>0</v>
      </c>
      <c r="N22" s="189">
        <v>0</v>
      </c>
      <c r="O22" s="337"/>
      <c r="P22" s="189">
        <v>0</v>
      </c>
      <c r="Q22" s="189">
        <v>0</v>
      </c>
      <c r="R22" s="189">
        <v>0</v>
      </c>
      <c r="S22" s="189">
        <v>0</v>
      </c>
      <c r="T22" s="261">
        <v>0</v>
      </c>
      <c r="U22" s="194" t="str">
        <f t="shared" si="0"/>
        <v/>
      </c>
    </row>
    <row r="23" spans="1:21" ht="13.5" customHeight="1">
      <c r="A23" s="333">
        <v>12</v>
      </c>
      <c r="B23" s="188" t="s">
        <v>142</v>
      </c>
      <c r="C23" s="189">
        <v>0</v>
      </c>
      <c r="D23" s="261">
        <v>0</v>
      </c>
      <c r="E23" s="190">
        <v>0</v>
      </c>
      <c r="F23" s="190">
        <v>0</v>
      </c>
      <c r="G23" s="190">
        <v>0</v>
      </c>
      <c r="H23" s="190">
        <v>0</v>
      </c>
      <c r="I23" s="261">
        <v>0</v>
      </c>
      <c r="J23" s="261">
        <v>0</v>
      </c>
      <c r="K23" s="261">
        <v>0</v>
      </c>
      <c r="L23" s="189">
        <v>0</v>
      </c>
      <c r="M23" s="189">
        <v>0</v>
      </c>
      <c r="N23" s="189">
        <v>0</v>
      </c>
      <c r="O23" s="337"/>
      <c r="P23" s="189">
        <v>0</v>
      </c>
      <c r="Q23" s="189">
        <v>0</v>
      </c>
      <c r="R23" s="189">
        <v>0</v>
      </c>
      <c r="S23" s="189">
        <v>0</v>
      </c>
      <c r="T23" s="261">
        <v>0</v>
      </c>
      <c r="U23" s="194" t="str">
        <f t="shared" si="0"/>
        <v/>
      </c>
    </row>
    <row r="24" spans="1:21" ht="13.5" customHeight="1">
      <c r="A24" s="333">
        <v>13</v>
      </c>
      <c r="B24" s="188" t="s">
        <v>102</v>
      </c>
      <c r="C24" s="189">
        <v>0</v>
      </c>
      <c r="D24" s="261">
        <v>0</v>
      </c>
      <c r="E24" s="190">
        <v>0</v>
      </c>
      <c r="F24" s="190">
        <v>0</v>
      </c>
      <c r="G24" s="190">
        <v>0</v>
      </c>
      <c r="H24" s="190">
        <v>0</v>
      </c>
      <c r="I24" s="261">
        <v>0</v>
      </c>
      <c r="J24" s="261">
        <v>0</v>
      </c>
      <c r="K24" s="261">
        <v>0</v>
      </c>
      <c r="L24" s="189">
        <v>0</v>
      </c>
      <c r="M24" s="189">
        <v>0</v>
      </c>
      <c r="N24" s="189">
        <v>0</v>
      </c>
      <c r="O24" s="337"/>
      <c r="P24" s="189">
        <v>0</v>
      </c>
      <c r="Q24" s="189">
        <v>0</v>
      </c>
      <c r="R24" s="189">
        <v>0</v>
      </c>
      <c r="S24" s="189">
        <v>0</v>
      </c>
      <c r="T24" s="261">
        <v>0</v>
      </c>
      <c r="U24" s="194" t="str">
        <f t="shared" si="0"/>
        <v/>
      </c>
    </row>
    <row r="25" spans="1:21" ht="14.25" customHeight="1">
      <c r="A25" s="284" t="s">
        <v>1</v>
      </c>
      <c r="B25" s="285" t="s">
        <v>90</v>
      </c>
      <c r="C25" s="78">
        <v>661</v>
      </c>
      <c r="D25" s="78">
        <v>1006</v>
      </c>
      <c r="E25" s="78">
        <v>563</v>
      </c>
      <c r="F25" s="78">
        <v>443</v>
      </c>
      <c r="G25" s="78">
        <v>21</v>
      </c>
      <c r="H25" s="78">
        <v>0</v>
      </c>
      <c r="I25" s="78">
        <v>985</v>
      </c>
      <c r="J25" s="78">
        <v>775</v>
      </c>
      <c r="K25" s="78">
        <v>182</v>
      </c>
      <c r="L25" s="78">
        <v>150</v>
      </c>
      <c r="M25" s="78">
        <v>32</v>
      </c>
      <c r="N25" s="78">
        <v>588</v>
      </c>
      <c r="O25" s="78">
        <v>5</v>
      </c>
      <c r="P25" s="78">
        <v>0</v>
      </c>
      <c r="Q25" s="78">
        <v>197</v>
      </c>
      <c r="R25" s="78">
        <v>12</v>
      </c>
      <c r="S25" s="78">
        <v>1</v>
      </c>
      <c r="T25" s="78">
        <v>803</v>
      </c>
      <c r="U25" s="286">
        <f t="shared" si="0"/>
        <v>0.23483870967741935</v>
      </c>
    </row>
    <row r="26" spans="1:21" ht="14.25" customHeight="1">
      <c r="A26" s="333">
        <v>1</v>
      </c>
      <c r="B26" s="188" t="s">
        <v>31</v>
      </c>
      <c r="C26" s="189">
        <v>367</v>
      </c>
      <c r="D26" s="261">
        <v>584</v>
      </c>
      <c r="E26" s="190">
        <v>339</v>
      </c>
      <c r="F26" s="190">
        <v>245</v>
      </c>
      <c r="G26" s="190">
        <v>8</v>
      </c>
      <c r="H26" s="190">
        <v>0</v>
      </c>
      <c r="I26" s="261">
        <v>576</v>
      </c>
      <c r="J26" s="261">
        <v>477</v>
      </c>
      <c r="K26" s="261">
        <v>113</v>
      </c>
      <c r="L26" s="189">
        <v>87</v>
      </c>
      <c r="M26" s="189">
        <v>26</v>
      </c>
      <c r="N26" s="189">
        <v>359</v>
      </c>
      <c r="O26" s="189">
        <v>5</v>
      </c>
      <c r="P26" s="189">
        <v>0</v>
      </c>
      <c r="Q26" s="189">
        <v>90</v>
      </c>
      <c r="R26" s="189">
        <v>8</v>
      </c>
      <c r="S26" s="189">
        <v>1</v>
      </c>
      <c r="T26" s="261">
        <v>463</v>
      </c>
      <c r="U26" s="194">
        <f t="shared" si="0"/>
        <v>0.23689727463312368</v>
      </c>
    </row>
    <row r="27" spans="1:21" ht="14.25" customHeight="1">
      <c r="A27" s="333">
        <v>2</v>
      </c>
      <c r="B27" s="191" t="s">
        <v>33</v>
      </c>
      <c r="C27" s="189">
        <v>72</v>
      </c>
      <c r="D27" s="261">
        <v>95</v>
      </c>
      <c r="E27" s="190">
        <v>64</v>
      </c>
      <c r="F27" s="190">
        <v>31</v>
      </c>
      <c r="G27" s="190">
        <v>1</v>
      </c>
      <c r="H27" s="190">
        <v>0</v>
      </c>
      <c r="I27" s="261">
        <v>94</v>
      </c>
      <c r="J27" s="261">
        <v>65</v>
      </c>
      <c r="K27" s="261">
        <v>5</v>
      </c>
      <c r="L27" s="189">
        <v>5</v>
      </c>
      <c r="M27" s="189">
        <v>0</v>
      </c>
      <c r="N27" s="189">
        <v>60</v>
      </c>
      <c r="O27" s="189">
        <v>0</v>
      </c>
      <c r="P27" s="189">
        <v>0</v>
      </c>
      <c r="Q27" s="189">
        <v>27</v>
      </c>
      <c r="R27" s="189">
        <v>2</v>
      </c>
      <c r="S27" s="189">
        <v>0</v>
      </c>
      <c r="T27" s="261">
        <v>89</v>
      </c>
      <c r="U27" s="194">
        <f t="shared" si="0"/>
        <v>7.6923076923076927E-2</v>
      </c>
    </row>
    <row r="28" spans="1:21" ht="14.25" customHeight="1">
      <c r="A28" s="333">
        <v>3</v>
      </c>
      <c r="B28" s="192" t="s">
        <v>141</v>
      </c>
      <c r="C28" s="189">
        <v>30</v>
      </c>
      <c r="D28" s="261">
        <v>40</v>
      </c>
      <c r="E28" s="190">
        <v>16</v>
      </c>
      <c r="F28" s="190">
        <v>24</v>
      </c>
      <c r="G28" s="190">
        <v>0</v>
      </c>
      <c r="H28" s="190">
        <v>0</v>
      </c>
      <c r="I28" s="261">
        <v>40</v>
      </c>
      <c r="J28" s="261">
        <v>33</v>
      </c>
      <c r="K28" s="261">
        <v>1</v>
      </c>
      <c r="L28" s="189">
        <v>1</v>
      </c>
      <c r="M28" s="189">
        <v>0</v>
      </c>
      <c r="N28" s="189">
        <v>32</v>
      </c>
      <c r="O28" s="189">
        <v>0</v>
      </c>
      <c r="P28" s="189">
        <v>0</v>
      </c>
      <c r="Q28" s="189">
        <v>5</v>
      </c>
      <c r="R28" s="189">
        <v>2</v>
      </c>
      <c r="S28" s="189">
        <v>0</v>
      </c>
      <c r="T28" s="261">
        <v>39</v>
      </c>
      <c r="U28" s="194">
        <f t="shared" si="0"/>
        <v>3.0303030303030304E-2</v>
      </c>
    </row>
    <row r="29" spans="1:21" ht="14.25" customHeight="1">
      <c r="A29" s="333">
        <v>4</v>
      </c>
      <c r="B29" s="188" t="s">
        <v>376</v>
      </c>
      <c r="C29" s="189">
        <v>1</v>
      </c>
      <c r="D29" s="261">
        <v>1</v>
      </c>
      <c r="E29" s="190">
        <v>1</v>
      </c>
      <c r="F29" s="190">
        <v>0</v>
      </c>
      <c r="G29" s="190">
        <v>0</v>
      </c>
      <c r="H29" s="190">
        <v>0</v>
      </c>
      <c r="I29" s="261">
        <v>1</v>
      </c>
      <c r="J29" s="261">
        <v>1</v>
      </c>
      <c r="K29" s="261">
        <v>1</v>
      </c>
      <c r="L29" s="189">
        <v>1</v>
      </c>
      <c r="M29" s="189">
        <v>0</v>
      </c>
      <c r="N29" s="189">
        <v>0</v>
      </c>
      <c r="O29" s="189">
        <v>0</v>
      </c>
      <c r="P29" s="189">
        <v>0</v>
      </c>
      <c r="Q29" s="189">
        <v>0</v>
      </c>
      <c r="R29" s="189">
        <v>0</v>
      </c>
      <c r="S29" s="189">
        <v>0</v>
      </c>
      <c r="T29" s="261">
        <v>0</v>
      </c>
      <c r="U29" s="194">
        <f t="shared" si="0"/>
        <v>1</v>
      </c>
    </row>
    <row r="30" spans="1:21" ht="16.5" customHeight="1">
      <c r="A30" s="333">
        <v>5</v>
      </c>
      <c r="B30" s="193" t="s">
        <v>377</v>
      </c>
      <c r="C30" s="189">
        <v>0</v>
      </c>
      <c r="D30" s="261">
        <v>0</v>
      </c>
      <c r="E30" s="190">
        <v>0</v>
      </c>
      <c r="F30" s="190">
        <v>0</v>
      </c>
      <c r="G30" s="190">
        <v>0</v>
      </c>
      <c r="H30" s="190">
        <v>0</v>
      </c>
      <c r="I30" s="261">
        <v>0</v>
      </c>
      <c r="J30" s="261">
        <v>0</v>
      </c>
      <c r="K30" s="261">
        <v>0</v>
      </c>
      <c r="L30" s="189">
        <v>0</v>
      </c>
      <c r="M30" s="189">
        <v>0</v>
      </c>
      <c r="N30" s="189">
        <v>0</v>
      </c>
      <c r="O30" s="189">
        <v>0</v>
      </c>
      <c r="P30" s="189">
        <v>0</v>
      </c>
      <c r="Q30" s="189">
        <v>0</v>
      </c>
      <c r="R30" s="189">
        <v>0</v>
      </c>
      <c r="S30" s="189">
        <v>0</v>
      </c>
      <c r="T30" s="261">
        <v>0</v>
      </c>
      <c r="U30" s="194" t="str">
        <f t="shared" si="0"/>
        <v/>
      </c>
    </row>
    <row r="31" spans="1:21" ht="14.25" customHeight="1">
      <c r="A31" s="333">
        <v>6</v>
      </c>
      <c r="B31" s="188" t="s">
        <v>379</v>
      </c>
      <c r="C31" s="189">
        <v>83</v>
      </c>
      <c r="D31" s="261">
        <v>127</v>
      </c>
      <c r="E31" s="190">
        <v>85</v>
      </c>
      <c r="F31" s="190">
        <v>42</v>
      </c>
      <c r="G31" s="190">
        <v>5</v>
      </c>
      <c r="H31" s="190">
        <v>0</v>
      </c>
      <c r="I31" s="261">
        <v>122</v>
      </c>
      <c r="J31" s="261">
        <v>63</v>
      </c>
      <c r="K31" s="261">
        <v>20</v>
      </c>
      <c r="L31" s="189">
        <v>19</v>
      </c>
      <c r="M31" s="189">
        <v>1</v>
      </c>
      <c r="N31" s="189">
        <v>43</v>
      </c>
      <c r="O31" s="189">
        <v>0</v>
      </c>
      <c r="P31" s="189">
        <v>0</v>
      </c>
      <c r="Q31" s="189">
        <v>59</v>
      </c>
      <c r="R31" s="189">
        <v>0</v>
      </c>
      <c r="S31" s="189">
        <v>0</v>
      </c>
      <c r="T31" s="261">
        <v>102</v>
      </c>
      <c r="U31" s="194">
        <f t="shared" si="0"/>
        <v>0.31746031746031744</v>
      </c>
    </row>
    <row r="32" spans="1:21" ht="14.25" customHeight="1">
      <c r="A32" s="333">
        <v>7</v>
      </c>
      <c r="B32" s="188" t="s">
        <v>129</v>
      </c>
      <c r="C32" s="189">
        <v>0</v>
      </c>
      <c r="D32" s="261">
        <v>0</v>
      </c>
      <c r="E32" s="190">
        <v>0</v>
      </c>
      <c r="F32" s="190">
        <v>0</v>
      </c>
      <c r="G32" s="190">
        <v>0</v>
      </c>
      <c r="H32" s="190">
        <v>0</v>
      </c>
      <c r="I32" s="261">
        <v>0</v>
      </c>
      <c r="J32" s="261">
        <v>0</v>
      </c>
      <c r="K32" s="261">
        <v>0</v>
      </c>
      <c r="L32" s="189">
        <v>0</v>
      </c>
      <c r="M32" s="189">
        <v>0</v>
      </c>
      <c r="N32" s="189">
        <v>0</v>
      </c>
      <c r="O32" s="189">
        <v>0</v>
      </c>
      <c r="P32" s="189">
        <v>0</v>
      </c>
      <c r="Q32" s="189">
        <v>0</v>
      </c>
      <c r="R32" s="189">
        <v>0</v>
      </c>
      <c r="S32" s="189">
        <v>0</v>
      </c>
      <c r="T32" s="261">
        <v>0</v>
      </c>
      <c r="U32" s="194" t="str">
        <f t="shared" si="0"/>
        <v/>
      </c>
    </row>
    <row r="33" spans="1:21" ht="12.75" customHeight="1">
      <c r="A33" s="333">
        <v>8</v>
      </c>
      <c r="B33" s="188" t="s">
        <v>32</v>
      </c>
      <c r="C33" s="189">
        <v>108</v>
      </c>
      <c r="D33" s="261">
        <v>159</v>
      </c>
      <c r="E33" s="190">
        <v>58</v>
      </c>
      <c r="F33" s="190">
        <v>101</v>
      </c>
      <c r="G33" s="190">
        <v>7</v>
      </c>
      <c r="H33" s="190">
        <v>0</v>
      </c>
      <c r="I33" s="261">
        <v>152</v>
      </c>
      <c r="J33" s="261">
        <v>136</v>
      </c>
      <c r="K33" s="261">
        <v>42</v>
      </c>
      <c r="L33" s="189">
        <v>37</v>
      </c>
      <c r="M33" s="189">
        <v>5</v>
      </c>
      <c r="N33" s="189">
        <v>94</v>
      </c>
      <c r="O33" s="189">
        <v>0</v>
      </c>
      <c r="P33" s="189">
        <v>0</v>
      </c>
      <c r="Q33" s="189">
        <v>16</v>
      </c>
      <c r="R33" s="189">
        <v>0</v>
      </c>
      <c r="S33" s="189">
        <v>0</v>
      </c>
      <c r="T33" s="261">
        <v>110</v>
      </c>
      <c r="U33" s="194">
        <f t="shared" si="0"/>
        <v>0.30882352941176472</v>
      </c>
    </row>
    <row r="34" spans="1:21" ht="12.75" customHeight="1">
      <c r="A34" s="333">
        <v>9</v>
      </c>
      <c r="B34" s="188" t="s">
        <v>34</v>
      </c>
      <c r="C34" s="189">
        <v>0</v>
      </c>
      <c r="D34" s="261">
        <v>0</v>
      </c>
      <c r="E34" s="190">
        <v>0</v>
      </c>
      <c r="F34" s="190">
        <v>0</v>
      </c>
      <c r="G34" s="190">
        <v>0</v>
      </c>
      <c r="H34" s="190">
        <v>0</v>
      </c>
      <c r="I34" s="261">
        <v>0</v>
      </c>
      <c r="J34" s="261">
        <v>0</v>
      </c>
      <c r="K34" s="261">
        <v>0</v>
      </c>
      <c r="L34" s="189">
        <v>0</v>
      </c>
      <c r="M34" s="189">
        <v>0</v>
      </c>
      <c r="N34" s="189">
        <v>0</v>
      </c>
      <c r="O34" s="189">
        <v>0</v>
      </c>
      <c r="P34" s="189">
        <v>0</v>
      </c>
      <c r="Q34" s="189">
        <v>0</v>
      </c>
      <c r="R34" s="189">
        <v>0</v>
      </c>
      <c r="S34" s="189">
        <v>0</v>
      </c>
      <c r="T34" s="261">
        <v>0</v>
      </c>
      <c r="U34" s="194" t="str">
        <f t="shared" si="0"/>
        <v/>
      </c>
    </row>
    <row r="35" spans="1:21" ht="12.75" customHeight="1">
      <c r="A35" s="333">
        <v>10</v>
      </c>
      <c r="B35" s="188" t="s">
        <v>35</v>
      </c>
      <c r="C35" s="189">
        <v>0</v>
      </c>
      <c r="D35" s="261">
        <v>0</v>
      </c>
      <c r="E35" s="190">
        <v>0</v>
      </c>
      <c r="F35" s="190">
        <v>0</v>
      </c>
      <c r="G35" s="190">
        <v>0</v>
      </c>
      <c r="H35" s="190">
        <v>0</v>
      </c>
      <c r="I35" s="261">
        <v>0</v>
      </c>
      <c r="J35" s="261">
        <v>0</v>
      </c>
      <c r="K35" s="261">
        <v>0</v>
      </c>
      <c r="L35" s="189">
        <v>0</v>
      </c>
      <c r="M35" s="189">
        <v>0</v>
      </c>
      <c r="N35" s="189">
        <v>0</v>
      </c>
      <c r="O35" s="189">
        <v>0</v>
      </c>
      <c r="P35" s="189">
        <v>0</v>
      </c>
      <c r="Q35" s="189">
        <v>0</v>
      </c>
      <c r="R35" s="189">
        <v>0</v>
      </c>
      <c r="S35" s="189">
        <v>0</v>
      </c>
      <c r="T35" s="261">
        <v>0</v>
      </c>
      <c r="U35" s="194" t="str">
        <f t="shared" si="0"/>
        <v/>
      </c>
    </row>
    <row r="36" spans="1:21" ht="12.75" customHeight="1">
      <c r="A36" s="333">
        <v>11</v>
      </c>
      <c r="B36" s="188" t="s">
        <v>143</v>
      </c>
      <c r="C36" s="189">
        <v>0</v>
      </c>
      <c r="D36" s="261">
        <v>0</v>
      </c>
      <c r="E36" s="190">
        <v>0</v>
      </c>
      <c r="F36" s="190">
        <v>0</v>
      </c>
      <c r="G36" s="190">
        <v>0</v>
      </c>
      <c r="H36" s="190">
        <v>0</v>
      </c>
      <c r="I36" s="261">
        <v>0</v>
      </c>
      <c r="J36" s="261">
        <v>0</v>
      </c>
      <c r="K36" s="261">
        <v>0</v>
      </c>
      <c r="L36" s="189">
        <v>0</v>
      </c>
      <c r="M36" s="189">
        <v>0</v>
      </c>
      <c r="N36" s="189">
        <v>0</v>
      </c>
      <c r="O36" s="189">
        <v>0</v>
      </c>
      <c r="P36" s="189">
        <v>0</v>
      </c>
      <c r="Q36" s="189">
        <v>0</v>
      </c>
      <c r="R36" s="189">
        <v>0</v>
      </c>
      <c r="S36" s="189">
        <v>0</v>
      </c>
      <c r="T36" s="261">
        <v>0</v>
      </c>
      <c r="U36" s="194" t="str">
        <f t="shared" si="0"/>
        <v/>
      </c>
    </row>
    <row r="37" spans="1:21" ht="12.75" customHeight="1">
      <c r="A37" s="333">
        <v>12</v>
      </c>
      <c r="B37" s="188" t="s">
        <v>142</v>
      </c>
      <c r="C37" s="189">
        <v>0</v>
      </c>
      <c r="D37" s="261">
        <v>0</v>
      </c>
      <c r="E37" s="190">
        <v>0</v>
      </c>
      <c r="F37" s="190">
        <v>0</v>
      </c>
      <c r="G37" s="190">
        <v>0</v>
      </c>
      <c r="H37" s="190">
        <v>0</v>
      </c>
      <c r="I37" s="261">
        <v>0</v>
      </c>
      <c r="J37" s="261">
        <v>0</v>
      </c>
      <c r="K37" s="261">
        <v>0</v>
      </c>
      <c r="L37" s="189">
        <v>0</v>
      </c>
      <c r="M37" s="189">
        <v>0</v>
      </c>
      <c r="N37" s="189">
        <v>0</v>
      </c>
      <c r="O37" s="189">
        <v>0</v>
      </c>
      <c r="P37" s="189">
        <v>0</v>
      </c>
      <c r="Q37" s="189">
        <v>0</v>
      </c>
      <c r="R37" s="189">
        <v>0</v>
      </c>
      <c r="S37" s="189">
        <v>0</v>
      </c>
      <c r="T37" s="261">
        <v>0</v>
      </c>
      <c r="U37" s="194" t="str">
        <f t="shared" si="0"/>
        <v/>
      </c>
    </row>
    <row r="38" spans="1:21" ht="12.75" customHeight="1">
      <c r="A38" s="333">
        <v>13</v>
      </c>
      <c r="B38" s="188" t="s">
        <v>102</v>
      </c>
      <c r="C38" s="189">
        <v>0</v>
      </c>
      <c r="D38" s="261">
        <v>0</v>
      </c>
      <c r="E38" s="190">
        <v>0</v>
      </c>
      <c r="F38" s="190">
        <v>0</v>
      </c>
      <c r="G38" s="190">
        <v>0</v>
      </c>
      <c r="H38" s="190">
        <v>0</v>
      </c>
      <c r="I38" s="261">
        <v>0</v>
      </c>
      <c r="J38" s="261">
        <v>0</v>
      </c>
      <c r="K38" s="261">
        <v>0</v>
      </c>
      <c r="L38" s="189">
        <v>0</v>
      </c>
      <c r="M38" s="189">
        <v>0</v>
      </c>
      <c r="N38" s="189">
        <v>0</v>
      </c>
      <c r="O38" s="189">
        <v>0</v>
      </c>
      <c r="P38" s="189">
        <v>0</v>
      </c>
      <c r="Q38" s="189">
        <v>0</v>
      </c>
      <c r="R38" s="189">
        <v>0</v>
      </c>
      <c r="S38" s="189">
        <v>0</v>
      </c>
      <c r="T38" s="261">
        <v>0</v>
      </c>
      <c r="U38" s="194" t="str">
        <f>IF(J38&lt;&gt;0,K38/J38,"")</f>
        <v/>
      </c>
    </row>
    <row r="39" spans="1:21" s="164" customFormat="1" ht="15.75" customHeight="1">
      <c r="A39" s="454" t="s">
        <v>463</v>
      </c>
      <c r="B39" s="455"/>
      <c r="C39" s="455"/>
      <c r="D39" s="455"/>
      <c r="E39" s="455"/>
      <c r="F39" s="177"/>
      <c r="G39" s="177"/>
      <c r="H39" s="177"/>
      <c r="I39" s="163"/>
      <c r="J39" s="163"/>
      <c r="K39" s="163"/>
      <c r="L39" s="163"/>
      <c r="M39" s="163"/>
      <c r="N39" s="449" t="s">
        <v>464</v>
      </c>
      <c r="O39" s="450"/>
      <c r="P39" s="450"/>
      <c r="Q39" s="450"/>
      <c r="R39" s="450"/>
      <c r="S39" s="450"/>
      <c r="T39" s="450"/>
      <c r="U39" s="450"/>
    </row>
    <row r="40" spans="1:21" ht="19.5" customHeight="1">
      <c r="A40" s="447" t="s">
        <v>286</v>
      </c>
      <c r="B40" s="448"/>
      <c r="C40" s="448"/>
      <c r="D40" s="448"/>
      <c r="E40" s="448"/>
      <c r="F40" s="178"/>
      <c r="G40" s="178"/>
      <c r="H40" s="178"/>
      <c r="I40" s="159"/>
      <c r="J40" s="159"/>
      <c r="K40" s="159"/>
      <c r="L40" s="159"/>
      <c r="M40" s="159"/>
      <c r="N40" s="451" t="s">
        <v>299</v>
      </c>
      <c r="O40" s="451"/>
      <c r="P40" s="451"/>
      <c r="Q40" s="451"/>
      <c r="R40" s="451"/>
      <c r="S40" s="451"/>
      <c r="T40" s="451"/>
      <c r="U40" s="451"/>
    </row>
    <row r="41" spans="1:21" ht="38.25" customHeight="1">
      <c r="A41" s="179"/>
      <c r="B41" s="179"/>
      <c r="C41" s="179"/>
      <c r="D41" s="179"/>
      <c r="E41" s="179"/>
      <c r="F41" s="152"/>
      <c r="G41" s="152"/>
      <c r="H41" s="152"/>
      <c r="I41" s="159"/>
      <c r="J41" s="159"/>
      <c r="K41" s="159"/>
      <c r="L41" s="159"/>
      <c r="M41" s="159"/>
      <c r="N41" s="159"/>
      <c r="O41" s="159"/>
      <c r="P41" s="152"/>
      <c r="Q41" s="165"/>
      <c r="R41" s="152"/>
      <c r="S41" s="159"/>
      <c r="T41" s="155"/>
      <c r="U41" s="155"/>
    </row>
    <row r="42" spans="1:21" ht="15.75" hidden="1" customHeight="1">
      <c r="A42" s="446"/>
      <c r="B42" s="446"/>
      <c r="C42" s="446"/>
      <c r="D42" s="446"/>
      <c r="E42" s="446"/>
      <c r="F42" s="166"/>
      <c r="G42" s="166"/>
      <c r="H42" s="166"/>
      <c r="I42" s="166"/>
      <c r="J42" s="166"/>
      <c r="K42" s="166"/>
      <c r="L42" s="166"/>
      <c r="M42" s="166"/>
      <c r="N42" s="445"/>
      <c r="O42" s="445"/>
      <c r="P42" s="445"/>
      <c r="Q42" s="445"/>
      <c r="R42" s="445"/>
      <c r="S42" s="445"/>
      <c r="T42" s="445"/>
      <c r="U42" s="445"/>
    </row>
    <row r="43" spans="1:21">
      <c r="A43" s="166"/>
      <c r="B43" s="166"/>
      <c r="C43" s="166"/>
      <c r="D43" s="166"/>
      <c r="E43" s="167"/>
      <c r="F43" s="166"/>
      <c r="G43" s="166"/>
      <c r="H43" s="166"/>
      <c r="I43" s="166"/>
      <c r="J43" s="166"/>
      <c r="K43" s="166"/>
      <c r="L43" s="166"/>
      <c r="M43" s="166"/>
      <c r="N43" s="168"/>
      <c r="O43" s="168"/>
      <c r="P43" s="168"/>
      <c r="Q43" s="169"/>
      <c r="R43" s="168"/>
      <c r="S43" s="168"/>
      <c r="T43" s="168"/>
      <c r="U43" s="168"/>
    </row>
  </sheetData>
  <sheetProtection selectLockedCells="1" selectUnlockedCells="1"/>
  <dataConsolidate/>
  <mergeCells count="36">
    <mergeCell ref="A9:B9"/>
    <mergeCell ref="A39:E39"/>
    <mergeCell ref="H4:H8"/>
    <mergeCell ref="A10:B10"/>
    <mergeCell ref="B4:B8"/>
    <mergeCell ref="N42:U42"/>
    <mergeCell ref="A42:E42"/>
    <mergeCell ref="A40:E40"/>
    <mergeCell ref="N39:U39"/>
    <mergeCell ref="N40:U40"/>
    <mergeCell ref="A1:D1"/>
    <mergeCell ref="J5:J8"/>
    <mergeCell ref="F5:F8"/>
    <mergeCell ref="G4:G8"/>
    <mergeCell ref="C4:C8"/>
    <mergeCell ref="A4:A8"/>
    <mergeCell ref="D4:D8"/>
    <mergeCell ref="E1:O1"/>
    <mergeCell ref="A2:U2"/>
    <mergeCell ref="U4:U8"/>
    <mergeCell ref="T4:T8"/>
    <mergeCell ref="E4:F4"/>
    <mergeCell ref="R5:R8"/>
    <mergeCell ref="P1:U1"/>
    <mergeCell ref="E5:E8"/>
    <mergeCell ref="P3:U3"/>
    <mergeCell ref="P6:P8"/>
    <mergeCell ref="I4:I8"/>
    <mergeCell ref="J4:S4"/>
    <mergeCell ref="K6:K8"/>
    <mergeCell ref="S5:S8"/>
    <mergeCell ref="L6:M7"/>
    <mergeCell ref="Q5:Q8"/>
    <mergeCell ref="N6:N8"/>
    <mergeCell ref="O6:O8"/>
    <mergeCell ref="K5:P5"/>
  </mergeCells>
  <phoneticPr fontId="8" type="noConversion"/>
  <pageMargins left="0.43307086614173229" right="0.19685039370078741" top="0.19685039370078741" bottom="0" header="0.19685039370078741" footer="0.19685039370078741"/>
  <pageSetup paperSize="9" scale="84" orientation="landscape" r:id="rId1"/>
  <headerFooter alignWithMargins="0"/>
  <ignoredErrors>
    <ignoredError sqref="U10:U24 U26:U37 U38" unlockedFormula="1"/>
    <ignoredError sqref="U25" formula="1" unlocked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H33"/>
  <sheetViews>
    <sheetView view="pageBreakPreview" topLeftCell="A2" zoomScale="160" zoomScaleSheetLayoutView="160" workbookViewId="0">
      <selection activeCell="D5" sqref="D5"/>
    </sheetView>
  </sheetViews>
  <sheetFormatPr defaultRowHeight="15.75"/>
  <cols>
    <col min="1" max="1" width="4.75" customWidth="1"/>
    <col min="2" max="2" width="26.5" customWidth="1"/>
    <col min="3" max="4" width="7.625" customWidth="1"/>
    <col min="5" max="5" width="6.5" customWidth="1"/>
    <col min="6" max="7" width="12.875" customWidth="1"/>
    <col min="8" max="8" width="11" customWidth="1"/>
  </cols>
  <sheetData>
    <row r="1" spans="1:8" s="91" customFormat="1" ht="21.75" customHeight="1">
      <c r="A1" s="707" t="s">
        <v>173</v>
      </c>
      <c r="B1" s="707"/>
      <c r="C1" s="707"/>
      <c r="D1" s="707"/>
      <c r="E1" s="707"/>
      <c r="F1" s="707"/>
      <c r="G1" s="707"/>
      <c r="H1" s="707"/>
    </row>
    <row r="2" spans="1:8" s="91" customFormat="1" ht="21.75" customHeight="1">
      <c r="A2" s="708" t="s">
        <v>486</v>
      </c>
      <c r="B2" s="708"/>
      <c r="C2" s="708"/>
      <c r="D2" s="708"/>
      <c r="E2" s="708"/>
      <c r="F2" s="708"/>
      <c r="G2" s="708"/>
      <c r="H2" s="708"/>
    </row>
    <row r="3" spans="1:8" ht="21" customHeight="1">
      <c r="F3" s="709" t="s">
        <v>288</v>
      </c>
      <c r="G3" s="709"/>
      <c r="H3" s="709"/>
    </row>
    <row r="4" spans="1:8">
      <c r="A4" s="705" t="s">
        <v>172</v>
      </c>
      <c r="B4" s="705" t="s">
        <v>171</v>
      </c>
      <c r="C4" s="703" t="s">
        <v>168</v>
      </c>
      <c r="D4" s="703"/>
      <c r="E4" s="703"/>
      <c r="F4" s="704" t="s">
        <v>169</v>
      </c>
      <c r="G4" s="704"/>
      <c r="H4" s="704"/>
    </row>
    <row r="5" spans="1:8" ht="95.25" customHeight="1">
      <c r="A5" s="706"/>
      <c r="B5" s="706"/>
      <c r="C5" s="92" t="s">
        <v>166</v>
      </c>
      <c r="D5" s="101" t="s">
        <v>170</v>
      </c>
      <c r="E5" s="100" t="s">
        <v>167</v>
      </c>
      <c r="F5" s="92" t="s">
        <v>166</v>
      </c>
      <c r="G5" s="101" t="s">
        <v>170</v>
      </c>
      <c r="H5" s="100" t="s">
        <v>167</v>
      </c>
    </row>
    <row r="6" spans="1:8">
      <c r="A6" s="93" t="s">
        <v>0</v>
      </c>
      <c r="B6" s="98" t="s">
        <v>89</v>
      </c>
      <c r="C6" s="141">
        <v>727</v>
      </c>
      <c r="D6" s="141">
        <v>490</v>
      </c>
      <c r="E6" s="141">
        <v>318</v>
      </c>
      <c r="F6" s="141">
        <v>10618998</v>
      </c>
      <c r="G6" s="141">
        <v>6665792</v>
      </c>
      <c r="H6" s="141">
        <v>3970187</v>
      </c>
    </row>
    <row r="7" spans="1:8">
      <c r="A7" s="94" t="s">
        <v>13</v>
      </c>
      <c r="B7" s="95" t="s">
        <v>31</v>
      </c>
      <c r="C7" s="173">
        <v>357</v>
      </c>
      <c r="D7" s="174">
        <v>224</v>
      </c>
      <c r="E7" s="260">
        <v>150</v>
      </c>
      <c r="F7" s="173">
        <v>4040712</v>
      </c>
      <c r="G7" s="173">
        <v>2774724</v>
      </c>
      <c r="H7" s="260">
        <v>1681012</v>
      </c>
    </row>
    <row r="8" spans="1:8">
      <c r="A8" s="94" t="s">
        <v>14</v>
      </c>
      <c r="B8" s="96" t="s">
        <v>33</v>
      </c>
      <c r="C8" s="173">
        <v>114</v>
      </c>
      <c r="D8" s="174">
        <v>68</v>
      </c>
      <c r="E8" s="260">
        <v>43</v>
      </c>
      <c r="F8" s="173">
        <v>3373686</v>
      </c>
      <c r="G8" s="173">
        <v>1616108</v>
      </c>
      <c r="H8" s="260">
        <v>881454</v>
      </c>
    </row>
    <row r="9" spans="1:8">
      <c r="A9" s="94" t="s">
        <v>19</v>
      </c>
      <c r="B9" s="96" t="s">
        <v>141</v>
      </c>
      <c r="C9" s="173">
        <v>1</v>
      </c>
      <c r="D9" s="174">
        <v>0</v>
      </c>
      <c r="E9" s="260">
        <v>0</v>
      </c>
      <c r="F9" s="173">
        <v>33823</v>
      </c>
      <c r="G9" s="173">
        <v>0</v>
      </c>
      <c r="H9" s="260">
        <v>0</v>
      </c>
    </row>
    <row r="10" spans="1:8">
      <c r="A10" s="94" t="s">
        <v>22</v>
      </c>
      <c r="B10" s="95" t="s">
        <v>145</v>
      </c>
      <c r="C10" s="173">
        <v>3</v>
      </c>
      <c r="D10" s="174">
        <v>3</v>
      </c>
      <c r="E10" s="260">
        <v>2</v>
      </c>
      <c r="F10" s="173">
        <v>75468</v>
      </c>
      <c r="G10" s="173">
        <v>65945</v>
      </c>
      <c r="H10" s="260">
        <v>37375</v>
      </c>
    </row>
    <row r="11" spans="1:8" ht="25.5">
      <c r="A11" s="94" t="s">
        <v>23</v>
      </c>
      <c r="B11" s="97" t="s">
        <v>144</v>
      </c>
      <c r="C11" s="173">
        <v>18</v>
      </c>
      <c r="D11" s="174">
        <v>11</v>
      </c>
      <c r="E11" s="260">
        <v>6</v>
      </c>
      <c r="F11" s="173">
        <v>441203</v>
      </c>
      <c r="G11" s="173">
        <v>237319</v>
      </c>
      <c r="H11" s="260">
        <v>153360</v>
      </c>
    </row>
    <row r="12" spans="1:8">
      <c r="A12" s="94" t="s">
        <v>24</v>
      </c>
      <c r="B12" s="95" t="s">
        <v>128</v>
      </c>
      <c r="C12" s="173">
        <v>220</v>
      </c>
      <c r="D12" s="174">
        <v>178</v>
      </c>
      <c r="E12" s="260">
        <v>111</v>
      </c>
      <c r="F12" s="173">
        <v>2159042</v>
      </c>
      <c r="G12" s="173">
        <v>1926504</v>
      </c>
      <c r="H12" s="260">
        <v>1171794</v>
      </c>
    </row>
    <row r="13" spans="1:8">
      <c r="A13" s="94" t="s">
        <v>25</v>
      </c>
      <c r="B13" s="95" t="s">
        <v>129</v>
      </c>
      <c r="C13" s="173">
        <v>0</v>
      </c>
      <c r="D13" s="174">
        <v>0</v>
      </c>
      <c r="E13" s="260">
        <v>0</v>
      </c>
      <c r="F13" s="173">
        <v>0</v>
      </c>
      <c r="G13" s="173">
        <v>0</v>
      </c>
      <c r="H13" s="260">
        <v>0</v>
      </c>
    </row>
    <row r="14" spans="1:8">
      <c r="A14" s="94" t="s">
        <v>26</v>
      </c>
      <c r="B14" s="95" t="s">
        <v>32</v>
      </c>
      <c r="C14" s="173">
        <v>13</v>
      </c>
      <c r="D14" s="174">
        <v>5</v>
      </c>
      <c r="E14" s="260">
        <v>5</v>
      </c>
      <c r="F14" s="173">
        <v>480848</v>
      </c>
      <c r="G14" s="173">
        <v>30976</v>
      </c>
      <c r="H14" s="260">
        <v>30976</v>
      </c>
    </row>
    <row r="15" spans="1:8">
      <c r="A15" s="94" t="s">
        <v>27</v>
      </c>
      <c r="B15" s="95" t="s">
        <v>34</v>
      </c>
      <c r="C15" s="173">
        <v>1</v>
      </c>
      <c r="D15" s="174">
        <v>1</v>
      </c>
      <c r="E15" s="260">
        <v>1</v>
      </c>
      <c r="F15" s="173">
        <v>14216</v>
      </c>
      <c r="G15" s="173">
        <v>14216</v>
      </c>
      <c r="H15" s="260">
        <v>14216</v>
      </c>
    </row>
    <row r="16" spans="1:8">
      <c r="A16" s="94" t="s">
        <v>29</v>
      </c>
      <c r="B16" s="95" t="s">
        <v>35</v>
      </c>
      <c r="C16" s="173">
        <v>0</v>
      </c>
      <c r="D16" s="174">
        <v>0</v>
      </c>
      <c r="E16" s="260">
        <v>0</v>
      </c>
      <c r="F16" s="173">
        <v>0</v>
      </c>
      <c r="G16" s="173">
        <v>0</v>
      </c>
      <c r="H16" s="260">
        <v>0</v>
      </c>
    </row>
    <row r="17" spans="1:8">
      <c r="A17" s="94" t="s">
        <v>30</v>
      </c>
      <c r="B17" s="95" t="s">
        <v>143</v>
      </c>
      <c r="C17" s="173">
        <v>0</v>
      </c>
      <c r="D17" s="174">
        <v>0</v>
      </c>
      <c r="E17" s="260">
        <v>0</v>
      </c>
      <c r="F17" s="173">
        <v>0</v>
      </c>
      <c r="G17" s="173">
        <v>0</v>
      </c>
      <c r="H17" s="260">
        <v>0</v>
      </c>
    </row>
    <row r="18" spans="1:8">
      <c r="A18" s="94" t="s">
        <v>104</v>
      </c>
      <c r="B18" s="95" t="s">
        <v>142</v>
      </c>
      <c r="C18" s="173">
        <v>0</v>
      </c>
      <c r="D18" s="174">
        <v>0</v>
      </c>
      <c r="E18" s="260">
        <v>0</v>
      </c>
      <c r="F18" s="173">
        <v>0</v>
      </c>
      <c r="G18" s="173">
        <v>0</v>
      </c>
      <c r="H18" s="260">
        <v>0</v>
      </c>
    </row>
    <row r="19" spans="1:8">
      <c r="A19" s="94" t="s">
        <v>101</v>
      </c>
      <c r="B19" s="95" t="s">
        <v>102</v>
      </c>
      <c r="C19" s="173">
        <v>0</v>
      </c>
      <c r="D19" s="174">
        <v>0</v>
      </c>
      <c r="E19" s="260">
        <v>0</v>
      </c>
      <c r="F19" s="173">
        <v>0</v>
      </c>
      <c r="G19" s="173">
        <v>0</v>
      </c>
      <c r="H19" s="260">
        <v>0</v>
      </c>
    </row>
    <row r="20" spans="1:8">
      <c r="A20" s="93" t="s">
        <v>1</v>
      </c>
      <c r="B20" s="99" t="s">
        <v>90</v>
      </c>
      <c r="C20" s="141">
        <v>878</v>
      </c>
      <c r="D20" s="141">
        <v>512</v>
      </c>
      <c r="E20" s="141">
        <v>315</v>
      </c>
      <c r="F20" s="141">
        <v>742105108</v>
      </c>
      <c r="G20" s="141">
        <v>619717819</v>
      </c>
      <c r="H20" s="141">
        <v>482310827</v>
      </c>
    </row>
    <row r="21" spans="1:8">
      <c r="A21" s="94" t="s">
        <v>13</v>
      </c>
      <c r="B21" s="95" t="s">
        <v>31</v>
      </c>
      <c r="C21" s="173">
        <v>522</v>
      </c>
      <c r="D21" s="174">
        <v>273</v>
      </c>
      <c r="E21" s="260">
        <v>183</v>
      </c>
      <c r="F21" s="173">
        <v>151050171</v>
      </c>
      <c r="G21" s="173">
        <v>107240408</v>
      </c>
      <c r="H21" s="260">
        <v>76553555</v>
      </c>
    </row>
    <row r="22" spans="1:8">
      <c r="A22" s="94" t="s">
        <v>14</v>
      </c>
      <c r="B22" s="96" t="s">
        <v>33</v>
      </c>
      <c r="C22" s="173">
        <v>123</v>
      </c>
      <c r="D22" s="174">
        <v>86</v>
      </c>
      <c r="E22" s="260">
        <v>59</v>
      </c>
      <c r="F22" s="173">
        <v>437049481</v>
      </c>
      <c r="G22" s="173">
        <v>412058703</v>
      </c>
      <c r="H22" s="260">
        <v>342846500</v>
      </c>
    </row>
    <row r="23" spans="1:8">
      <c r="A23" s="94" t="s">
        <v>19</v>
      </c>
      <c r="B23" s="96" t="s">
        <v>141</v>
      </c>
      <c r="C23" s="173">
        <v>18</v>
      </c>
      <c r="D23" s="174">
        <v>7</v>
      </c>
      <c r="E23" s="260">
        <v>2</v>
      </c>
      <c r="F23" s="173">
        <v>126617261</v>
      </c>
      <c r="G23" s="173">
        <v>74871822</v>
      </c>
      <c r="H23" s="260">
        <v>48585095</v>
      </c>
    </row>
    <row r="24" spans="1:8">
      <c r="A24" s="94" t="s">
        <v>22</v>
      </c>
      <c r="B24" s="95" t="s">
        <v>145</v>
      </c>
      <c r="C24" s="173">
        <v>2</v>
      </c>
      <c r="D24" s="174">
        <v>1</v>
      </c>
      <c r="E24" s="260">
        <v>1</v>
      </c>
      <c r="F24" s="173">
        <v>1378034</v>
      </c>
      <c r="G24" s="173">
        <v>1374978</v>
      </c>
      <c r="H24" s="260">
        <v>1374978</v>
      </c>
    </row>
    <row r="25" spans="1:8" ht="25.5">
      <c r="A25" s="94" t="s">
        <v>23</v>
      </c>
      <c r="B25" s="97" t="s">
        <v>144</v>
      </c>
      <c r="C25" s="173">
        <v>0</v>
      </c>
      <c r="D25" s="174">
        <v>0</v>
      </c>
      <c r="E25" s="260">
        <v>0</v>
      </c>
      <c r="F25" s="173">
        <v>0</v>
      </c>
      <c r="G25" s="173">
        <v>0</v>
      </c>
      <c r="H25" s="260">
        <v>0</v>
      </c>
    </row>
    <row r="26" spans="1:8">
      <c r="A26" s="94" t="s">
        <v>24</v>
      </c>
      <c r="B26" s="95" t="s">
        <v>128</v>
      </c>
      <c r="C26" s="173">
        <v>135</v>
      </c>
      <c r="D26" s="174">
        <v>109</v>
      </c>
      <c r="E26" s="260">
        <v>50</v>
      </c>
      <c r="F26" s="173">
        <v>24160608</v>
      </c>
      <c r="G26" s="173">
        <v>23171837</v>
      </c>
      <c r="H26" s="260">
        <v>12458728</v>
      </c>
    </row>
    <row r="27" spans="1:8">
      <c r="A27" s="94" t="s">
        <v>25</v>
      </c>
      <c r="B27" s="95" t="s">
        <v>129</v>
      </c>
      <c r="C27" s="173">
        <v>0</v>
      </c>
      <c r="D27" s="174">
        <v>0</v>
      </c>
      <c r="E27" s="260">
        <v>0</v>
      </c>
      <c r="F27" s="173">
        <v>0</v>
      </c>
      <c r="G27" s="173">
        <v>0</v>
      </c>
      <c r="H27" s="260">
        <v>0</v>
      </c>
    </row>
    <row r="28" spans="1:8">
      <c r="A28" s="94" t="s">
        <v>26</v>
      </c>
      <c r="B28" s="95" t="s">
        <v>32</v>
      </c>
      <c r="C28" s="173">
        <v>77</v>
      </c>
      <c r="D28" s="174">
        <v>35</v>
      </c>
      <c r="E28" s="260">
        <v>19</v>
      </c>
      <c r="F28" s="173">
        <v>1787082</v>
      </c>
      <c r="G28" s="173">
        <v>937600</v>
      </c>
      <c r="H28" s="260">
        <v>429500</v>
      </c>
    </row>
    <row r="29" spans="1:8">
      <c r="A29" s="94" t="s">
        <v>27</v>
      </c>
      <c r="B29" s="95" t="s">
        <v>34</v>
      </c>
      <c r="C29" s="173">
        <v>0</v>
      </c>
      <c r="D29" s="174">
        <v>0</v>
      </c>
      <c r="E29" s="260">
        <v>0</v>
      </c>
      <c r="F29" s="173">
        <v>0</v>
      </c>
      <c r="G29" s="173">
        <v>0</v>
      </c>
      <c r="H29" s="260">
        <v>0</v>
      </c>
    </row>
    <row r="30" spans="1:8">
      <c r="A30" s="94" t="s">
        <v>29</v>
      </c>
      <c r="B30" s="95" t="s">
        <v>35</v>
      </c>
      <c r="C30" s="173">
        <v>0</v>
      </c>
      <c r="D30" s="174">
        <v>0</v>
      </c>
      <c r="E30" s="260">
        <v>0</v>
      </c>
      <c r="F30" s="173">
        <v>0</v>
      </c>
      <c r="G30" s="173">
        <v>0</v>
      </c>
      <c r="H30" s="260">
        <v>0</v>
      </c>
    </row>
    <row r="31" spans="1:8">
      <c r="A31" s="94" t="s">
        <v>30</v>
      </c>
      <c r="B31" s="95" t="s">
        <v>143</v>
      </c>
      <c r="C31" s="173">
        <v>1</v>
      </c>
      <c r="D31" s="174">
        <v>1</v>
      </c>
      <c r="E31" s="260">
        <v>1</v>
      </c>
      <c r="F31" s="173">
        <v>0</v>
      </c>
      <c r="G31" s="173">
        <v>0</v>
      </c>
      <c r="H31" s="260">
        <v>0</v>
      </c>
    </row>
    <row r="32" spans="1:8">
      <c r="A32" s="94" t="s">
        <v>104</v>
      </c>
      <c r="B32" s="95" t="s">
        <v>142</v>
      </c>
      <c r="C32" s="173">
        <v>0</v>
      </c>
      <c r="D32" s="174">
        <v>0</v>
      </c>
      <c r="E32" s="260">
        <v>0</v>
      </c>
      <c r="F32" s="173">
        <v>62471</v>
      </c>
      <c r="G32" s="173">
        <v>62471</v>
      </c>
      <c r="H32" s="260">
        <v>62471</v>
      </c>
    </row>
    <row r="33" spans="1:8">
      <c r="A33" s="94" t="s">
        <v>101</v>
      </c>
      <c r="B33" s="95" t="s">
        <v>102</v>
      </c>
      <c r="C33" s="173">
        <v>0</v>
      </c>
      <c r="D33" s="174">
        <v>0</v>
      </c>
      <c r="E33" s="260">
        <v>0</v>
      </c>
      <c r="F33" s="173">
        <v>0</v>
      </c>
      <c r="G33" s="173">
        <v>0</v>
      </c>
      <c r="H33" s="260">
        <v>0</v>
      </c>
    </row>
  </sheetData>
  <sheetProtection selectLockedCells="1" selectUnlockedCells="1"/>
  <mergeCells count="7">
    <mergeCell ref="C4:E4"/>
    <mergeCell ref="F4:H4"/>
    <mergeCell ref="A4:A5"/>
    <mergeCell ref="B4:B5"/>
    <mergeCell ref="A1:H1"/>
    <mergeCell ref="A2:H2"/>
    <mergeCell ref="F3:H3"/>
  </mergeCells>
  <pageMargins left="0.4" right="0.36" top="0.45" bottom="0.49"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D36"/>
  <sheetViews>
    <sheetView view="pageBreakPreview" zoomScale="130" zoomScaleNormal="90" zoomScaleSheetLayoutView="130" workbookViewId="0">
      <selection activeCell="B5" sqref="B5"/>
    </sheetView>
  </sheetViews>
  <sheetFormatPr defaultRowHeight="15.75"/>
  <cols>
    <col min="1" max="1" width="7.25" style="3" customWidth="1"/>
    <col min="2" max="2" width="46.25" style="3" customWidth="1"/>
    <col min="3" max="3" width="16.875" style="3" customWidth="1"/>
    <col min="4" max="4" width="18.875" style="3" customWidth="1"/>
    <col min="5" max="5" width="16" style="3" customWidth="1"/>
    <col min="6" max="16384" width="9" style="3"/>
  </cols>
  <sheetData>
    <row r="1" spans="1:4" s="9" customFormat="1" ht="60" customHeight="1">
      <c r="A1" s="456" t="s">
        <v>99</v>
      </c>
      <c r="B1" s="457"/>
      <c r="C1" s="457"/>
      <c r="D1" s="457"/>
    </row>
    <row r="2" spans="1:4" s="10" customFormat="1" ht="18.75" customHeight="1">
      <c r="A2" s="458" t="s">
        <v>20</v>
      </c>
      <c r="B2" s="459"/>
      <c r="C2" s="19" t="s">
        <v>88</v>
      </c>
      <c r="D2" s="19" t="s">
        <v>91</v>
      </c>
    </row>
    <row r="3" spans="1:4" s="2" customFormat="1" ht="18" customHeight="1">
      <c r="A3" s="21" t="s">
        <v>13</v>
      </c>
      <c r="B3" s="22" t="s">
        <v>87</v>
      </c>
      <c r="C3" s="265">
        <v>2</v>
      </c>
      <c r="D3" s="265">
        <v>32</v>
      </c>
    </row>
    <row r="4" spans="1:4" s="2" customFormat="1" ht="18" customHeight="1">
      <c r="A4" s="20" t="s">
        <v>15</v>
      </c>
      <c r="B4" s="23" t="s">
        <v>308</v>
      </c>
      <c r="C4" s="196">
        <v>2</v>
      </c>
      <c r="D4" s="196">
        <v>5</v>
      </c>
    </row>
    <row r="5" spans="1:4" s="2" customFormat="1" ht="18" customHeight="1">
      <c r="A5" s="20" t="s">
        <v>16</v>
      </c>
      <c r="B5" s="23" t="s">
        <v>309</v>
      </c>
      <c r="C5" s="196">
        <v>0</v>
      </c>
      <c r="D5" s="196">
        <v>0</v>
      </c>
    </row>
    <row r="6" spans="1:4" s="2" customFormat="1" ht="18" customHeight="1">
      <c r="A6" s="20" t="s">
        <v>41</v>
      </c>
      <c r="B6" s="23" t="s">
        <v>310</v>
      </c>
      <c r="C6" s="334"/>
      <c r="D6" s="196">
        <v>27</v>
      </c>
    </row>
    <row r="7" spans="1:4" s="2" customFormat="1" ht="18" customHeight="1">
      <c r="A7" s="20" t="s">
        <v>43</v>
      </c>
      <c r="B7" s="23" t="s">
        <v>311</v>
      </c>
      <c r="C7" s="196">
        <v>0</v>
      </c>
      <c r="D7" s="196">
        <v>0</v>
      </c>
    </row>
    <row r="8" spans="1:4" s="2" customFormat="1" ht="18" customHeight="1">
      <c r="A8" s="20" t="s">
        <v>44</v>
      </c>
      <c r="B8" s="23" t="s">
        <v>312</v>
      </c>
      <c r="C8" s="196">
        <v>0</v>
      </c>
      <c r="D8" s="196">
        <v>0</v>
      </c>
    </row>
    <row r="9" spans="1:4" s="2" customFormat="1" ht="18" customHeight="1">
      <c r="A9" s="20" t="s">
        <v>77</v>
      </c>
      <c r="B9" s="23" t="s">
        <v>313</v>
      </c>
      <c r="C9" s="196">
        <v>0</v>
      </c>
      <c r="D9" s="334"/>
    </row>
    <row r="10" spans="1:4" s="2" customFormat="1" ht="18" customHeight="1">
      <c r="A10" s="20" t="s">
        <v>80</v>
      </c>
      <c r="B10" s="23" t="s">
        <v>314</v>
      </c>
      <c r="C10" s="334"/>
      <c r="D10" s="196">
        <v>0</v>
      </c>
    </row>
    <row r="11" spans="1:4" s="2" customFormat="1" ht="18" customHeight="1">
      <c r="A11" s="20" t="s">
        <v>83</v>
      </c>
      <c r="B11" s="23" t="s">
        <v>315</v>
      </c>
      <c r="C11" s="196">
        <v>0</v>
      </c>
      <c r="D11" s="196">
        <v>0</v>
      </c>
    </row>
    <row r="12" spans="1:4" ht="18" customHeight="1">
      <c r="A12" s="21" t="s">
        <v>14</v>
      </c>
      <c r="B12" s="22" t="s">
        <v>46</v>
      </c>
      <c r="C12" s="265">
        <v>0</v>
      </c>
      <c r="D12" s="265">
        <v>0</v>
      </c>
    </row>
    <row r="13" spans="1:4" ht="18" customHeight="1">
      <c r="A13" s="20" t="s">
        <v>17</v>
      </c>
      <c r="B13" s="24" t="s">
        <v>45</v>
      </c>
      <c r="C13" s="198">
        <v>0</v>
      </c>
      <c r="D13" s="196">
        <v>0</v>
      </c>
    </row>
    <row r="14" spans="1:4" ht="18" customHeight="1">
      <c r="A14" s="20" t="s">
        <v>18</v>
      </c>
      <c r="B14" s="24" t="s">
        <v>86</v>
      </c>
      <c r="C14" s="198">
        <v>0</v>
      </c>
      <c r="D14" s="196">
        <v>0</v>
      </c>
    </row>
    <row r="15" spans="1:4" s="2" customFormat="1" ht="18" customHeight="1">
      <c r="A15" s="20" t="s">
        <v>111</v>
      </c>
      <c r="B15" s="23" t="s">
        <v>109</v>
      </c>
      <c r="C15" s="198">
        <v>0</v>
      </c>
      <c r="D15" s="196">
        <v>0</v>
      </c>
    </row>
    <row r="16" spans="1:4" ht="18" customHeight="1">
      <c r="A16" s="21" t="s">
        <v>19</v>
      </c>
      <c r="B16" s="22" t="s">
        <v>84</v>
      </c>
      <c r="C16" s="265">
        <v>1</v>
      </c>
      <c r="D16" s="266">
        <v>17</v>
      </c>
    </row>
    <row r="17" spans="1:4" s="2" customFormat="1" ht="18" customHeight="1">
      <c r="A17" s="20" t="s">
        <v>47</v>
      </c>
      <c r="B17" s="23" t="s">
        <v>66</v>
      </c>
      <c r="C17" s="196">
        <v>0</v>
      </c>
      <c r="D17" s="196">
        <v>2</v>
      </c>
    </row>
    <row r="18" spans="1:4" s="2" customFormat="1" ht="18" customHeight="1">
      <c r="A18" s="20" t="s">
        <v>48</v>
      </c>
      <c r="B18" s="23" t="s">
        <v>67</v>
      </c>
      <c r="C18" s="196">
        <v>0</v>
      </c>
      <c r="D18" s="196">
        <v>2</v>
      </c>
    </row>
    <row r="19" spans="1:4" s="2" customFormat="1" ht="18" customHeight="1">
      <c r="A19" s="20" t="s">
        <v>92</v>
      </c>
      <c r="B19" s="23" t="s">
        <v>79</v>
      </c>
      <c r="C19" s="334"/>
      <c r="D19" s="196">
        <v>5</v>
      </c>
    </row>
    <row r="20" spans="1:4" s="16" customFormat="1" ht="18" customHeight="1">
      <c r="A20" s="20" t="s">
        <v>93</v>
      </c>
      <c r="B20" s="23" t="s">
        <v>68</v>
      </c>
      <c r="C20" s="196">
        <v>1</v>
      </c>
      <c r="D20" s="196">
        <v>8</v>
      </c>
    </row>
    <row r="21" spans="1:4" s="2" customFormat="1" ht="18" customHeight="1">
      <c r="A21" s="20" t="s">
        <v>112</v>
      </c>
      <c r="B21" s="23" t="s">
        <v>69</v>
      </c>
      <c r="C21" s="196">
        <v>0</v>
      </c>
      <c r="D21" s="196">
        <v>0</v>
      </c>
    </row>
    <row r="22" spans="1:4" s="2" customFormat="1" ht="18" customHeight="1">
      <c r="A22" s="20" t="s">
        <v>113</v>
      </c>
      <c r="B22" s="23" t="s">
        <v>70</v>
      </c>
      <c r="C22" s="196">
        <v>0</v>
      </c>
      <c r="D22" s="196">
        <v>0</v>
      </c>
    </row>
    <row r="23" spans="1:4" s="2" customFormat="1" ht="18" customHeight="1">
      <c r="A23" s="20" t="s">
        <v>114</v>
      </c>
      <c r="B23" s="23" t="s">
        <v>71</v>
      </c>
      <c r="C23" s="196">
        <v>0</v>
      </c>
      <c r="D23" s="196">
        <v>0</v>
      </c>
    </row>
    <row r="24" spans="1:4" s="2" customFormat="1" ht="18" customHeight="1">
      <c r="A24" s="20" t="s">
        <v>115</v>
      </c>
      <c r="B24" s="23" t="s">
        <v>78</v>
      </c>
      <c r="C24" s="334"/>
      <c r="D24" s="196">
        <v>0</v>
      </c>
    </row>
    <row r="25" spans="1:4" s="16" customFormat="1" ht="18" customHeight="1">
      <c r="A25" s="20" t="s">
        <v>116</v>
      </c>
      <c r="B25" s="23" t="s">
        <v>72</v>
      </c>
      <c r="C25" s="196">
        <v>0</v>
      </c>
      <c r="D25" s="196">
        <v>0</v>
      </c>
    </row>
    <row r="26" spans="1:4" s="13" customFormat="1" ht="18" customHeight="1">
      <c r="A26" s="21" t="s">
        <v>22</v>
      </c>
      <c r="B26" s="22" t="s">
        <v>85</v>
      </c>
      <c r="C26" s="265">
        <v>1</v>
      </c>
      <c r="D26" s="265">
        <v>1</v>
      </c>
    </row>
    <row r="27" spans="1:4" s="14" customFormat="1" ht="18" customHeight="1">
      <c r="A27" s="20" t="s">
        <v>49</v>
      </c>
      <c r="B27" s="23" t="s">
        <v>73</v>
      </c>
      <c r="C27" s="196">
        <v>1</v>
      </c>
      <c r="D27" s="196">
        <v>1</v>
      </c>
    </row>
    <row r="28" spans="1:4" s="15" customFormat="1" ht="18" customHeight="1">
      <c r="A28" s="20" t="s">
        <v>50</v>
      </c>
      <c r="B28" s="23" t="s">
        <v>74</v>
      </c>
      <c r="C28" s="196">
        <v>0</v>
      </c>
      <c r="D28" s="196">
        <v>0</v>
      </c>
    </row>
    <row r="29" spans="1:4" s="2" customFormat="1" ht="18" customHeight="1">
      <c r="A29" s="32" t="s">
        <v>23</v>
      </c>
      <c r="B29" s="33" t="s">
        <v>110</v>
      </c>
      <c r="C29" s="265">
        <v>172</v>
      </c>
      <c r="D29" s="265">
        <v>197</v>
      </c>
    </row>
    <row r="30" spans="1:4" s="2" customFormat="1" ht="18" customHeight="1">
      <c r="A30" s="30" t="s">
        <v>76</v>
      </c>
      <c r="B30" s="31" t="s">
        <v>63</v>
      </c>
      <c r="C30" s="197">
        <v>170</v>
      </c>
      <c r="D30" s="196">
        <v>197</v>
      </c>
    </row>
    <row r="31" spans="1:4" s="17" customFormat="1" ht="18" customHeight="1">
      <c r="A31" s="30" t="s">
        <v>51</v>
      </c>
      <c r="B31" s="31" t="s">
        <v>64</v>
      </c>
      <c r="C31" s="197">
        <v>0</v>
      </c>
      <c r="D31" s="196">
        <v>0</v>
      </c>
    </row>
    <row r="32" spans="1:4" s="17" customFormat="1" ht="18" customHeight="1">
      <c r="A32" s="30" t="s">
        <v>52</v>
      </c>
      <c r="B32" s="31" t="s">
        <v>65</v>
      </c>
      <c r="C32" s="197">
        <v>2</v>
      </c>
      <c r="D32" s="196">
        <v>0</v>
      </c>
    </row>
    <row r="33" spans="1:4" s="18" customFormat="1" ht="18" customHeight="1">
      <c r="A33" s="30" t="s">
        <v>117</v>
      </c>
      <c r="B33" s="31" t="s">
        <v>130</v>
      </c>
      <c r="C33" s="197">
        <v>0</v>
      </c>
      <c r="D33" s="196">
        <v>0</v>
      </c>
    </row>
    <row r="34" spans="1:4" s="18" customFormat="1" ht="18" customHeight="1">
      <c r="A34" s="32" t="s">
        <v>24</v>
      </c>
      <c r="B34" s="33" t="s">
        <v>135</v>
      </c>
      <c r="C34" s="405">
        <v>318</v>
      </c>
      <c r="D34" s="405">
        <v>315</v>
      </c>
    </row>
    <row r="35" spans="1:4" s="18" customFormat="1" ht="42" customHeight="1">
      <c r="A35" s="460" t="s">
        <v>140</v>
      </c>
      <c r="B35" s="460"/>
      <c r="C35" s="460"/>
      <c r="D35" s="460"/>
    </row>
    <row r="36" spans="1:4">
      <c r="A36" s="376" t="s">
        <v>300</v>
      </c>
      <c r="B36" s="376"/>
      <c r="C36" s="376"/>
      <c r="D36" s="376"/>
    </row>
  </sheetData>
  <sheetProtection selectLockedCells="1" selectUnlockedCells="1"/>
  <mergeCells count="3">
    <mergeCell ref="A1:D1"/>
    <mergeCell ref="A2:B2"/>
    <mergeCell ref="A35:D35"/>
  </mergeCells>
  <phoneticPr fontId="5" type="noConversion"/>
  <pageMargins left="0.43307086614173229" right="0.23622047244094491" top="0.59055118110236227" bottom="0.59055118110236227" header="0.51181102362204722" footer="0.27559055118110237"/>
  <pageSetup paperSize="9" orientation="portrait" verticalDpi="1200" r:id="rId1"/>
  <headerFooter differentFirst="1"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W43"/>
  <sheetViews>
    <sheetView view="pageBreakPreview" zoomScaleSheetLayoutView="100" workbookViewId="0">
      <selection activeCell="I5" sqref="I5:I8"/>
    </sheetView>
  </sheetViews>
  <sheetFormatPr defaultRowHeight="15.75"/>
  <cols>
    <col min="1" max="1" width="3.75" style="4" customWidth="1"/>
    <col min="2" max="2" width="21.625" style="4" customWidth="1"/>
    <col min="3" max="3" width="10.75" style="4" customWidth="1"/>
    <col min="4" max="4" width="10" style="4" customWidth="1"/>
    <col min="5" max="5" width="9" style="4" customWidth="1"/>
    <col min="6" max="6" width="7.875" style="4" customWidth="1"/>
    <col min="7" max="7" width="7" style="4" customWidth="1"/>
    <col min="8" max="10" width="10.625" style="4" customWidth="1"/>
    <col min="11" max="11" width="9.875" style="4" customWidth="1"/>
    <col min="12" max="12" width="9.375" style="4" customWidth="1"/>
    <col min="13" max="13" width="7.625" style="8" customWidth="1"/>
    <col min="14" max="14" width="9" style="8" customWidth="1"/>
    <col min="15" max="15" width="7.75" style="8" customWidth="1"/>
    <col min="16" max="16" width="7.25" style="8" customWidth="1"/>
    <col min="17" max="17" width="8.5" style="8" customWidth="1"/>
    <col min="18" max="18" width="7" style="8" customWidth="1"/>
    <col min="19" max="19" width="8.375" style="8" customWidth="1"/>
    <col min="20" max="20" width="9.375" style="8" customWidth="1"/>
    <col min="21" max="21" width="7.375" style="8" customWidth="1"/>
    <col min="22" max="16384" width="9" style="4"/>
  </cols>
  <sheetData>
    <row r="1" spans="1:23" ht="65.25" customHeight="1">
      <c r="A1" s="484" t="s">
        <v>317</v>
      </c>
      <c r="B1" s="484"/>
      <c r="C1" s="484"/>
      <c r="D1" s="484"/>
      <c r="E1" s="438" t="s">
        <v>467</v>
      </c>
      <c r="F1" s="438"/>
      <c r="G1" s="438"/>
      <c r="H1" s="438"/>
      <c r="I1" s="438"/>
      <c r="J1" s="438"/>
      <c r="K1" s="438"/>
      <c r="L1" s="438"/>
      <c r="M1" s="438"/>
      <c r="N1" s="438"/>
      <c r="O1" s="438"/>
      <c r="P1" s="482" t="s">
        <v>462</v>
      </c>
      <c r="Q1" s="482"/>
      <c r="R1" s="482"/>
      <c r="S1" s="482"/>
      <c r="T1" s="482"/>
      <c r="U1" s="482"/>
    </row>
    <row r="2" spans="1:23" ht="21.75" customHeight="1">
      <c r="A2" s="439" t="s">
        <v>488</v>
      </c>
      <c r="B2" s="439"/>
      <c r="C2" s="439"/>
      <c r="D2" s="439"/>
      <c r="E2" s="439"/>
      <c r="F2" s="439"/>
      <c r="G2" s="439"/>
      <c r="H2" s="439"/>
      <c r="I2" s="439"/>
      <c r="J2" s="439"/>
      <c r="K2" s="439"/>
      <c r="L2" s="439"/>
      <c r="M2" s="439"/>
      <c r="N2" s="439"/>
      <c r="O2" s="439"/>
      <c r="P2" s="439"/>
      <c r="Q2" s="439"/>
      <c r="R2" s="439"/>
      <c r="S2" s="439"/>
      <c r="T2" s="439"/>
      <c r="U2" s="439"/>
    </row>
    <row r="3" spans="1:23" ht="17.25" customHeight="1">
      <c r="A3" s="25"/>
      <c r="B3" s="27"/>
      <c r="C3" s="27"/>
      <c r="D3" s="6"/>
      <c r="E3" s="6"/>
      <c r="F3" s="6"/>
      <c r="G3" s="6"/>
      <c r="H3" s="37"/>
      <c r="I3" s="38"/>
      <c r="J3" s="39"/>
      <c r="K3" s="39"/>
      <c r="L3" s="39"/>
      <c r="M3" s="40"/>
      <c r="N3" s="26"/>
      <c r="O3" s="26"/>
      <c r="P3" s="485" t="s">
        <v>161</v>
      </c>
      <c r="Q3" s="485"/>
      <c r="R3" s="485"/>
      <c r="S3" s="485"/>
      <c r="T3" s="485"/>
      <c r="U3" s="485"/>
      <c r="V3" s="36"/>
    </row>
    <row r="4" spans="1:23" s="11" customFormat="1" ht="15.75" customHeight="1">
      <c r="A4" s="477" t="s">
        <v>136</v>
      </c>
      <c r="B4" s="477" t="s">
        <v>157</v>
      </c>
      <c r="C4" s="464" t="s">
        <v>134</v>
      </c>
      <c r="D4" s="464" t="s">
        <v>4</v>
      </c>
      <c r="E4" s="464"/>
      <c r="F4" s="464" t="s">
        <v>36</v>
      </c>
      <c r="G4" s="483" t="s">
        <v>158</v>
      </c>
      <c r="H4" s="464" t="s">
        <v>37</v>
      </c>
      <c r="I4" s="473" t="s">
        <v>4</v>
      </c>
      <c r="J4" s="474"/>
      <c r="K4" s="474"/>
      <c r="L4" s="474"/>
      <c r="M4" s="474"/>
      <c r="N4" s="474"/>
      <c r="O4" s="474"/>
      <c r="P4" s="474"/>
      <c r="Q4" s="474"/>
      <c r="R4" s="474"/>
      <c r="S4" s="474"/>
      <c r="T4" s="486" t="s">
        <v>103</v>
      </c>
      <c r="U4" s="489" t="s">
        <v>160</v>
      </c>
    </row>
    <row r="5" spans="1:23" s="12" customFormat="1" ht="15.75" customHeight="1">
      <c r="A5" s="478"/>
      <c r="B5" s="478"/>
      <c r="C5" s="464"/>
      <c r="D5" s="464" t="s">
        <v>380</v>
      </c>
      <c r="E5" s="464" t="s">
        <v>62</v>
      </c>
      <c r="F5" s="464"/>
      <c r="G5" s="483"/>
      <c r="H5" s="464"/>
      <c r="I5" s="464" t="s">
        <v>61</v>
      </c>
      <c r="J5" s="464" t="s">
        <v>4</v>
      </c>
      <c r="K5" s="464"/>
      <c r="L5" s="464"/>
      <c r="M5" s="464"/>
      <c r="N5" s="464"/>
      <c r="O5" s="464"/>
      <c r="P5" s="464"/>
      <c r="Q5" s="483" t="s">
        <v>381</v>
      </c>
      <c r="R5" s="464" t="s">
        <v>382</v>
      </c>
      <c r="S5" s="463" t="s">
        <v>81</v>
      </c>
      <c r="T5" s="487"/>
      <c r="U5" s="490"/>
    </row>
    <row r="6" spans="1:23" s="11" customFormat="1" ht="15.75" customHeight="1">
      <c r="A6" s="478"/>
      <c r="B6" s="478"/>
      <c r="C6" s="464"/>
      <c r="D6" s="464"/>
      <c r="E6" s="464"/>
      <c r="F6" s="464"/>
      <c r="G6" s="483"/>
      <c r="H6" s="464"/>
      <c r="I6" s="464"/>
      <c r="J6" s="464" t="s">
        <v>96</v>
      </c>
      <c r="K6" s="464" t="s">
        <v>4</v>
      </c>
      <c r="L6" s="464"/>
      <c r="M6" s="464"/>
      <c r="N6" s="464" t="s">
        <v>42</v>
      </c>
      <c r="O6" s="467" t="s">
        <v>147</v>
      </c>
      <c r="P6" s="464" t="s">
        <v>46</v>
      </c>
      <c r="Q6" s="483"/>
      <c r="R6" s="464"/>
      <c r="S6" s="463"/>
      <c r="T6" s="487"/>
      <c r="U6" s="490"/>
    </row>
    <row r="7" spans="1:23" s="11" customFormat="1" ht="15.75" customHeight="1">
      <c r="A7" s="478"/>
      <c r="B7" s="478"/>
      <c r="C7" s="464"/>
      <c r="D7" s="464"/>
      <c r="E7" s="464"/>
      <c r="F7" s="464"/>
      <c r="G7" s="483"/>
      <c r="H7" s="464"/>
      <c r="I7" s="464"/>
      <c r="J7" s="464"/>
      <c r="K7" s="464"/>
      <c r="L7" s="464"/>
      <c r="M7" s="464"/>
      <c r="N7" s="464"/>
      <c r="O7" s="467"/>
      <c r="P7" s="464"/>
      <c r="Q7" s="483"/>
      <c r="R7" s="464"/>
      <c r="S7" s="463"/>
      <c r="T7" s="487"/>
      <c r="U7" s="490"/>
    </row>
    <row r="8" spans="1:23" s="11" customFormat="1" ht="68.25" customHeight="1">
      <c r="A8" s="479"/>
      <c r="B8" s="479"/>
      <c r="C8" s="464"/>
      <c r="D8" s="464"/>
      <c r="E8" s="464"/>
      <c r="F8" s="464"/>
      <c r="G8" s="483"/>
      <c r="H8" s="464"/>
      <c r="I8" s="464"/>
      <c r="J8" s="464"/>
      <c r="K8" s="60" t="s">
        <v>39</v>
      </c>
      <c r="L8" s="60" t="s">
        <v>138</v>
      </c>
      <c r="M8" s="60" t="s">
        <v>156</v>
      </c>
      <c r="N8" s="464"/>
      <c r="O8" s="467"/>
      <c r="P8" s="464"/>
      <c r="Q8" s="483"/>
      <c r="R8" s="464"/>
      <c r="S8" s="463"/>
      <c r="T8" s="488"/>
      <c r="U8" s="490"/>
      <c r="W8" s="45"/>
    </row>
    <row r="9" spans="1:23" ht="18" customHeight="1">
      <c r="A9" s="471" t="s">
        <v>3</v>
      </c>
      <c r="B9" s="472"/>
      <c r="C9" s="269">
        <v>1</v>
      </c>
      <c r="D9" s="269">
        <v>2</v>
      </c>
      <c r="E9" s="269">
        <v>3</v>
      </c>
      <c r="F9" s="269">
        <v>4</v>
      </c>
      <c r="G9" s="269">
        <v>5</v>
      </c>
      <c r="H9" s="269">
        <v>6</v>
      </c>
      <c r="I9" s="269">
        <v>7</v>
      </c>
      <c r="J9" s="269">
        <v>8</v>
      </c>
      <c r="K9" s="269">
        <v>9</v>
      </c>
      <c r="L9" s="269">
        <v>10</v>
      </c>
      <c r="M9" s="269">
        <v>11</v>
      </c>
      <c r="N9" s="269">
        <v>12</v>
      </c>
      <c r="O9" s="269">
        <v>13</v>
      </c>
      <c r="P9" s="269">
        <v>14</v>
      </c>
      <c r="Q9" s="269">
        <v>15</v>
      </c>
      <c r="R9" s="269">
        <v>16</v>
      </c>
      <c r="S9" s="269">
        <v>17</v>
      </c>
      <c r="T9" s="269">
        <v>18</v>
      </c>
      <c r="U9" s="269">
        <v>19</v>
      </c>
    </row>
    <row r="10" spans="1:23" ht="15.75" customHeight="1">
      <c r="A10" s="480" t="s">
        <v>10</v>
      </c>
      <c r="B10" s="481"/>
      <c r="C10" s="262">
        <v>521582146.06900001</v>
      </c>
      <c r="D10" s="262">
        <v>266443092</v>
      </c>
      <c r="E10" s="262">
        <v>255139054.06900001</v>
      </c>
      <c r="F10" s="262">
        <v>17293717</v>
      </c>
      <c r="G10" s="262">
        <v>0</v>
      </c>
      <c r="H10" s="262">
        <v>504288429.06900001</v>
      </c>
      <c r="I10" s="262">
        <v>317301436.06900001</v>
      </c>
      <c r="J10" s="262">
        <v>73792641.296000004</v>
      </c>
      <c r="K10" s="262">
        <v>63667908.296000004</v>
      </c>
      <c r="L10" s="262">
        <v>10108146</v>
      </c>
      <c r="M10" s="262">
        <v>16587</v>
      </c>
      <c r="N10" s="262">
        <v>243440696.773</v>
      </c>
      <c r="O10" s="262">
        <v>68098</v>
      </c>
      <c r="P10" s="262">
        <v>0</v>
      </c>
      <c r="Q10" s="262">
        <v>140102597</v>
      </c>
      <c r="R10" s="262">
        <v>45015645</v>
      </c>
      <c r="S10" s="262">
        <v>1868751</v>
      </c>
      <c r="T10" s="262">
        <v>430495787.773</v>
      </c>
      <c r="U10" s="207">
        <f>IF(I10&lt;&gt;0,J10/I10,"")</f>
        <v>0.23256321247771833</v>
      </c>
      <c r="V10" s="4" t="s">
        <v>2</v>
      </c>
    </row>
    <row r="11" spans="1:23" ht="15.75" customHeight="1">
      <c r="A11" s="77" t="s">
        <v>0</v>
      </c>
      <c r="B11" s="338" t="s">
        <v>89</v>
      </c>
      <c r="C11" s="335">
        <v>30196869.098000001</v>
      </c>
      <c r="D11" s="335">
        <v>6648811</v>
      </c>
      <c r="E11" s="335">
        <v>23548058.098000001</v>
      </c>
      <c r="F11" s="335">
        <v>3354723</v>
      </c>
      <c r="G11" s="335">
        <v>0</v>
      </c>
      <c r="H11" s="335">
        <v>26842146.098000001</v>
      </c>
      <c r="I11" s="335">
        <v>24056274.098000001</v>
      </c>
      <c r="J11" s="335">
        <v>16962401</v>
      </c>
      <c r="K11" s="335">
        <v>16915281</v>
      </c>
      <c r="L11" s="335">
        <v>30533</v>
      </c>
      <c r="M11" s="335">
        <v>16587</v>
      </c>
      <c r="N11" s="335">
        <v>7093873.0980000002</v>
      </c>
      <c r="O11" s="335"/>
      <c r="P11" s="335">
        <v>0</v>
      </c>
      <c r="Q11" s="335">
        <v>2695605</v>
      </c>
      <c r="R11" s="335">
        <v>23896</v>
      </c>
      <c r="S11" s="335">
        <v>66371</v>
      </c>
      <c r="T11" s="335">
        <v>9879745.0980000012</v>
      </c>
      <c r="U11" s="339">
        <f t="shared" ref="U11:U38" si="0">IF(I11&lt;&gt;0,J11/I11,"")</f>
        <v>0.70511339083096936</v>
      </c>
    </row>
    <row r="12" spans="1:23" ht="15.75" customHeight="1">
      <c r="A12" s="184" t="s">
        <v>13</v>
      </c>
      <c r="B12" s="185" t="s">
        <v>31</v>
      </c>
      <c r="C12" s="262">
        <v>7267210.0980000002</v>
      </c>
      <c r="D12" s="208">
        <v>2359700</v>
      </c>
      <c r="E12" s="208">
        <v>4907510.0980000002</v>
      </c>
      <c r="F12" s="208">
        <v>304189</v>
      </c>
      <c r="G12" s="208">
        <v>0</v>
      </c>
      <c r="H12" s="262">
        <v>6963021.0980000002</v>
      </c>
      <c r="I12" s="262">
        <v>5779042.0980000002</v>
      </c>
      <c r="J12" s="263">
        <v>3060685</v>
      </c>
      <c r="K12" s="209">
        <v>3048773</v>
      </c>
      <c r="L12" s="209">
        <v>7933</v>
      </c>
      <c r="M12" s="209">
        <v>3979</v>
      </c>
      <c r="N12" s="209">
        <v>2718357.0980000002</v>
      </c>
      <c r="O12" s="336"/>
      <c r="P12" s="209">
        <v>0</v>
      </c>
      <c r="Q12" s="209">
        <v>1093712</v>
      </c>
      <c r="R12" s="209">
        <v>23896</v>
      </c>
      <c r="S12" s="209">
        <v>66371</v>
      </c>
      <c r="T12" s="262">
        <v>3902336.0980000002</v>
      </c>
      <c r="U12" s="207">
        <f t="shared" si="0"/>
        <v>0.52961804882148822</v>
      </c>
      <c r="V12" s="61" t="s">
        <v>2</v>
      </c>
      <c r="W12" s="4" t="s">
        <v>2</v>
      </c>
    </row>
    <row r="13" spans="1:23" ht="15.75" customHeight="1">
      <c r="A13" s="184" t="s">
        <v>14</v>
      </c>
      <c r="B13" s="205" t="s">
        <v>33</v>
      </c>
      <c r="C13" s="262">
        <v>4434474</v>
      </c>
      <c r="D13" s="208">
        <v>2492232</v>
      </c>
      <c r="E13" s="208">
        <v>1942242</v>
      </c>
      <c r="F13" s="208">
        <v>0</v>
      </c>
      <c r="G13" s="208">
        <v>0</v>
      </c>
      <c r="H13" s="262">
        <v>4434474</v>
      </c>
      <c r="I13" s="262">
        <v>3699820</v>
      </c>
      <c r="J13" s="263">
        <v>1601815</v>
      </c>
      <c r="K13" s="209">
        <v>1580815</v>
      </c>
      <c r="L13" s="209">
        <v>21000</v>
      </c>
      <c r="M13" s="209">
        <v>0</v>
      </c>
      <c r="N13" s="209">
        <v>2098005</v>
      </c>
      <c r="O13" s="336"/>
      <c r="P13" s="209">
        <v>0</v>
      </c>
      <c r="Q13" s="209">
        <v>734654</v>
      </c>
      <c r="R13" s="209">
        <v>0</v>
      </c>
      <c r="S13" s="209">
        <v>0</v>
      </c>
      <c r="T13" s="262">
        <v>2832659</v>
      </c>
      <c r="U13" s="207">
        <f t="shared" si="0"/>
        <v>0.43294403511522184</v>
      </c>
    </row>
    <row r="14" spans="1:23" ht="15.75" customHeight="1">
      <c r="A14" s="184" t="s">
        <v>19</v>
      </c>
      <c r="B14" s="206" t="s">
        <v>141</v>
      </c>
      <c r="C14" s="262">
        <v>283419</v>
      </c>
      <c r="D14" s="208">
        <v>33823</v>
      </c>
      <c r="E14" s="208">
        <v>249596</v>
      </c>
      <c r="F14" s="208">
        <v>0</v>
      </c>
      <c r="G14" s="208">
        <v>0</v>
      </c>
      <c r="H14" s="262">
        <v>283419</v>
      </c>
      <c r="I14" s="262">
        <v>283419</v>
      </c>
      <c r="J14" s="263">
        <v>188328</v>
      </c>
      <c r="K14" s="209">
        <v>188328</v>
      </c>
      <c r="L14" s="209">
        <v>0</v>
      </c>
      <c r="M14" s="209">
        <v>0</v>
      </c>
      <c r="N14" s="209">
        <v>95091</v>
      </c>
      <c r="O14" s="336"/>
      <c r="P14" s="209">
        <v>0</v>
      </c>
      <c r="Q14" s="209">
        <v>0</v>
      </c>
      <c r="R14" s="209">
        <v>0</v>
      </c>
      <c r="S14" s="209">
        <v>0</v>
      </c>
      <c r="T14" s="262">
        <v>95091</v>
      </c>
      <c r="U14" s="207">
        <f t="shared" si="0"/>
        <v>0.66448614948186258</v>
      </c>
    </row>
    <row r="15" spans="1:23" ht="25.5" customHeight="1">
      <c r="A15" s="184" t="s">
        <v>22</v>
      </c>
      <c r="B15" s="186" t="s">
        <v>405</v>
      </c>
      <c r="C15" s="262">
        <v>466613</v>
      </c>
      <c r="D15" s="208">
        <v>38093</v>
      </c>
      <c r="E15" s="208">
        <v>428520</v>
      </c>
      <c r="F15" s="208">
        <v>50600</v>
      </c>
      <c r="G15" s="208">
        <v>0</v>
      </c>
      <c r="H15" s="262">
        <v>416013</v>
      </c>
      <c r="I15" s="262">
        <v>387443</v>
      </c>
      <c r="J15" s="263">
        <v>387443</v>
      </c>
      <c r="K15" s="209">
        <v>377920</v>
      </c>
      <c r="L15" s="209">
        <v>0</v>
      </c>
      <c r="M15" s="209">
        <v>9523</v>
      </c>
      <c r="N15" s="209">
        <v>0</v>
      </c>
      <c r="O15" s="336"/>
      <c r="P15" s="209">
        <v>0</v>
      </c>
      <c r="Q15" s="209">
        <v>28570</v>
      </c>
      <c r="R15" s="209">
        <v>0</v>
      </c>
      <c r="S15" s="209">
        <v>0</v>
      </c>
      <c r="T15" s="262">
        <v>28570</v>
      </c>
      <c r="U15" s="207">
        <f t="shared" si="0"/>
        <v>1</v>
      </c>
    </row>
    <row r="16" spans="1:23" ht="27.75" customHeight="1">
      <c r="A16" s="184" t="s">
        <v>23</v>
      </c>
      <c r="B16" s="186" t="s">
        <v>406</v>
      </c>
      <c r="C16" s="262">
        <v>1798558</v>
      </c>
      <c r="D16" s="208">
        <v>287843</v>
      </c>
      <c r="E16" s="208">
        <v>1510715</v>
      </c>
      <c r="F16" s="208">
        <v>1002308</v>
      </c>
      <c r="G16" s="208">
        <v>0</v>
      </c>
      <c r="H16" s="262">
        <v>796250</v>
      </c>
      <c r="I16" s="262">
        <v>712291</v>
      </c>
      <c r="J16" s="263">
        <v>417820</v>
      </c>
      <c r="K16" s="209">
        <v>417820</v>
      </c>
      <c r="L16" s="209">
        <v>0</v>
      </c>
      <c r="M16" s="209">
        <v>0</v>
      </c>
      <c r="N16" s="209">
        <v>294471</v>
      </c>
      <c r="O16" s="336"/>
      <c r="P16" s="209">
        <v>0</v>
      </c>
      <c r="Q16" s="209">
        <v>83959</v>
      </c>
      <c r="R16" s="209">
        <v>0</v>
      </c>
      <c r="S16" s="209">
        <v>0</v>
      </c>
      <c r="T16" s="262">
        <v>378430</v>
      </c>
      <c r="U16" s="207">
        <f t="shared" si="0"/>
        <v>0.58658610034382019</v>
      </c>
    </row>
    <row r="17" spans="1:23" ht="15.75" customHeight="1">
      <c r="A17" s="184" t="s">
        <v>24</v>
      </c>
      <c r="B17" s="185" t="s">
        <v>407</v>
      </c>
      <c r="C17" s="262">
        <v>15125261</v>
      </c>
      <c r="D17" s="208">
        <v>987248</v>
      </c>
      <c r="E17" s="208">
        <v>14138013</v>
      </c>
      <c r="F17" s="208">
        <v>1995551</v>
      </c>
      <c r="G17" s="208">
        <v>0</v>
      </c>
      <c r="H17" s="262">
        <v>13129710</v>
      </c>
      <c r="I17" s="262">
        <v>12375000</v>
      </c>
      <c r="J17" s="263">
        <v>10966502</v>
      </c>
      <c r="K17" s="209">
        <v>10961817</v>
      </c>
      <c r="L17" s="209">
        <v>1600</v>
      </c>
      <c r="M17" s="209">
        <v>3085</v>
      </c>
      <c r="N17" s="209">
        <v>1408498</v>
      </c>
      <c r="O17" s="336"/>
      <c r="P17" s="209">
        <v>0</v>
      </c>
      <c r="Q17" s="209">
        <v>754710</v>
      </c>
      <c r="R17" s="209">
        <v>0</v>
      </c>
      <c r="S17" s="209">
        <v>0</v>
      </c>
      <c r="T17" s="262">
        <v>2163208</v>
      </c>
      <c r="U17" s="207">
        <f t="shared" si="0"/>
        <v>0.88618197979797975</v>
      </c>
      <c r="V17" s="4" t="s">
        <v>2</v>
      </c>
      <c r="W17" s="35"/>
    </row>
    <row r="18" spans="1:23" ht="15.75" customHeight="1">
      <c r="A18" s="184" t="s">
        <v>25</v>
      </c>
      <c r="B18" s="185" t="s">
        <v>129</v>
      </c>
      <c r="C18" s="262">
        <v>3800</v>
      </c>
      <c r="D18" s="208">
        <v>0</v>
      </c>
      <c r="E18" s="208">
        <v>3800</v>
      </c>
      <c r="F18" s="208">
        <v>0</v>
      </c>
      <c r="G18" s="208">
        <v>0</v>
      </c>
      <c r="H18" s="262">
        <v>3800</v>
      </c>
      <c r="I18" s="262">
        <v>3800</v>
      </c>
      <c r="J18" s="263">
        <v>3800</v>
      </c>
      <c r="K18" s="209">
        <v>3800</v>
      </c>
      <c r="L18" s="209">
        <v>0</v>
      </c>
      <c r="M18" s="209">
        <v>0</v>
      </c>
      <c r="N18" s="209">
        <v>0</v>
      </c>
      <c r="O18" s="336"/>
      <c r="P18" s="209">
        <v>0</v>
      </c>
      <c r="Q18" s="209">
        <v>0</v>
      </c>
      <c r="R18" s="209">
        <v>0</v>
      </c>
      <c r="S18" s="209">
        <v>0</v>
      </c>
      <c r="T18" s="262">
        <v>0</v>
      </c>
      <c r="U18" s="207">
        <f t="shared" si="0"/>
        <v>1</v>
      </c>
    </row>
    <row r="19" spans="1:23" ht="15.75" customHeight="1">
      <c r="A19" s="184" t="s">
        <v>26</v>
      </c>
      <c r="B19" s="185" t="s">
        <v>32</v>
      </c>
      <c r="C19" s="262">
        <v>817534</v>
      </c>
      <c r="D19" s="208">
        <v>449872</v>
      </c>
      <c r="E19" s="208">
        <v>367662</v>
      </c>
      <c r="F19" s="208">
        <v>2075</v>
      </c>
      <c r="G19" s="208">
        <v>0</v>
      </c>
      <c r="H19" s="262">
        <v>815459</v>
      </c>
      <c r="I19" s="262">
        <v>815459</v>
      </c>
      <c r="J19" s="263">
        <v>336008</v>
      </c>
      <c r="K19" s="209">
        <v>336008</v>
      </c>
      <c r="L19" s="209">
        <v>0</v>
      </c>
      <c r="M19" s="209">
        <v>0</v>
      </c>
      <c r="N19" s="209">
        <v>479451</v>
      </c>
      <c r="O19" s="336"/>
      <c r="P19" s="209">
        <v>0</v>
      </c>
      <c r="Q19" s="209">
        <v>0</v>
      </c>
      <c r="R19" s="209">
        <v>0</v>
      </c>
      <c r="S19" s="209">
        <v>0</v>
      </c>
      <c r="T19" s="262">
        <v>479451</v>
      </c>
      <c r="U19" s="207">
        <f t="shared" si="0"/>
        <v>0.41204769338495251</v>
      </c>
    </row>
    <row r="20" spans="1:23" ht="15.75" customHeight="1">
      <c r="A20" s="184" t="s">
        <v>27</v>
      </c>
      <c r="B20" s="185" t="s">
        <v>34</v>
      </c>
      <c r="C20" s="262">
        <v>0</v>
      </c>
      <c r="D20" s="208">
        <v>0</v>
      </c>
      <c r="E20" s="208">
        <v>0</v>
      </c>
      <c r="F20" s="208">
        <v>0</v>
      </c>
      <c r="G20" s="208">
        <v>0</v>
      </c>
      <c r="H20" s="262">
        <v>0</v>
      </c>
      <c r="I20" s="262">
        <v>0</v>
      </c>
      <c r="J20" s="263">
        <v>0</v>
      </c>
      <c r="K20" s="209">
        <v>0</v>
      </c>
      <c r="L20" s="209">
        <v>0</v>
      </c>
      <c r="M20" s="209">
        <v>0</v>
      </c>
      <c r="N20" s="209">
        <v>0</v>
      </c>
      <c r="O20" s="336"/>
      <c r="P20" s="209">
        <v>0</v>
      </c>
      <c r="Q20" s="209">
        <v>0</v>
      </c>
      <c r="R20" s="209">
        <v>0</v>
      </c>
      <c r="S20" s="209">
        <v>0</v>
      </c>
      <c r="T20" s="262">
        <v>0</v>
      </c>
      <c r="U20" s="207" t="str">
        <f t="shared" si="0"/>
        <v/>
      </c>
    </row>
    <row r="21" spans="1:23" ht="15.75" customHeight="1">
      <c r="A21" s="184" t="s">
        <v>29</v>
      </c>
      <c r="B21" s="185" t="s">
        <v>35</v>
      </c>
      <c r="C21" s="262">
        <v>0</v>
      </c>
      <c r="D21" s="208">
        <v>0</v>
      </c>
      <c r="E21" s="208">
        <v>0</v>
      </c>
      <c r="F21" s="208">
        <v>0</v>
      </c>
      <c r="G21" s="208">
        <v>0</v>
      </c>
      <c r="H21" s="262">
        <v>0</v>
      </c>
      <c r="I21" s="262">
        <v>0</v>
      </c>
      <c r="J21" s="263">
        <v>0</v>
      </c>
      <c r="K21" s="209">
        <v>0</v>
      </c>
      <c r="L21" s="209">
        <v>0</v>
      </c>
      <c r="M21" s="209">
        <v>0</v>
      </c>
      <c r="N21" s="209">
        <v>0</v>
      </c>
      <c r="O21" s="336"/>
      <c r="P21" s="209">
        <v>0</v>
      </c>
      <c r="Q21" s="209">
        <v>0</v>
      </c>
      <c r="R21" s="209">
        <v>0</v>
      </c>
      <c r="S21" s="209">
        <v>0</v>
      </c>
      <c r="T21" s="262">
        <v>0</v>
      </c>
      <c r="U21" s="207" t="str">
        <f t="shared" si="0"/>
        <v/>
      </c>
    </row>
    <row r="22" spans="1:23" ht="15.75" customHeight="1">
      <c r="A22" s="184" t="s">
        <v>30</v>
      </c>
      <c r="B22" s="185" t="s">
        <v>143</v>
      </c>
      <c r="C22" s="262">
        <v>0</v>
      </c>
      <c r="D22" s="208">
        <v>0</v>
      </c>
      <c r="E22" s="208">
        <v>0</v>
      </c>
      <c r="F22" s="208">
        <v>0</v>
      </c>
      <c r="G22" s="208">
        <v>0</v>
      </c>
      <c r="H22" s="262">
        <v>0</v>
      </c>
      <c r="I22" s="262">
        <v>0</v>
      </c>
      <c r="J22" s="263">
        <v>0</v>
      </c>
      <c r="K22" s="209">
        <v>0</v>
      </c>
      <c r="L22" s="209">
        <v>0</v>
      </c>
      <c r="M22" s="209">
        <v>0</v>
      </c>
      <c r="N22" s="209">
        <v>0</v>
      </c>
      <c r="O22" s="336"/>
      <c r="P22" s="209">
        <v>0</v>
      </c>
      <c r="Q22" s="209">
        <v>0</v>
      </c>
      <c r="R22" s="209">
        <v>0</v>
      </c>
      <c r="S22" s="209">
        <v>0</v>
      </c>
      <c r="T22" s="262">
        <v>0</v>
      </c>
      <c r="U22" s="207" t="str">
        <f t="shared" si="0"/>
        <v/>
      </c>
    </row>
    <row r="23" spans="1:23" ht="15.75" customHeight="1">
      <c r="A23" s="184" t="s">
        <v>104</v>
      </c>
      <c r="B23" s="185" t="s">
        <v>142</v>
      </c>
      <c r="C23" s="262">
        <v>0</v>
      </c>
      <c r="D23" s="208">
        <v>0</v>
      </c>
      <c r="E23" s="208">
        <v>0</v>
      </c>
      <c r="F23" s="208">
        <v>0</v>
      </c>
      <c r="G23" s="208">
        <v>0</v>
      </c>
      <c r="H23" s="262">
        <v>0</v>
      </c>
      <c r="I23" s="262">
        <v>0</v>
      </c>
      <c r="J23" s="263">
        <v>0</v>
      </c>
      <c r="K23" s="209">
        <v>0</v>
      </c>
      <c r="L23" s="209">
        <v>0</v>
      </c>
      <c r="M23" s="209">
        <v>0</v>
      </c>
      <c r="N23" s="209">
        <v>0</v>
      </c>
      <c r="O23" s="336"/>
      <c r="P23" s="209">
        <v>0</v>
      </c>
      <c r="Q23" s="209">
        <v>0</v>
      </c>
      <c r="R23" s="209">
        <v>0</v>
      </c>
      <c r="S23" s="209">
        <v>0</v>
      </c>
      <c r="T23" s="262">
        <v>0</v>
      </c>
      <c r="U23" s="207" t="str">
        <f t="shared" si="0"/>
        <v/>
      </c>
    </row>
    <row r="24" spans="1:23" ht="15.75" customHeight="1">
      <c r="A24" s="184" t="s">
        <v>101</v>
      </c>
      <c r="B24" s="185" t="s">
        <v>102</v>
      </c>
      <c r="C24" s="262">
        <v>0</v>
      </c>
      <c r="D24" s="208">
        <v>0</v>
      </c>
      <c r="E24" s="208">
        <v>0</v>
      </c>
      <c r="F24" s="208">
        <v>0</v>
      </c>
      <c r="G24" s="208">
        <v>0</v>
      </c>
      <c r="H24" s="262">
        <v>0</v>
      </c>
      <c r="I24" s="262">
        <v>0</v>
      </c>
      <c r="J24" s="263">
        <v>0</v>
      </c>
      <c r="K24" s="209">
        <v>0</v>
      </c>
      <c r="L24" s="209">
        <v>0</v>
      </c>
      <c r="M24" s="209">
        <v>0</v>
      </c>
      <c r="N24" s="209">
        <v>0</v>
      </c>
      <c r="O24" s="336"/>
      <c r="P24" s="209">
        <v>0</v>
      </c>
      <c r="Q24" s="209">
        <v>0</v>
      </c>
      <c r="R24" s="209">
        <v>0</v>
      </c>
      <c r="S24" s="209">
        <v>0</v>
      </c>
      <c r="T24" s="262">
        <v>0</v>
      </c>
      <c r="U24" s="207" t="str">
        <f t="shared" si="0"/>
        <v/>
      </c>
    </row>
    <row r="25" spans="1:23" ht="15.75" customHeight="1">
      <c r="A25" s="77" t="s">
        <v>1</v>
      </c>
      <c r="B25" s="338" t="s">
        <v>90</v>
      </c>
      <c r="C25" s="335">
        <v>491385276.97100002</v>
      </c>
      <c r="D25" s="335">
        <v>259794281</v>
      </c>
      <c r="E25" s="335">
        <v>231590995.97100002</v>
      </c>
      <c r="F25" s="335">
        <v>13938994</v>
      </c>
      <c r="G25" s="335">
        <v>0</v>
      </c>
      <c r="H25" s="335">
        <v>477446282.97100002</v>
      </c>
      <c r="I25" s="335">
        <v>293245161.97100002</v>
      </c>
      <c r="J25" s="335">
        <v>56830240.296000004</v>
      </c>
      <c r="K25" s="335">
        <v>46752627.296000004</v>
      </c>
      <c r="L25" s="335">
        <v>10077613</v>
      </c>
      <c r="M25" s="335">
        <v>0</v>
      </c>
      <c r="N25" s="335">
        <v>236346823.67500001</v>
      </c>
      <c r="O25" s="335">
        <v>68098</v>
      </c>
      <c r="P25" s="335">
        <v>0</v>
      </c>
      <c r="Q25" s="335">
        <v>137406992</v>
      </c>
      <c r="R25" s="335">
        <v>44991749</v>
      </c>
      <c r="S25" s="335">
        <v>1802380</v>
      </c>
      <c r="T25" s="335">
        <v>420616042.67500001</v>
      </c>
      <c r="U25" s="339">
        <f t="shared" si="0"/>
        <v>0.19379770808160898</v>
      </c>
    </row>
    <row r="26" spans="1:23" ht="15.75" customHeight="1">
      <c r="A26" s="48" t="s">
        <v>13</v>
      </c>
      <c r="B26" s="49" t="s">
        <v>31</v>
      </c>
      <c r="C26" s="262">
        <v>170185698</v>
      </c>
      <c r="D26" s="208">
        <v>74496616</v>
      </c>
      <c r="E26" s="208">
        <v>95689082</v>
      </c>
      <c r="F26" s="208">
        <v>2365494</v>
      </c>
      <c r="G26" s="208">
        <v>0</v>
      </c>
      <c r="H26" s="262">
        <v>167820204</v>
      </c>
      <c r="I26" s="262">
        <v>133773572</v>
      </c>
      <c r="J26" s="263">
        <v>31625639</v>
      </c>
      <c r="K26" s="209">
        <v>21861263</v>
      </c>
      <c r="L26" s="209">
        <v>9764376</v>
      </c>
      <c r="M26" s="209">
        <v>0</v>
      </c>
      <c r="N26" s="209">
        <v>102079835</v>
      </c>
      <c r="O26" s="209">
        <v>68098</v>
      </c>
      <c r="P26" s="209">
        <v>0</v>
      </c>
      <c r="Q26" s="209">
        <v>30686853</v>
      </c>
      <c r="R26" s="209">
        <v>1557399</v>
      </c>
      <c r="S26" s="209">
        <v>1802380</v>
      </c>
      <c r="T26" s="262">
        <v>136194565</v>
      </c>
      <c r="U26" s="207">
        <f t="shared" si="0"/>
        <v>0.23641171067780115</v>
      </c>
    </row>
    <row r="27" spans="1:23" ht="15.75" customHeight="1">
      <c r="A27" s="48" t="s">
        <v>14</v>
      </c>
      <c r="B27" s="149" t="s">
        <v>33</v>
      </c>
      <c r="C27" s="262">
        <v>205328258</v>
      </c>
      <c r="D27" s="208">
        <v>94202981</v>
      </c>
      <c r="E27" s="208">
        <v>111125277</v>
      </c>
      <c r="F27" s="208">
        <v>10000000</v>
      </c>
      <c r="G27" s="208">
        <v>0</v>
      </c>
      <c r="H27" s="262">
        <v>195328258</v>
      </c>
      <c r="I27" s="262">
        <v>103425871</v>
      </c>
      <c r="J27" s="263">
        <v>19923832</v>
      </c>
      <c r="K27" s="209">
        <v>19923832</v>
      </c>
      <c r="L27" s="209">
        <v>0</v>
      </c>
      <c r="M27" s="209">
        <v>0</v>
      </c>
      <c r="N27" s="209">
        <v>83502039</v>
      </c>
      <c r="O27" s="209">
        <v>0</v>
      </c>
      <c r="P27" s="209">
        <v>0</v>
      </c>
      <c r="Q27" s="209">
        <v>69212203</v>
      </c>
      <c r="R27" s="209">
        <v>22690184</v>
      </c>
      <c r="S27" s="209">
        <v>0</v>
      </c>
      <c r="T27" s="262">
        <v>175404426</v>
      </c>
      <c r="U27" s="207">
        <f t="shared" si="0"/>
        <v>0.1926387644344808</v>
      </c>
    </row>
    <row r="28" spans="1:23" ht="15.75" customHeight="1">
      <c r="A28" s="48" t="s">
        <v>19</v>
      </c>
      <c r="B28" s="150" t="s">
        <v>141</v>
      </c>
      <c r="C28" s="262">
        <v>94763720.971000001</v>
      </c>
      <c r="D28" s="208">
        <v>78032166</v>
      </c>
      <c r="E28" s="208">
        <v>16731554.971000001</v>
      </c>
      <c r="F28" s="208">
        <v>0</v>
      </c>
      <c r="G28" s="208">
        <v>0</v>
      </c>
      <c r="H28" s="262">
        <v>94763720.971000001</v>
      </c>
      <c r="I28" s="262">
        <v>47732827.971000001</v>
      </c>
      <c r="J28" s="263">
        <v>2570772</v>
      </c>
      <c r="K28" s="209">
        <v>2570772</v>
      </c>
      <c r="L28" s="209">
        <v>0</v>
      </c>
      <c r="M28" s="209">
        <v>0</v>
      </c>
      <c r="N28" s="209">
        <v>45162055.971000001</v>
      </c>
      <c r="O28" s="209">
        <v>0</v>
      </c>
      <c r="P28" s="209">
        <v>0</v>
      </c>
      <c r="Q28" s="209">
        <v>26286727</v>
      </c>
      <c r="R28" s="209">
        <v>20744166</v>
      </c>
      <c r="S28" s="209">
        <v>0</v>
      </c>
      <c r="T28" s="262">
        <v>92192948.971000001</v>
      </c>
      <c r="U28" s="207">
        <f t="shared" si="0"/>
        <v>5.3857525507641578E-2</v>
      </c>
    </row>
    <row r="29" spans="1:23" ht="23.25" customHeight="1">
      <c r="A29" s="48" t="s">
        <v>22</v>
      </c>
      <c r="B29" s="52" t="s">
        <v>376</v>
      </c>
      <c r="C29" s="262">
        <v>3056</v>
      </c>
      <c r="D29" s="208">
        <v>3056</v>
      </c>
      <c r="E29" s="208">
        <v>0</v>
      </c>
      <c r="F29" s="208">
        <v>0</v>
      </c>
      <c r="G29" s="208">
        <v>0</v>
      </c>
      <c r="H29" s="262">
        <v>3056</v>
      </c>
      <c r="I29" s="262">
        <v>3056</v>
      </c>
      <c r="J29" s="263">
        <v>3056</v>
      </c>
      <c r="K29" s="209">
        <v>3056</v>
      </c>
      <c r="L29" s="209">
        <v>0</v>
      </c>
      <c r="M29" s="209">
        <v>0</v>
      </c>
      <c r="N29" s="209">
        <v>0</v>
      </c>
      <c r="O29" s="209">
        <v>0</v>
      </c>
      <c r="P29" s="209">
        <v>0</v>
      </c>
      <c r="Q29" s="209">
        <v>0</v>
      </c>
      <c r="R29" s="209">
        <v>0</v>
      </c>
      <c r="S29" s="209">
        <v>0</v>
      </c>
      <c r="T29" s="262">
        <v>0</v>
      </c>
      <c r="U29" s="207">
        <f t="shared" si="0"/>
        <v>1</v>
      </c>
    </row>
    <row r="30" spans="1:23" ht="26.25" customHeight="1">
      <c r="A30" s="48" t="s">
        <v>23</v>
      </c>
      <c r="B30" s="52" t="s">
        <v>406</v>
      </c>
      <c r="C30" s="262">
        <v>0</v>
      </c>
      <c r="D30" s="208">
        <v>0</v>
      </c>
      <c r="E30" s="208">
        <v>0</v>
      </c>
      <c r="F30" s="208">
        <v>0</v>
      </c>
      <c r="G30" s="208">
        <v>0</v>
      </c>
      <c r="H30" s="262">
        <v>0</v>
      </c>
      <c r="I30" s="262">
        <v>0</v>
      </c>
      <c r="J30" s="263">
        <v>0</v>
      </c>
      <c r="K30" s="209">
        <v>0</v>
      </c>
      <c r="L30" s="209">
        <v>0</v>
      </c>
      <c r="M30" s="209">
        <v>0</v>
      </c>
      <c r="N30" s="209">
        <v>0</v>
      </c>
      <c r="O30" s="209">
        <v>0</v>
      </c>
      <c r="P30" s="209">
        <v>0</v>
      </c>
      <c r="Q30" s="209">
        <v>0</v>
      </c>
      <c r="R30" s="209">
        <v>0</v>
      </c>
      <c r="S30" s="209">
        <v>0</v>
      </c>
      <c r="T30" s="262">
        <v>0</v>
      </c>
      <c r="U30" s="207" t="str">
        <f t="shared" si="0"/>
        <v/>
      </c>
    </row>
    <row r="31" spans="1:23" ht="15.75" customHeight="1">
      <c r="A31" s="48" t="s">
        <v>24</v>
      </c>
      <c r="B31" s="49" t="s">
        <v>408</v>
      </c>
      <c r="C31" s="262">
        <v>16563500</v>
      </c>
      <c r="D31" s="208">
        <v>11701880</v>
      </c>
      <c r="E31" s="208">
        <v>4861620</v>
      </c>
      <c r="F31" s="208">
        <v>382000</v>
      </c>
      <c r="G31" s="208">
        <v>0</v>
      </c>
      <c r="H31" s="262">
        <v>16181500</v>
      </c>
      <c r="I31" s="262">
        <v>5468391</v>
      </c>
      <c r="J31" s="263">
        <v>1367795</v>
      </c>
      <c r="K31" s="209">
        <v>1275058</v>
      </c>
      <c r="L31" s="209">
        <v>92737</v>
      </c>
      <c r="M31" s="209">
        <v>0</v>
      </c>
      <c r="N31" s="209">
        <v>4100596</v>
      </c>
      <c r="O31" s="209">
        <v>0</v>
      </c>
      <c r="P31" s="209">
        <v>0</v>
      </c>
      <c r="Q31" s="209">
        <v>10713109</v>
      </c>
      <c r="R31" s="209">
        <v>0</v>
      </c>
      <c r="S31" s="209">
        <v>0</v>
      </c>
      <c r="T31" s="262">
        <v>14813705</v>
      </c>
      <c r="U31" s="207">
        <f t="shared" si="0"/>
        <v>0.25012750551304763</v>
      </c>
    </row>
    <row r="32" spans="1:23" ht="15.75" customHeight="1">
      <c r="A32" s="48" t="s">
        <v>25</v>
      </c>
      <c r="B32" s="49" t="s">
        <v>129</v>
      </c>
      <c r="C32" s="262">
        <v>0</v>
      </c>
      <c r="D32" s="208">
        <v>0</v>
      </c>
      <c r="E32" s="208">
        <v>0</v>
      </c>
      <c r="F32" s="208">
        <v>0</v>
      </c>
      <c r="G32" s="208">
        <v>0</v>
      </c>
      <c r="H32" s="262">
        <v>0</v>
      </c>
      <c r="I32" s="262">
        <v>0</v>
      </c>
      <c r="J32" s="263">
        <v>0</v>
      </c>
      <c r="K32" s="209">
        <v>0</v>
      </c>
      <c r="L32" s="209">
        <v>0</v>
      </c>
      <c r="M32" s="209">
        <v>0</v>
      </c>
      <c r="N32" s="209">
        <v>0</v>
      </c>
      <c r="O32" s="209">
        <v>0</v>
      </c>
      <c r="P32" s="209">
        <v>0</v>
      </c>
      <c r="Q32" s="209">
        <v>0</v>
      </c>
      <c r="R32" s="209">
        <v>0</v>
      </c>
      <c r="S32" s="209">
        <v>0</v>
      </c>
      <c r="T32" s="262">
        <v>0</v>
      </c>
      <c r="U32" s="207" t="str">
        <f t="shared" si="0"/>
        <v/>
      </c>
    </row>
    <row r="33" spans="1:21" ht="15.75" customHeight="1">
      <c r="A33" s="48" t="s">
        <v>26</v>
      </c>
      <c r="B33" s="49" t="s">
        <v>32</v>
      </c>
      <c r="C33" s="262">
        <v>4541044</v>
      </c>
      <c r="D33" s="208">
        <v>1357582</v>
      </c>
      <c r="E33" s="208">
        <v>3183462</v>
      </c>
      <c r="F33" s="208">
        <v>1191500</v>
      </c>
      <c r="G33" s="208">
        <v>0</v>
      </c>
      <c r="H33" s="262">
        <v>3349544</v>
      </c>
      <c r="I33" s="262">
        <v>2841444</v>
      </c>
      <c r="J33" s="263">
        <v>1339146.2960000001</v>
      </c>
      <c r="K33" s="209">
        <v>1118646.2960000001</v>
      </c>
      <c r="L33" s="209">
        <v>220500</v>
      </c>
      <c r="M33" s="209">
        <v>0</v>
      </c>
      <c r="N33" s="209">
        <v>1502297.7039999999</v>
      </c>
      <c r="O33" s="209">
        <v>0</v>
      </c>
      <c r="P33" s="209">
        <v>0</v>
      </c>
      <c r="Q33" s="209">
        <v>508100</v>
      </c>
      <c r="R33" s="209">
        <v>0</v>
      </c>
      <c r="S33" s="209">
        <v>0</v>
      </c>
      <c r="T33" s="262">
        <v>2010397.7039999999</v>
      </c>
      <c r="U33" s="207">
        <f t="shared" si="0"/>
        <v>0.47129075779779578</v>
      </c>
    </row>
    <row r="34" spans="1:21" ht="15.75" customHeight="1">
      <c r="A34" s="48" t="s">
        <v>27</v>
      </c>
      <c r="B34" s="49" t="s">
        <v>34</v>
      </c>
      <c r="C34" s="262">
        <v>0</v>
      </c>
      <c r="D34" s="208">
        <v>0</v>
      </c>
      <c r="E34" s="208">
        <v>0</v>
      </c>
      <c r="F34" s="208">
        <v>0</v>
      </c>
      <c r="G34" s="208">
        <v>0</v>
      </c>
      <c r="H34" s="262">
        <v>0</v>
      </c>
      <c r="I34" s="262">
        <v>0</v>
      </c>
      <c r="J34" s="263">
        <v>0</v>
      </c>
      <c r="K34" s="209">
        <v>0</v>
      </c>
      <c r="L34" s="209">
        <v>0</v>
      </c>
      <c r="M34" s="209">
        <v>0</v>
      </c>
      <c r="N34" s="209">
        <v>0</v>
      </c>
      <c r="O34" s="209">
        <v>0</v>
      </c>
      <c r="P34" s="209">
        <v>0</v>
      </c>
      <c r="Q34" s="209">
        <v>0</v>
      </c>
      <c r="R34" s="209">
        <v>0</v>
      </c>
      <c r="S34" s="209">
        <v>0</v>
      </c>
      <c r="T34" s="262">
        <v>0</v>
      </c>
      <c r="U34" s="207" t="str">
        <f t="shared" si="0"/>
        <v/>
      </c>
    </row>
    <row r="35" spans="1:21" ht="15.75" customHeight="1">
      <c r="A35" s="48" t="s">
        <v>29</v>
      </c>
      <c r="B35" s="49" t="s">
        <v>35</v>
      </c>
      <c r="C35" s="262">
        <v>0</v>
      </c>
      <c r="D35" s="208">
        <v>0</v>
      </c>
      <c r="E35" s="208">
        <v>0</v>
      </c>
      <c r="F35" s="208">
        <v>0</v>
      </c>
      <c r="G35" s="208">
        <v>0</v>
      </c>
      <c r="H35" s="262">
        <v>0</v>
      </c>
      <c r="I35" s="262">
        <v>0</v>
      </c>
      <c r="J35" s="263">
        <v>0</v>
      </c>
      <c r="K35" s="209">
        <v>0</v>
      </c>
      <c r="L35" s="209">
        <v>0</v>
      </c>
      <c r="M35" s="209">
        <v>0</v>
      </c>
      <c r="N35" s="209">
        <v>0</v>
      </c>
      <c r="O35" s="209">
        <v>0</v>
      </c>
      <c r="P35" s="209">
        <v>0</v>
      </c>
      <c r="Q35" s="209">
        <v>0</v>
      </c>
      <c r="R35" s="209">
        <v>0</v>
      </c>
      <c r="S35" s="209">
        <v>0</v>
      </c>
      <c r="T35" s="262">
        <v>0</v>
      </c>
      <c r="U35" s="207" t="str">
        <f t="shared" si="0"/>
        <v/>
      </c>
    </row>
    <row r="36" spans="1:21" ht="15.75" customHeight="1">
      <c r="A36" s="48" t="s">
        <v>30</v>
      </c>
      <c r="B36" s="49" t="s">
        <v>143</v>
      </c>
      <c r="C36" s="262">
        <v>0</v>
      </c>
      <c r="D36" s="208">
        <v>0</v>
      </c>
      <c r="E36" s="208">
        <v>0</v>
      </c>
      <c r="F36" s="208">
        <v>0</v>
      </c>
      <c r="G36" s="208">
        <v>0</v>
      </c>
      <c r="H36" s="262">
        <v>0</v>
      </c>
      <c r="I36" s="262">
        <v>0</v>
      </c>
      <c r="J36" s="263">
        <v>0</v>
      </c>
      <c r="K36" s="209">
        <v>0</v>
      </c>
      <c r="L36" s="209">
        <v>0</v>
      </c>
      <c r="M36" s="209">
        <v>0</v>
      </c>
      <c r="N36" s="209">
        <v>0</v>
      </c>
      <c r="O36" s="209">
        <v>0</v>
      </c>
      <c r="P36" s="209">
        <v>0</v>
      </c>
      <c r="Q36" s="209">
        <v>0</v>
      </c>
      <c r="R36" s="209">
        <v>0</v>
      </c>
      <c r="S36" s="209">
        <v>0</v>
      </c>
      <c r="T36" s="262">
        <v>0</v>
      </c>
      <c r="U36" s="207" t="str">
        <f t="shared" si="0"/>
        <v/>
      </c>
    </row>
    <row r="37" spans="1:21" ht="15.75" customHeight="1">
      <c r="A37" s="48" t="s">
        <v>104</v>
      </c>
      <c r="B37" s="49" t="s">
        <v>142</v>
      </c>
      <c r="C37" s="262">
        <v>0</v>
      </c>
      <c r="D37" s="208">
        <v>0</v>
      </c>
      <c r="E37" s="208">
        <v>0</v>
      </c>
      <c r="F37" s="208">
        <v>0</v>
      </c>
      <c r="G37" s="208">
        <v>0</v>
      </c>
      <c r="H37" s="262">
        <v>0</v>
      </c>
      <c r="I37" s="262">
        <v>0</v>
      </c>
      <c r="J37" s="263">
        <v>0</v>
      </c>
      <c r="K37" s="209">
        <v>0</v>
      </c>
      <c r="L37" s="209">
        <v>0</v>
      </c>
      <c r="M37" s="209">
        <v>0</v>
      </c>
      <c r="N37" s="209">
        <v>0</v>
      </c>
      <c r="O37" s="209">
        <v>0</v>
      </c>
      <c r="P37" s="209">
        <v>0</v>
      </c>
      <c r="Q37" s="209">
        <v>0</v>
      </c>
      <c r="R37" s="209">
        <v>0</v>
      </c>
      <c r="S37" s="209">
        <v>0</v>
      </c>
      <c r="T37" s="262">
        <v>0</v>
      </c>
      <c r="U37" s="207" t="str">
        <f t="shared" si="0"/>
        <v/>
      </c>
    </row>
    <row r="38" spans="1:21" ht="15.75" customHeight="1">
      <c r="A38" s="48" t="s">
        <v>101</v>
      </c>
      <c r="B38" s="49" t="s">
        <v>102</v>
      </c>
      <c r="C38" s="262">
        <v>0</v>
      </c>
      <c r="D38" s="208">
        <v>0</v>
      </c>
      <c r="E38" s="208">
        <v>0</v>
      </c>
      <c r="F38" s="208">
        <v>0</v>
      </c>
      <c r="G38" s="208">
        <v>0</v>
      </c>
      <c r="H38" s="262">
        <v>0</v>
      </c>
      <c r="I38" s="262">
        <v>0</v>
      </c>
      <c r="J38" s="263">
        <v>0</v>
      </c>
      <c r="K38" s="209">
        <v>0</v>
      </c>
      <c r="L38" s="209">
        <v>0</v>
      </c>
      <c r="M38" s="209">
        <v>0</v>
      </c>
      <c r="N38" s="209">
        <v>0</v>
      </c>
      <c r="O38" s="209">
        <v>0</v>
      </c>
      <c r="P38" s="209">
        <v>0</v>
      </c>
      <c r="Q38" s="209">
        <v>0</v>
      </c>
      <c r="R38" s="209">
        <v>0</v>
      </c>
      <c r="S38" s="209">
        <v>0</v>
      </c>
      <c r="T38" s="262">
        <v>0</v>
      </c>
      <c r="U38" s="207" t="str">
        <f t="shared" si="0"/>
        <v/>
      </c>
    </row>
    <row r="39" spans="1:21" s="5" customFormat="1" ht="20.25" customHeight="1">
      <c r="A39" s="469" t="s">
        <v>465</v>
      </c>
      <c r="B39" s="470"/>
      <c r="C39" s="470"/>
      <c r="D39" s="470"/>
      <c r="E39" s="470"/>
      <c r="F39" s="199"/>
      <c r="G39" s="199"/>
      <c r="H39" s="199"/>
      <c r="I39" s="200"/>
      <c r="J39" s="200"/>
      <c r="K39" s="200"/>
      <c r="L39" s="200"/>
      <c r="M39" s="200"/>
      <c r="N39" s="465" t="s">
        <v>466</v>
      </c>
      <c r="O39" s="466"/>
      <c r="P39" s="466"/>
      <c r="Q39" s="466"/>
      <c r="R39" s="466"/>
      <c r="S39" s="466"/>
      <c r="T39" s="466"/>
      <c r="U39" s="466"/>
    </row>
    <row r="40" spans="1:21" ht="15.75" customHeight="1">
      <c r="A40" s="475" t="s">
        <v>286</v>
      </c>
      <c r="B40" s="476"/>
      <c r="C40" s="476"/>
      <c r="D40" s="476"/>
      <c r="E40" s="476"/>
      <c r="F40" s="201"/>
      <c r="G40" s="201"/>
      <c r="H40" s="201"/>
      <c r="I40" s="148"/>
      <c r="J40" s="148"/>
      <c r="K40" s="148"/>
      <c r="L40" s="148"/>
      <c r="M40" s="148"/>
      <c r="N40" s="468" t="s">
        <v>299</v>
      </c>
      <c r="O40" s="468"/>
      <c r="P40" s="468"/>
      <c r="Q40" s="468"/>
      <c r="R40" s="468"/>
      <c r="S40" s="468"/>
      <c r="T40" s="468"/>
      <c r="U40" s="468"/>
    </row>
    <row r="41" spans="1:21" ht="68.25" customHeight="1">
      <c r="A41" s="202"/>
      <c r="B41" s="202"/>
      <c r="C41" s="202"/>
      <c r="D41" s="202"/>
      <c r="E41" s="202"/>
      <c r="F41" s="142"/>
      <c r="G41" s="142"/>
      <c r="H41" s="142"/>
      <c r="I41" s="148"/>
      <c r="J41" s="148"/>
      <c r="K41" s="148"/>
      <c r="L41" s="148"/>
      <c r="M41" s="148"/>
      <c r="N41" s="148"/>
      <c r="O41" s="148"/>
      <c r="P41" s="142"/>
      <c r="Q41" s="203"/>
      <c r="R41" s="142"/>
      <c r="S41" s="148"/>
      <c r="T41" s="144"/>
      <c r="U41" s="144"/>
    </row>
    <row r="42" spans="1:21" ht="15.75" customHeight="1">
      <c r="A42" s="461"/>
      <c r="B42" s="461"/>
      <c r="C42" s="461"/>
      <c r="D42" s="461"/>
      <c r="E42" s="461"/>
      <c r="F42" s="204" t="s">
        <v>2</v>
      </c>
      <c r="G42" s="204"/>
      <c r="H42" s="204"/>
      <c r="I42" s="204"/>
      <c r="J42" s="204"/>
      <c r="K42" s="204"/>
      <c r="L42" s="204"/>
      <c r="M42" s="204"/>
      <c r="N42" s="462"/>
      <c r="O42" s="462"/>
      <c r="P42" s="462"/>
      <c r="Q42" s="462"/>
      <c r="R42" s="462"/>
      <c r="S42" s="462"/>
      <c r="T42" s="462"/>
      <c r="U42" s="462"/>
    </row>
    <row r="43" spans="1:21">
      <c r="A43" s="28"/>
      <c r="B43" s="28"/>
      <c r="C43" s="28"/>
      <c r="D43" s="28"/>
      <c r="E43" s="28"/>
      <c r="F43" s="28"/>
      <c r="G43" s="28"/>
      <c r="H43" s="28"/>
      <c r="I43" s="28"/>
      <c r="J43" s="28"/>
      <c r="K43" s="28"/>
      <c r="L43" s="28"/>
      <c r="M43" s="29"/>
      <c r="N43" s="29"/>
      <c r="O43" s="29"/>
      <c r="P43" s="29"/>
      <c r="Q43" s="29"/>
      <c r="R43" s="29"/>
      <c r="S43" s="29"/>
      <c r="T43" s="29"/>
      <c r="U43" s="29"/>
    </row>
  </sheetData>
  <sheetProtection selectLockedCells="1" selectUnlockedCells="1"/>
  <mergeCells count="35">
    <mergeCell ref="A1:D1"/>
    <mergeCell ref="D4:E4"/>
    <mergeCell ref="F4:F8"/>
    <mergeCell ref="G4:G8"/>
    <mergeCell ref="P3:U3"/>
    <mergeCell ref="B4:B8"/>
    <mergeCell ref="T4:T8"/>
    <mergeCell ref="U4:U8"/>
    <mergeCell ref="I5:I8"/>
    <mergeCell ref="J5:P5"/>
    <mergeCell ref="P1:U1"/>
    <mergeCell ref="Q5:Q8"/>
    <mergeCell ref="R5:R8"/>
    <mergeCell ref="E1:O1"/>
    <mergeCell ref="A40:E40"/>
    <mergeCell ref="A4:A8"/>
    <mergeCell ref="D5:D8"/>
    <mergeCell ref="A10:B10"/>
    <mergeCell ref="C4:C8"/>
    <mergeCell ref="A42:E42"/>
    <mergeCell ref="A2:U2"/>
    <mergeCell ref="N42:U42"/>
    <mergeCell ref="S5:S8"/>
    <mergeCell ref="J6:J8"/>
    <mergeCell ref="K6:M7"/>
    <mergeCell ref="N6:N8"/>
    <mergeCell ref="N39:U39"/>
    <mergeCell ref="O6:O8"/>
    <mergeCell ref="P6:P8"/>
    <mergeCell ref="N40:U40"/>
    <mergeCell ref="A39:E39"/>
    <mergeCell ref="A9:B9"/>
    <mergeCell ref="E5:E8"/>
    <mergeCell ref="I4:S4"/>
    <mergeCell ref="H4:H8"/>
  </mergeCells>
  <pageMargins left="0.39370078740157499" right="0.39370078740157499" top="0.39370078740157499" bottom="0.39370078740157499" header="0.31496062992126" footer="0.31496062992126"/>
  <pageSetup paperSize="9" scale="66" orientation="landscape" r:id="rId1"/>
  <ignoredErrors>
    <ignoredError sqref="U10:U38"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V39"/>
  <sheetViews>
    <sheetView view="pageBreakPreview" topLeftCell="A16" zoomScaleSheetLayoutView="100" workbookViewId="0">
      <selection activeCell="I34" sqref="I34"/>
    </sheetView>
  </sheetViews>
  <sheetFormatPr defaultRowHeight="15.75"/>
  <cols>
    <col min="1" max="1" width="3.5" style="4" customWidth="1"/>
    <col min="2" max="2" width="25.875" style="4" customWidth="1"/>
    <col min="3" max="3" width="6.25" style="4" customWidth="1"/>
    <col min="4" max="4" width="5.875" style="4" customWidth="1"/>
    <col min="5" max="5" width="8.125" style="4" customWidth="1"/>
    <col min="6" max="6" width="4.875" style="4" customWidth="1"/>
    <col min="7" max="7" width="4.625" style="4" customWidth="1"/>
    <col min="8" max="8" width="6.5" style="4" customWidth="1"/>
    <col min="9" max="9" width="6.125" style="4" customWidth="1"/>
    <col min="10" max="10" width="7.625" style="4" customWidth="1"/>
    <col min="11" max="11" width="6.875" style="4" customWidth="1"/>
    <col min="12" max="12" width="6.75" style="8" customWidth="1"/>
    <col min="13" max="13" width="7.625" style="8" customWidth="1"/>
    <col min="14" max="14" width="6.75" style="8" customWidth="1"/>
    <col min="15" max="16" width="5.25" style="8" customWidth="1"/>
    <col min="17" max="17" width="5.625" style="8" customWidth="1"/>
    <col min="18" max="18" width="7.875" style="8" customWidth="1"/>
    <col min="19" max="19" width="5.75" style="8" customWidth="1"/>
    <col min="20" max="20" width="6" style="8" customWidth="1"/>
    <col min="21" max="21" width="5.5" style="8" customWidth="1"/>
    <col min="22" max="22" width="7" style="8" customWidth="1"/>
    <col min="23" max="16384" width="9" style="4"/>
  </cols>
  <sheetData>
    <row r="1" spans="1:22" ht="66.75" customHeight="1">
      <c r="A1" s="484" t="s">
        <v>151</v>
      </c>
      <c r="B1" s="484"/>
      <c r="C1" s="484"/>
      <c r="D1" s="484"/>
      <c r="E1" s="491" t="s">
        <v>121</v>
      </c>
      <c r="F1" s="491"/>
      <c r="G1" s="491"/>
      <c r="H1" s="491"/>
      <c r="I1" s="491"/>
      <c r="J1" s="491"/>
      <c r="K1" s="491"/>
      <c r="L1" s="491"/>
      <c r="M1" s="491"/>
      <c r="N1" s="491"/>
      <c r="O1" s="491"/>
      <c r="P1" s="491"/>
      <c r="Q1" s="495" t="s">
        <v>150</v>
      </c>
      <c r="R1" s="496"/>
      <c r="S1" s="496"/>
      <c r="T1" s="496"/>
      <c r="U1" s="496"/>
      <c r="V1" s="496"/>
    </row>
    <row r="2" spans="1:22" ht="15.75" customHeight="1">
      <c r="A2" s="25"/>
      <c r="B2" s="27"/>
      <c r="C2" s="27"/>
      <c r="D2" s="27"/>
      <c r="E2" s="6"/>
      <c r="F2" s="6"/>
      <c r="G2" s="6"/>
      <c r="H2" s="37"/>
      <c r="I2" s="39">
        <f>COUNTBLANK(E9:V37)</f>
        <v>522</v>
      </c>
      <c r="J2" s="39">
        <f>COUNTA(E9:V37)</f>
        <v>0</v>
      </c>
      <c r="K2" s="39">
        <f>I2+J2</f>
        <v>522</v>
      </c>
      <c r="L2" s="41"/>
      <c r="M2" s="26"/>
      <c r="N2" s="26"/>
      <c r="O2" s="26"/>
      <c r="P2" s="26"/>
      <c r="Q2" s="499" t="s">
        <v>122</v>
      </c>
      <c r="R2" s="499"/>
      <c r="S2" s="499"/>
      <c r="T2" s="499"/>
      <c r="U2" s="499"/>
      <c r="V2" s="499"/>
    </row>
    <row r="3" spans="1:22" s="11" customFormat="1" ht="15.75" customHeight="1">
      <c r="A3" s="518" t="s">
        <v>21</v>
      </c>
      <c r="B3" s="519"/>
      <c r="C3" s="524" t="s">
        <v>132</v>
      </c>
      <c r="D3" s="492" t="s">
        <v>134</v>
      </c>
      <c r="E3" s="497" t="s">
        <v>4</v>
      </c>
      <c r="F3" s="498"/>
      <c r="G3" s="510" t="s">
        <v>36</v>
      </c>
      <c r="H3" s="500" t="s">
        <v>82</v>
      </c>
      <c r="I3" s="507" t="s">
        <v>37</v>
      </c>
      <c r="J3" s="508"/>
      <c r="K3" s="508"/>
      <c r="L3" s="508"/>
      <c r="M3" s="508"/>
      <c r="N3" s="508"/>
      <c r="O3" s="508"/>
      <c r="P3" s="508"/>
      <c r="Q3" s="508"/>
      <c r="R3" s="508"/>
      <c r="S3" s="508"/>
      <c r="T3" s="509"/>
      <c r="U3" s="510" t="s">
        <v>103</v>
      </c>
      <c r="V3" s="517" t="s">
        <v>108</v>
      </c>
    </row>
    <row r="4" spans="1:22" s="12" customFormat="1" ht="15.75" customHeight="1">
      <c r="A4" s="520"/>
      <c r="B4" s="521"/>
      <c r="C4" s="525"/>
      <c r="D4" s="493"/>
      <c r="E4" s="492" t="s">
        <v>137</v>
      </c>
      <c r="F4" s="492" t="s">
        <v>62</v>
      </c>
      <c r="G4" s="511"/>
      <c r="H4" s="501"/>
      <c r="I4" s="503" t="s">
        <v>37</v>
      </c>
      <c r="J4" s="497" t="s">
        <v>38</v>
      </c>
      <c r="K4" s="506"/>
      <c r="L4" s="506"/>
      <c r="M4" s="506"/>
      <c r="N4" s="506"/>
      <c r="O4" s="506"/>
      <c r="P4" s="506"/>
      <c r="Q4" s="498"/>
      <c r="R4" s="500" t="s">
        <v>139</v>
      </c>
      <c r="S4" s="503" t="s">
        <v>148</v>
      </c>
      <c r="T4" s="500" t="s">
        <v>81</v>
      </c>
      <c r="U4" s="511"/>
      <c r="V4" s="517"/>
    </row>
    <row r="5" spans="1:22" s="11" customFormat="1" ht="15.75" customHeight="1">
      <c r="A5" s="520"/>
      <c r="B5" s="521"/>
      <c r="C5" s="525"/>
      <c r="D5" s="493"/>
      <c r="E5" s="493"/>
      <c r="F5" s="493"/>
      <c r="G5" s="511"/>
      <c r="H5" s="501"/>
      <c r="I5" s="504"/>
      <c r="J5" s="503" t="s">
        <v>61</v>
      </c>
      <c r="K5" s="497" t="s">
        <v>75</v>
      </c>
      <c r="L5" s="506"/>
      <c r="M5" s="506"/>
      <c r="N5" s="506"/>
      <c r="O5" s="506"/>
      <c r="P5" s="506"/>
      <c r="Q5" s="498"/>
      <c r="R5" s="501"/>
      <c r="S5" s="504"/>
      <c r="T5" s="501"/>
      <c r="U5" s="511"/>
      <c r="V5" s="517"/>
    </row>
    <row r="6" spans="1:22" s="11" customFormat="1" ht="15.75" customHeight="1">
      <c r="A6" s="520"/>
      <c r="B6" s="521"/>
      <c r="C6" s="525"/>
      <c r="D6" s="493"/>
      <c r="E6" s="493"/>
      <c r="F6" s="493"/>
      <c r="G6" s="511"/>
      <c r="H6" s="501"/>
      <c r="I6" s="504"/>
      <c r="J6" s="504"/>
      <c r="K6" s="503" t="s">
        <v>96</v>
      </c>
      <c r="L6" s="497" t="s">
        <v>75</v>
      </c>
      <c r="M6" s="506"/>
      <c r="N6" s="498"/>
      <c r="O6" s="503" t="s">
        <v>42</v>
      </c>
      <c r="P6" s="503" t="s">
        <v>147</v>
      </c>
      <c r="Q6" s="503" t="s">
        <v>46</v>
      </c>
      <c r="R6" s="501"/>
      <c r="S6" s="504"/>
      <c r="T6" s="501"/>
      <c r="U6" s="511"/>
      <c r="V6" s="517"/>
    </row>
    <row r="7" spans="1:22" s="11" customFormat="1" ht="44.25" customHeight="1">
      <c r="A7" s="522"/>
      <c r="B7" s="523"/>
      <c r="C7" s="526"/>
      <c r="D7" s="494"/>
      <c r="E7" s="494"/>
      <c r="F7" s="494"/>
      <c r="G7" s="512"/>
      <c r="H7" s="502"/>
      <c r="I7" s="505"/>
      <c r="J7" s="505"/>
      <c r="K7" s="505"/>
      <c r="L7" s="44" t="s">
        <v>39</v>
      </c>
      <c r="M7" s="44" t="s">
        <v>40</v>
      </c>
      <c r="N7" s="44" t="s">
        <v>53</v>
      </c>
      <c r="O7" s="505"/>
      <c r="P7" s="505"/>
      <c r="Q7" s="505"/>
      <c r="R7" s="502"/>
      <c r="S7" s="505"/>
      <c r="T7" s="502"/>
      <c r="U7" s="512"/>
      <c r="V7" s="517"/>
    </row>
    <row r="8" spans="1:22" ht="14.25" customHeight="1">
      <c r="A8" s="497" t="s">
        <v>3</v>
      </c>
      <c r="B8" s="498"/>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2" ht="14.25" customHeight="1">
      <c r="A9" s="497" t="s">
        <v>10</v>
      </c>
      <c r="B9" s="498"/>
      <c r="C9" s="46"/>
      <c r="D9" s="46"/>
      <c r="E9" s="46"/>
      <c r="F9" s="46"/>
      <c r="G9" s="46"/>
      <c r="H9" s="46"/>
      <c r="I9" s="46"/>
      <c r="J9" s="46"/>
      <c r="K9" s="46"/>
      <c r="L9" s="46"/>
      <c r="M9" s="46"/>
      <c r="N9" s="46"/>
      <c r="O9" s="46"/>
      <c r="P9" s="46"/>
      <c r="Q9" s="46"/>
      <c r="R9" s="46"/>
      <c r="S9" s="46"/>
      <c r="T9" s="46"/>
      <c r="U9" s="46"/>
      <c r="V9" s="46"/>
    </row>
    <row r="10" spans="1:22" ht="14.25" customHeight="1">
      <c r="A10" s="44" t="s">
        <v>0</v>
      </c>
      <c r="B10" s="47" t="s">
        <v>89</v>
      </c>
      <c r="C10" s="46"/>
      <c r="D10" s="46"/>
      <c r="E10" s="46"/>
      <c r="F10" s="46"/>
      <c r="G10" s="46"/>
      <c r="H10" s="46"/>
      <c r="I10" s="46"/>
      <c r="J10" s="46"/>
      <c r="K10" s="46"/>
      <c r="L10" s="46"/>
      <c r="M10" s="46"/>
      <c r="N10" s="46"/>
      <c r="O10" s="46"/>
      <c r="P10" s="46"/>
      <c r="Q10" s="46"/>
      <c r="R10" s="46"/>
      <c r="S10" s="46"/>
      <c r="T10" s="46"/>
      <c r="U10" s="46"/>
      <c r="V10" s="46"/>
    </row>
    <row r="11" spans="1:22" ht="14.25" customHeight="1">
      <c r="A11" s="48" t="s">
        <v>13</v>
      </c>
      <c r="B11" s="49" t="s">
        <v>31</v>
      </c>
      <c r="C11" s="46"/>
      <c r="D11" s="46"/>
      <c r="E11" s="46"/>
      <c r="F11" s="46"/>
      <c r="G11" s="46"/>
      <c r="H11" s="46"/>
      <c r="I11" s="46"/>
      <c r="J11" s="46"/>
      <c r="K11" s="46"/>
      <c r="L11" s="46"/>
      <c r="M11" s="46"/>
      <c r="N11" s="46"/>
      <c r="O11" s="46"/>
      <c r="P11" s="46"/>
      <c r="Q11" s="46"/>
      <c r="R11" s="46"/>
      <c r="S11" s="46"/>
      <c r="T11" s="46"/>
      <c r="U11" s="46"/>
      <c r="V11" s="46"/>
    </row>
    <row r="12" spans="1:22" ht="14.25" customHeight="1">
      <c r="A12" s="48" t="s">
        <v>14</v>
      </c>
      <c r="B12" s="50" t="s">
        <v>33</v>
      </c>
      <c r="C12" s="46"/>
      <c r="D12" s="46"/>
      <c r="E12" s="46"/>
      <c r="F12" s="46"/>
      <c r="G12" s="46"/>
      <c r="H12" s="46"/>
      <c r="I12" s="46"/>
      <c r="J12" s="46"/>
      <c r="K12" s="46"/>
      <c r="L12" s="46"/>
      <c r="M12" s="46"/>
      <c r="N12" s="46"/>
      <c r="O12" s="46"/>
      <c r="P12" s="46"/>
      <c r="Q12" s="46"/>
      <c r="R12" s="46"/>
      <c r="S12" s="46"/>
      <c r="T12" s="46"/>
      <c r="U12" s="46"/>
      <c r="V12" s="46"/>
    </row>
    <row r="13" spans="1:22" ht="14.25" customHeight="1">
      <c r="A13" s="48" t="s">
        <v>19</v>
      </c>
      <c r="B13" s="51" t="s">
        <v>141</v>
      </c>
      <c r="C13" s="46"/>
      <c r="D13" s="46"/>
      <c r="E13" s="46"/>
      <c r="F13" s="46"/>
      <c r="G13" s="46"/>
      <c r="H13" s="46"/>
      <c r="I13" s="46"/>
      <c r="J13" s="46"/>
      <c r="K13" s="46"/>
      <c r="L13" s="46"/>
      <c r="M13" s="46"/>
      <c r="N13" s="46"/>
      <c r="O13" s="46"/>
      <c r="P13" s="46"/>
      <c r="Q13" s="46"/>
      <c r="R13" s="46"/>
      <c r="S13" s="46"/>
      <c r="T13" s="46"/>
      <c r="U13" s="46"/>
      <c r="V13" s="46"/>
    </row>
    <row r="14" spans="1:22">
      <c r="A14" s="48" t="s">
        <v>22</v>
      </c>
      <c r="B14" s="49" t="s">
        <v>145</v>
      </c>
      <c r="C14" s="46"/>
      <c r="D14" s="46"/>
      <c r="E14" s="46"/>
      <c r="F14" s="46"/>
      <c r="G14" s="46"/>
      <c r="H14" s="46"/>
      <c r="I14" s="46"/>
      <c r="J14" s="46"/>
      <c r="K14" s="46"/>
      <c r="L14" s="46"/>
      <c r="M14" s="46"/>
      <c r="N14" s="46"/>
      <c r="O14" s="46"/>
      <c r="P14" s="46"/>
      <c r="Q14" s="46"/>
      <c r="R14" s="46"/>
      <c r="S14" s="46"/>
      <c r="T14" s="46"/>
      <c r="U14" s="46"/>
      <c r="V14" s="53"/>
    </row>
    <row r="15" spans="1:22" ht="17.25" customHeight="1">
      <c r="A15" s="48" t="s">
        <v>23</v>
      </c>
      <c r="B15" s="52" t="s">
        <v>144</v>
      </c>
      <c r="C15" s="46"/>
      <c r="D15" s="46"/>
      <c r="E15" s="46"/>
      <c r="F15" s="46"/>
      <c r="G15" s="46"/>
      <c r="H15" s="46"/>
      <c r="I15" s="46"/>
      <c r="J15" s="46"/>
      <c r="K15" s="46"/>
      <c r="L15" s="46"/>
      <c r="M15" s="46"/>
      <c r="N15" s="46"/>
      <c r="O15" s="46"/>
      <c r="P15" s="46"/>
      <c r="Q15" s="46"/>
      <c r="R15" s="46"/>
      <c r="S15" s="46"/>
      <c r="T15" s="46"/>
      <c r="U15" s="46"/>
      <c r="V15" s="46"/>
    </row>
    <row r="16" spans="1:22" ht="17.25" customHeight="1">
      <c r="A16" s="48" t="s">
        <v>24</v>
      </c>
      <c r="B16" s="52" t="s">
        <v>146</v>
      </c>
      <c r="C16" s="46"/>
      <c r="D16" s="46"/>
      <c r="E16" s="46"/>
      <c r="F16" s="46"/>
      <c r="G16" s="46"/>
      <c r="H16" s="46"/>
      <c r="I16" s="46"/>
      <c r="J16" s="46"/>
      <c r="K16" s="46"/>
      <c r="L16" s="46"/>
      <c r="M16" s="46"/>
      <c r="N16" s="46"/>
      <c r="O16" s="46"/>
      <c r="P16" s="46"/>
      <c r="Q16" s="46"/>
      <c r="R16" s="46"/>
      <c r="S16" s="46"/>
      <c r="T16" s="46"/>
      <c r="U16" s="46"/>
      <c r="V16" s="46"/>
    </row>
    <row r="17" spans="1:22" ht="14.25" customHeight="1">
      <c r="A17" s="48" t="s">
        <v>25</v>
      </c>
      <c r="B17" s="49" t="s">
        <v>129</v>
      </c>
      <c r="C17" s="46"/>
      <c r="D17" s="46"/>
      <c r="E17" s="46"/>
      <c r="F17" s="46"/>
      <c r="G17" s="46"/>
      <c r="H17" s="46"/>
      <c r="I17" s="46"/>
      <c r="J17" s="46"/>
      <c r="K17" s="46"/>
      <c r="L17" s="46"/>
      <c r="M17" s="46"/>
      <c r="N17" s="46"/>
      <c r="O17" s="46"/>
      <c r="P17" s="46"/>
      <c r="Q17" s="46"/>
      <c r="R17" s="46"/>
      <c r="S17" s="46"/>
      <c r="T17" s="46"/>
      <c r="U17" s="46"/>
      <c r="V17" s="46"/>
    </row>
    <row r="18" spans="1:22" ht="14.25" customHeight="1">
      <c r="A18" s="48" t="s">
        <v>26</v>
      </c>
      <c r="B18" s="49" t="s">
        <v>32</v>
      </c>
      <c r="C18" s="46"/>
      <c r="D18" s="46"/>
      <c r="E18" s="46"/>
      <c r="F18" s="46"/>
      <c r="G18" s="46"/>
      <c r="H18" s="46"/>
      <c r="I18" s="46"/>
      <c r="J18" s="46"/>
      <c r="K18" s="46"/>
      <c r="L18" s="46"/>
      <c r="M18" s="46"/>
      <c r="N18" s="46"/>
      <c r="O18" s="46"/>
      <c r="P18" s="46"/>
      <c r="Q18" s="46"/>
      <c r="R18" s="46"/>
      <c r="S18" s="46"/>
      <c r="T18" s="46"/>
      <c r="U18" s="46"/>
      <c r="V18" s="46"/>
    </row>
    <row r="19" spans="1:22" ht="14.25" customHeight="1">
      <c r="A19" s="48" t="s">
        <v>27</v>
      </c>
      <c r="B19" s="49" t="s">
        <v>34</v>
      </c>
      <c r="C19" s="46"/>
      <c r="D19" s="46"/>
      <c r="E19" s="46"/>
      <c r="F19" s="46"/>
      <c r="G19" s="46"/>
      <c r="H19" s="46"/>
      <c r="I19" s="46"/>
      <c r="J19" s="46"/>
      <c r="K19" s="46"/>
      <c r="L19" s="46"/>
      <c r="M19" s="46"/>
      <c r="N19" s="46"/>
      <c r="O19" s="46"/>
      <c r="P19" s="46"/>
      <c r="Q19" s="46"/>
      <c r="R19" s="46"/>
      <c r="S19" s="46"/>
      <c r="T19" s="46"/>
      <c r="U19" s="46"/>
      <c r="V19" s="46"/>
    </row>
    <row r="20" spans="1:22" ht="14.25" customHeight="1">
      <c r="A20" s="48" t="s">
        <v>29</v>
      </c>
      <c r="B20" s="49" t="s">
        <v>35</v>
      </c>
      <c r="C20" s="46"/>
      <c r="D20" s="46"/>
      <c r="E20" s="46"/>
      <c r="F20" s="46"/>
      <c r="G20" s="46"/>
      <c r="H20" s="46"/>
      <c r="I20" s="46"/>
      <c r="J20" s="46"/>
      <c r="K20" s="46"/>
      <c r="L20" s="46"/>
      <c r="M20" s="46"/>
      <c r="N20" s="46"/>
      <c r="O20" s="46"/>
      <c r="P20" s="46"/>
      <c r="Q20" s="46"/>
      <c r="R20" s="46"/>
      <c r="S20" s="46"/>
      <c r="T20" s="46"/>
      <c r="U20" s="46"/>
      <c r="V20" s="46"/>
    </row>
    <row r="21" spans="1:22" ht="14.25" customHeight="1">
      <c r="A21" s="48" t="s">
        <v>30</v>
      </c>
      <c r="B21" s="49" t="s">
        <v>143</v>
      </c>
      <c r="C21" s="46"/>
      <c r="D21" s="46"/>
      <c r="E21" s="46"/>
      <c r="F21" s="46"/>
      <c r="G21" s="46"/>
      <c r="H21" s="46"/>
      <c r="I21" s="46"/>
      <c r="J21" s="46"/>
      <c r="K21" s="46"/>
      <c r="L21" s="46"/>
      <c r="M21" s="46"/>
      <c r="N21" s="46"/>
      <c r="O21" s="46"/>
      <c r="P21" s="46"/>
      <c r="Q21" s="46"/>
      <c r="R21" s="46"/>
      <c r="S21" s="46"/>
      <c r="T21" s="46"/>
      <c r="U21" s="46"/>
      <c r="V21" s="46"/>
    </row>
    <row r="22" spans="1:22" ht="14.25" customHeight="1">
      <c r="A22" s="48" t="s">
        <v>104</v>
      </c>
      <c r="B22" s="49" t="s">
        <v>142</v>
      </c>
      <c r="C22" s="46"/>
      <c r="D22" s="46"/>
      <c r="E22" s="46"/>
      <c r="F22" s="46"/>
      <c r="G22" s="46"/>
      <c r="H22" s="46"/>
      <c r="I22" s="46"/>
      <c r="J22" s="46"/>
      <c r="K22" s="46"/>
      <c r="L22" s="46"/>
      <c r="M22" s="46"/>
      <c r="N22" s="46"/>
      <c r="O22" s="46"/>
      <c r="P22" s="46"/>
      <c r="Q22" s="46"/>
      <c r="R22" s="46"/>
      <c r="S22" s="46"/>
      <c r="T22" s="46"/>
      <c r="U22" s="46"/>
      <c r="V22" s="46"/>
    </row>
    <row r="23" spans="1:22" ht="14.25" customHeight="1">
      <c r="A23" s="48" t="s">
        <v>101</v>
      </c>
      <c r="B23" s="49" t="s">
        <v>102</v>
      </c>
      <c r="C23" s="46"/>
      <c r="D23" s="46"/>
      <c r="E23" s="46"/>
      <c r="F23" s="46"/>
      <c r="G23" s="46"/>
      <c r="H23" s="46"/>
      <c r="I23" s="46"/>
      <c r="J23" s="46"/>
      <c r="K23" s="46"/>
      <c r="L23" s="46"/>
      <c r="M23" s="46"/>
      <c r="N23" s="46"/>
      <c r="O23" s="46"/>
      <c r="P23" s="46"/>
      <c r="Q23" s="46"/>
      <c r="R23" s="46"/>
      <c r="S23" s="46"/>
      <c r="T23" s="46"/>
      <c r="U23" s="46"/>
      <c r="V23" s="46"/>
    </row>
    <row r="24" spans="1:22" ht="14.25" customHeight="1">
      <c r="A24" s="44" t="s">
        <v>1</v>
      </c>
      <c r="B24" s="47" t="s">
        <v>90</v>
      </c>
      <c r="C24" s="46"/>
      <c r="D24" s="46"/>
      <c r="E24" s="46"/>
      <c r="F24" s="46"/>
      <c r="G24" s="46"/>
      <c r="H24" s="46"/>
      <c r="I24" s="46"/>
      <c r="J24" s="46"/>
      <c r="K24" s="46"/>
      <c r="L24" s="46"/>
      <c r="M24" s="46"/>
      <c r="N24" s="46"/>
      <c r="O24" s="46"/>
      <c r="P24" s="46"/>
      <c r="Q24" s="46"/>
      <c r="R24" s="46"/>
      <c r="S24" s="46"/>
      <c r="T24" s="46"/>
      <c r="U24" s="46"/>
      <c r="V24" s="46"/>
    </row>
    <row r="25" spans="1:22" ht="14.25" customHeight="1">
      <c r="A25" s="48" t="s">
        <v>13</v>
      </c>
      <c r="B25" s="49" t="s">
        <v>31</v>
      </c>
      <c r="C25" s="46"/>
      <c r="D25" s="46"/>
      <c r="E25" s="46"/>
      <c r="F25" s="46"/>
      <c r="G25" s="46"/>
      <c r="H25" s="46"/>
      <c r="I25" s="46"/>
      <c r="J25" s="46"/>
      <c r="K25" s="46"/>
      <c r="L25" s="46"/>
      <c r="M25" s="46"/>
      <c r="N25" s="46"/>
      <c r="O25" s="46"/>
      <c r="P25" s="46"/>
      <c r="Q25" s="46"/>
      <c r="R25" s="46"/>
      <c r="S25" s="46"/>
      <c r="T25" s="46"/>
      <c r="U25" s="46"/>
      <c r="V25" s="46"/>
    </row>
    <row r="26" spans="1:22" ht="14.25" customHeight="1">
      <c r="A26" s="48" t="s">
        <v>14</v>
      </c>
      <c r="B26" s="50" t="s">
        <v>33</v>
      </c>
      <c r="C26" s="46"/>
      <c r="D26" s="46"/>
      <c r="E26" s="46"/>
      <c r="F26" s="46"/>
      <c r="G26" s="46"/>
      <c r="H26" s="46"/>
      <c r="I26" s="46"/>
      <c r="J26" s="46"/>
      <c r="K26" s="46"/>
      <c r="L26" s="46"/>
      <c r="M26" s="46"/>
      <c r="N26" s="46"/>
      <c r="O26" s="46"/>
      <c r="P26" s="46"/>
      <c r="Q26" s="46"/>
      <c r="R26" s="46"/>
      <c r="S26" s="46"/>
      <c r="T26" s="46"/>
      <c r="U26" s="46"/>
      <c r="V26" s="46"/>
    </row>
    <row r="27" spans="1:22" ht="14.25" customHeight="1">
      <c r="A27" s="48" t="s">
        <v>19</v>
      </c>
      <c r="B27" s="51" t="s">
        <v>141</v>
      </c>
      <c r="C27" s="46"/>
      <c r="D27" s="46"/>
      <c r="E27" s="46"/>
      <c r="F27" s="46"/>
      <c r="G27" s="46"/>
      <c r="H27" s="46"/>
      <c r="I27" s="46"/>
      <c r="J27" s="46"/>
      <c r="K27" s="46"/>
      <c r="L27" s="46"/>
      <c r="M27" s="46"/>
      <c r="N27" s="46"/>
      <c r="O27" s="46"/>
      <c r="P27" s="46"/>
      <c r="Q27" s="46"/>
      <c r="R27" s="46"/>
      <c r="S27" s="46"/>
      <c r="T27" s="46"/>
      <c r="U27" s="46"/>
      <c r="V27" s="46"/>
    </row>
    <row r="28" spans="1:22" ht="14.25" customHeight="1">
      <c r="A28" s="48" t="s">
        <v>22</v>
      </c>
      <c r="B28" s="49" t="s">
        <v>145</v>
      </c>
      <c r="C28" s="46"/>
      <c r="D28" s="46"/>
      <c r="E28" s="46"/>
      <c r="F28" s="46"/>
      <c r="G28" s="46"/>
      <c r="H28" s="46"/>
      <c r="I28" s="46"/>
      <c r="J28" s="46"/>
      <c r="K28" s="46"/>
      <c r="L28" s="46"/>
      <c r="M28" s="46"/>
      <c r="N28" s="46"/>
      <c r="O28" s="46"/>
      <c r="P28" s="46"/>
      <c r="Q28" s="46"/>
      <c r="R28" s="46"/>
      <c r="S28" s="46"/>
      <c r="T28" s="46"/>
      <c r="U28" s="46"/>
      <c r="V28" s="46"/>
    </row>
    <row r="29" spans="1:22">
      <c r="A29" s="48" t="s">
        <v>23</v>
      </c>
      <c r="B29" s="52" t="s">
        <v>144</v>
      </c>
      <c r="C29" s="46"/>
      <c r="D29" s="46"/>
      <c r="E29" s="46"/>
      <c r="F29" s="46"/>
      <c r="G29" s="46"/>
      <c r="H29" s="46"/>
      <c r="I29" s="46"/>
      <c r="J29" s="46"/>
      <c r="K29" s="46"/>
      <c r="L29" s="46"/>
      <c r="M29" s="46"/>
      <c r="N29" s="46"/>
      <c r="O29" s="46"/>
      <c r="P29" s="46"/>
      <c r="Q29" s="46"/>
      <c r="R29" s="46"/>
      <c r="S29" s="46"/>
      <c r="T29" s="46"/>
      <c r="U29" s="46"/>
      <c r="V29" s="53"/>
    </row>
    <row r="30" spans="1:22" ht="14.25" customHeight="1">
      <c r="A30" s="48" t="s">
        <v>24</v>
      </c>
      <c r="B30" s="49" t="s">
        <v>128</v>
      </c>
      <c r="C30" s="46"/>
      <c r="D30" s="46"/>
      <c r="E30" s="46"/>
      <c r="F30" s="46"/>
      <c r="G30" s="46"/>
      <c r="H30" s="46"/>
      <c r="I30" s="46"/>
      <c r="J30" s="46"/>
      <c r="K30" s="46"/>
      <c r="L30" s="46"/>
      <c r="M30" s="46"/>
      <c r="N30" s="46"/>
      <c r="O30" s="46"/>
      <c r="P30" s="46"/>
      <c r="Q30" s="46"/>
      <c r="R30" s="46"/>
      <c r="S30" s="46"/>
      <c r="T30" s="46"/>
      <c r="U30" s="46"/>
      <c r="V30" s="46"/>
    </row>
    <row r="31" spans="1:22" ht="14.25" customHeight="1">
      <c r="A31" s="48" t="s">
        <v>25</v>
      </c>
      <c r="B31" s="49" t="s">
        <v>129</v>
      </c>
      <c r="C31" s="46"/>
      <c r="D31" s="46"/>
      <c r="E31" s="46"/>
      <c r="F31" s="46"/>
      <c r="G31" s="46"/>
      <c r="H31" s="46"/>
      <c r="I31" s="46"/>
      <c r="J31" s="46"/>
      <c r="K31" s="46"/>
      <c r="L31" s="46"/>
      <c r="M31" s="46"/>
      <c r="N31" s="46"/>
      <c r="O31" s="46"/>
      <c r="P31" s="46"/>
      <c r="Q31" s="46"/>
      <c r="R31" s="46"/>
      <c r="S31" s="46"/>
      <c r="T31" s="46"/>
      <c r="U31" s="46"/>
      <c r="V31" s="46"/>
    </row>
    <row r="32" spans="1:22" ht="14.25" customHeight="1">
      <c r="A32" s="48" t="s">
        <v>26</v>
      </c>
      <c r="B32" s="49" t="s">
        <v>32</v>
      </c>
      <c r="C32" s="46"/>
      <c r="D32" s="46"/>
      <c r="E32" s="46"/>
      <c r="F32" s="46"/>
      <c r="G32" s="46"/>
      <c r="H32" s="46"/>
      <c r="I32" s="46"/>
      <c r="J32" s="46"/>
      <c r="K32" s="46"/>
      <c r="L32" s="46"/>
      <c r="M32" s="46"/>
      <c r="N32" s="46"/>
      <c r="O32" s="46"/>
      <c r="P32" s="46"/>
      <c r="Q32" s="46"/>
      <c r="R32" s="46"/>
      <c r="S32" s="46"/>
      <c r="T32" s="46"/>
      <c r="U32" s="46"/>
      <c r="V32" s="46"/>
    </row>
    <row r="33" spans="1:22" ht="14.25" customHeight="1">
      <c r="A33" s="48" t="s">
        <v>27</v>
      </c>
      <c r="B33" s="49" t="s">
        <v>34</v>
      </c>
      <c r="C33" s="46"/>
      <c r="D33" s="46"/>
      <c r="E33" s="46"/>
      <c r="F33" s="46"/>
      <c r="G33" s="46"/>
      <c r="H33" s="46"/>
      <c r="I33" s="46"/>
      <c r="J33" s="46"/>
      <c r="K33" s="46"/>
      <c r="L33" s="46"/>
      <c r="M33" s="46"/>
      <c r="N33" s="46"/>
      <c r="O33" s="46"/>
      <c r="P33" s="46"/>
      <c r="Q33" s="46"/>
      <c r="R33" s="46"/>
      <c r="S33" s="46"/>
      <c r="T33" s="46"/>
      <c r="U33" s="46"/>
      <c r="V33" s="46"/>
    </row>
    <row r="34" spans="1:22" ht="14.25" customHeight="1">
      <c r="A34" s="48" t="s">
        <v>29</v>
      </c>
      <c r="B34" s="49" t="s">
        <v>35</v>
      </c>
      <c r="C34" s="46"/>
      <c r="D34" s="46"/>
      <c r="E34" s="46"/>
      <c r="F34" s="46"/>
      <c r="G34" s="46"/>
      <c r="H34" s="46"/>
      <c r="I34" s="46"/>
      <c r="J34" s="46"/>
      <c r="K34" s="46"/>
      <c r="L34" s="46"/>
      <c r="M34" s="46"/>
      <c r="N34" s="46"/>
      <c r="O34" s="46"/>
      <c r="P34" s="46"/>
      <c r="Q34" s="46"/>
      <c r="R34" s="46"/>
      <c r="S34" s="46"/>
      <c r="T34" s="46"/>
      <c r="U34" s="46"/>
      <c r="V34" s="46"/>
    </row>
    <row r="35" spans="1:22" ht="14.25" customHeight="1">
      <c r="A35" s="48" t="s">
        <v>30</v>
      </c>
      <c r="B35" s="49" t="s">
        <v>143</v>
      </c>
      <c r="C35" s="46"/>
      <c r="D35" s="46"/>
      <c r="E35" s="46"/>
      <c r="F35" s="46"/>
      <c r="G35" s="46"/>
      <c r="H35" s="46"/>
      <c r="I35" s="46"/>
      <c r="J35" s="46"/>
      <c r="K35" s="46"/>
      <c r="L35" s="46"/>
      <c r="M35" s="46"/>
      <c r="N35" s="46"/>
      <c r="O35" s="46"/>
      <c r="P35" s="46"/>
      <c r="Q35" s="46"/>
      <c r="R35" s="46"/>
      <c r="S35" s="46"/>
      <c r="T35" s="46"/>
      <c r="U35" s="46"/>
      <c r="V35" s="46"/>
    </row>
    <row r="36" spans="1:22" ht="14.25" customHeight="1">
      <c r="A36" s="48" t="s">
        <v>104</v>
      </c>
      <c r="B36" s="49" t="s">
        <v>142</v>
      </c>
      <c r="C36" s="46"/>
      <c r="D36" s="46"/>
      <c r="E36" s="46"/>
      <c r="F36" s="46"/>
      <c r="G36" s="46"/>
      <c r="H36" s="46"/>
      <c r="I36" s="46"/>
      <c r="J36" s="46"/>
      <c r="K36" s="46"/>
      <c r="L36" s="46"/>
      <c r="M36" s="46"/>
      <c r="N36" s="46"/>
      <c r="O36" s="46"/>
      <c r="P36" s="46"/>
      <c r="Q36" s="46"/>
      <c r="R36" s="46"/>
      <c r="S36" s="46"/>
      <c r="T36" s="46"/>
      <c r="U36" s="46"/>
      <c r="V36" s="46"/>
    </row>
    <row r="37" spans="1:22" ht="14.25" customHeight="1">
      <c r="A37" s="48" t="s">
        <v>101</v>
      </c>
      <c r="B37" s="49" t="s">
        <v>102</v>
      </c>
      <c r="C37" s="46"/>
      <c r="D37" s="46"/>
      <c r="E37" s="46"/>
      <c r="F37" s="46"/>
      <c r="G37" s="46"/>
      <c r="H37" s="46"/>
      <c r="I37" s="46"/>
      <c r="J37" s="46"/>
      <c r="K37" s="46"/>
      <c r="L37" s="46"/>
      <c r="M37" s="46"/>
      <c r="N37" s="46"/>
      <c r="O37" s="46"/>
      <c r="P37" s="46"/>
      <c r="Q37" s="46"/>
      <c r="R37" s="46"/>
      <c r="S37" s="46"/>
      <c r="T37" s="46"/>
      <c r="U37" s="46"/>
      <c r="V37" s="46"/>
    </row>
    <row r="38" spans="1:22" s="5" customFormat="1" ht="45.75" customHeight="1">
      <c r="A38" s="513" t="s">
        <v>119</v>
      </c>
      <c r="B38" s="513"/>
      <c r="C38" s="513"/>
      <c r="D38" s="513"/>
      <c r="E38" s="513"/>
      <c r="F38" s="513"/>
      <c r="G38" s="513"/>
      <c r="H38" s="513"/>
      <c r="I38" s="7"/>
      <c r="J38" s="7"/>
      <c r="K38" s="7"/>
      <c r="L38" s="7"/>
      <c r="M38" s="7"/>
      <c r="O38" s="515" t="s">
        <v>127</v>
      </c>
      <c r="P38" s="515"/>
      <c r="Q38" s="515"/>
      <c r="R38" s="515"/>
      <c r="S38" s="515"/>
      <c r="T38" s="515"/>
      <c r="U38" s="515"/>
      <c r="V38" s="515"/>
    </row>
    <row r="39" spans="1:22">
      <c r="A39" s="514"/>
      <c r="B39" s="514"/>
      <c r="C39" s="514"/>
      <c r="D39" s="514"/>
      <c r="E39" s="514"/>
      <c r="F39" s="514"/>
      <c r="G39" s="514"/>
      <c r="H39" s="514"/>
      <c r="O39" s="516"/>
      <c r="P39" s="516"/>
      <c r="Q39" s="516"/>
      <c r="R39" s="516"/>
      <c r="S39" s="516"/>
      <c r="T39" s="516"/>
      <c r="U39" s="516"/>
      <c r="V39" s="516"/>
    </row>
  </sheetData>
  <mergeCells count="31">
    <mergeCell ref="A38:H39"/>
    <mergeCell ref="O38:V39"/>
    <mergeCell ref="U3:U7"/>
    <mergeCell ref="J5:J7"/>
    <mergeCell ref="F4:F7"/>
    <mergeCell ref="L6:N6"/>
    <mergeCell ref="T4:T7"/>
    <mergeCell ref="O6:O7"/>
    <mergeCell ref="V3:V7"/>
    <mergeCell ref="A9:B9"/>
    <mergeCell ref="K5:Q5"/>
    <mergeCell ref="A3:B7"/>
    <mergeCell ref="K6:K7"/>
    <mergeCell ref="A8:B8"/>
    <mergeCell ref="Q6:Q7"/>
    <mergeCell ref="C3:C7"/>
    <mergeCell ref="E1:P1"/>
    <mergeCell ref="A1:D1"/>
    <mergeCell ref="D3:D7"/>
    <mergeCell ref="Q1:V1"/>
    <mergeCell ref="E3:F3"/>
    <mergeCell ref="Q2:V2"/>
    <mergeCell ref="H3:H7"/>
    <mergeCell ref="R4:R7"/>
    <mergeCell ref="S4:S7"/>
    <mergeCell ref="I4:I7"/>
    <mergeCell ref="J4:Q4"/>
    <mergeCell ref="E4:E7"/>
    <mergeCell ref="P6:P7"/>
    <mergeCell ref="I3:T3"/>
    <mergeCell ref="G3:G7"/>
  </mergeCells>
  <phoneticPr fontId="8" type="noConversion"/>
  <pageMargins left="0.19685039370078741" right="0.19685039370078741" top="0.19685039370078741" bottom="0" header="0.19685039370078741" footer="0.19685039370078741"/>
  <pageSetup paperSize="9" scale="8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E37"/>
  <sheetViews>
    <sheetView view="pageBreakPreview" topLeftCell="A31" zoomScale="130" zoomScaleNormal="90" zoomScaleSheetLayoutView="130" workbookViewId="0">
      <selection activeCell="B5" sqref="B5"/>
    </sheetView>
  </sheetViews>
  <sheetFormatPr defaultRowHeight="15.75"/>
  <cols>
    <col min="1" max="1" width="7.25" style="3" customWidth="1"/>
    <col min="2" max="2" width="58.875" style="3" customWidth="1"/>
    <col min="3" max="3" width="16.875" style="3" customWidth="1"/>
    <col min="4" max="4" width="16.375" style="3" customWidth="1"/>
    <col min="5" max="5" width="16" style="3" customWidth="1"/>
    <col min="6" max="16384" width="9" style="3"/>
  </cols>
  <sheetData>
    <row r="1" spans="1:4" s="9" customFormat="1" ht="50.25" customHeight="1">
      <c r="A1" s="527" t="s">
        <v>100</v>
      </c>
      <c r="B1" s="528"/>
      <c r="C1" s="528"/>
      <c r="D1" s="528"/>
    </row>
    <row r="2" spans="1:4" s="10" customFormat="1" ht="39.75" customHeight="1">
      <c r="A2" s="529" t="s">
        <v>20</v>
      </c>
      <c r="B2" s="530"/>
      <c r="C2" s="187" t="s">
        <v>88</v>
      </c>
      <c r="D2" s="187" t="s">
        <v>91</v>
      </c>
    </row>
    <row r="3" spans="1:4" ht="21" customHeight="1">
      <c r="A3" s="21" t="s">
        <v>13</v>
      </c>
      <c r="B3" s="22" t="s">
        <v>87</v>
      </c>
      <c r="C3" s="265">
        <v>30533</v>
      </c>
      <c r="D3" s="266">
        <v>10077613</v>
      </c>
    </row>
    <row r="4" spans="1:4" s="2" customFormat="1" ht="21" customHeight="1">
      <c r="A4" s="20" t="s">
        <v>15</v>
      </c>
      <c r="B4" s="23" t="s">
        <v>308</v>
      </c>
      <c r="C4" s="196">
        <v>30533</v>
      </c>
      <c r="D4" s="196">
        <v>52900</v>
      </c>
    </row>
    <row r="5" spans="1:4" s="2" customFormat="1" ht="21" customHeight="1">
      <c r="A5" s="20" t="s">
        <v>16</v>
      </c>
      <c r="B5" s="23" t="s">
        <v>309</v>
      </c>
      <c r="C5" s="196">
        <v>0</v>
      </c>
      <c r="D5" s="196">
        <v>0</v>
      </c>
    </row>
    <row r="6" spans="1:4" s="2" customFormat="1" ht="21" customHeight="1">
      <c r="A6" s="20" t="s">
        <v>41</v>
      </c>
      <c r="B6" s="23" t="s">
        <v>310</v>
      </c>
      <c r="C6" s="334"/>
      <c r="D6" s="196">
        <v>10024713</v>
      </c>
    </row>
    <row r="7" spans="1:4" s="16" customFormat="1" ht="21" customHeight="1">
      <c r="A7" s="20" t="s">
        <v>43</v>
      </c>
      <c r="B7" s="23" t="s">
        <v>311</v>
      </c>
      <c r="C7" s="196">
        <v>0</v>
      </c>
      <c r="D7" s="196">
        <v>0</v>
      </c>
    </row>
    <row r="8" spans="1:4" s="2" customFormat="1" ht="21" customHeight="1">
      <c r="A8" s="20" t="s">
        <v>44</v>
      </c>
      <c r="B8" s="23" t="s">
        <v>312</v>
      </c>
      <c r="C8" s="196">
        <v>0</v>
      </c>
      <c r="D8" s="196">
        <v>0</v>
      </c>
    </row>
    <row r="9" spans="1:4" s="2" customFormat="1" ht="21" customHeight="1">
      <c r="A9" s="20" t="s">
        <v>77</v>
      </c>
      <c r="B9" s="23" t="s">
        <v>313</v>
      </c>
      <c r="C9" s="196">
        <v>0</v>
      </c>
      <c r="D9" s="334"/>
    </row>
    <row r="10" spans="1:4" s="2" customFormat="1" ht="21" customHeight="1">
      <c r="A10" s="20" t="s">
        <v>80</v>
      </c>
      <c r="B10" s="23" t="s">
        <v>314</v>
      </c>
      <c r="C10" s="334"/>
      <c r="D10" s="196">
        <v>0</v>
      </c>
    </row>
    <row r="11" spans="1:4" s="2" customFormat="1" ht="21" customHeight="1">
      <c r="A11" s="20" t="s">
        <v>83</v>
      </c>
      <c r="B11" s="23" t="s">
        <v>315</v>
      </c>
      <c r="C11" s="196">
        <v>0</v>
      </c>
      <c r="D11" s="196">
        <v>0</v>
      </c>
    </row>
    <row r="12" spans="1:4" s="16" customFormat="1" ht="21" customHeight="1">
      <c r="A12" s="21" t="s">
        <v>14</v>
      </c>
      <c r="B12" s="22" t="s">
        <v>46</v>
      </c>
      <c r="C12" s="265">
        <v>0</v>
      </c>
      <c r="D12" s="265">
        <v>0</v>
      </c>
    </row>
    <row r="13" spans="1:4" s="16" customFormat="1" ht="21" customHeight="1">
      <c r="A13" s="20" t="s">
        <v>17</v>
      </c>
      <c r="B13" s="24" t="s">
        <v>45</v>
      </c>
      <c r="C13" s="198">
        <v>0</v>
      </c>
      <c r="D13" s="196">
        <v>0</v>
      </c>
    </row>
    <row r="14" spans="1:4" s="16" customFormat="1" ht="21" customHeight="1">
      <c r="A14" s="20" t="s">
        <v>18</v>
      </c>
      <c r="B14" s="24" t="s">
        <v>86</v>
      </c>
      <c r="C14" s="198">
        <v>0</v>
      </c>
      <c r="D14" s="196">
        <v>0</v>
      </c>
    </row>
    <row r="15" spans="1:4" s="13" customFormat="1" ht="21" customHeight="1">
      <c r="A15" s="20" t="s">
        <v>111</v>
      </c>
      <c r="B15" s="23" t="s">
        <v>109</v>
      </c>
      <c r="C15" s="198">
        <v>0</v>
      </c>
      <c r="D15" s="196">
        <v>0</v>
      </c>
    </row>
    <row r="16" spans="1:4" s="14" customFormat="1" ht="21" customHeight="1">
      <c r="A16" s="21" t="s">
        <v>19</v>
      </c>
      <c r="B16" s="22" t="s">
        <v>84</v>
      </c>
      <c r="C16" s="265">
        <v>23896</v>
      </c>
      <c r="D16" s="266">
        <v>45059847</v>
      </c>
    </row>
    <row r="17" spans="1:4" s="14" customFormat="1" ht="21" customHeight="1">
      <c r="A17" s="20" t="s">
        <v>47</v>
      </c>
      <c r="B17" s="23" t="s">
        <v>66</v>
      </c>
      <c r="C17" s="196">
        <v>0</v>
      </c>
      <c r="D17" s="196">
        <v>22690184</v>
      </c>
    </row>
    <row r="18" spans="1:4" s="14" customFormat="1" ht="21" customHeight="1">
      <c r="A18" s="20" t="s">
        <v>48</v>
      </c>
      <c r="B18" s="23" t="s">
        <v>67</v>
      </c>
      <c r="C18" s="196">
        <v>0</v>
      </c>
      <c r="D18" s="196">
        <v>37997</v>
      </c>
    </row>
    <row r="19" spans="1:4" s="15" customFormat="1" ht="21" customHeight="1">
      <c r="A19" s="20" t="s">
        <v>92</v>
      </c>
      <c r="B19" s="23" t="s">
        <v>79</v>
      </c>
      <c r="C19" s="334"/>
      <c r="D19" s="196">
        <v>68098</v>
      </c>
    </row>
    <row r="20" spans="1:4" ht="21" customHeight="1">
      <c r="A20" s="20" t="s">
        <v>93</v>
      </c>
      <c r="B20" s="23" t="s">
        <v>68</v>
      </c>
      <c r="C20" s="196">
        <v>23896</v>
      </c>
      <c r="D20" s="196">
        <v>22263568</v>
      </c>
    </row>
    <row r="21" spans="1:4" ht="21" customHeight="1">
      <c r="A21" s="20" t="s">
        <v>112</v>
      </c>
      <c r="B21" s="23" t="s">
        <v>69</v>
      </c>
      <c r="C21" s="196">
        <v>0</v>
      </c>
      <c r="D21" s="196">
        <v>0</v>
      </c>
    </row>
    <row r="22" spans="1:4" ht="21" customHeight="1">
      <c r="A22" s="20" t="s">
        <v>113</v>
      </c>
      <c r="B22" s="23" t="s">
        <v>70</v>
      </c>
      <c r="C22" s="196">
        <v>0</v>
      </c>
      <c r="D22" s="196">
        <v>0</v>
      </c>
    </row>
    <row r="23" spans="1:4" s="2" customFormat="1" ht="21" customHeight="1">
      <c r="A23" s="20" t="s">
        <v>114</v>
      </c>
      <c r="B23" s="23" t="s">
        <v>71</v>
      </c>
      <c r="C23" s="196">
        <v>0</v>
      </c>
      <c r="D23" s="196">
        <v>0</v>
      </c>
    </row>
    <row r="24" spans="1:4" s="2" customFormat="1" ht="21" customHeight="1">
      <c r="A24" s="20" t="s">
        <v>115</v>
      </c>
      <c r="B24" s="23" t="s">
        <v>78</v>
      </c>
      <c r="C24" s="334"/>
      <c r="D24" s="196">
        <v>0</v>
      </c>
    </row>
    <row r="25" spans="1:4" s="2" customFormat="1" ht="21" customHeight="1">
      <c r="A25" s="20" t="s">
        <v>116</v>
      </c>
      <c r="B25" s="23" t="s">
        <v>72</v>
      </c>
      <c r="C25" s="196">
        <v>0</v>
      </c>
      <c r="D25" s="196">
        <v>0</v>
      </c>
    </row>
    <row r="26" spans="1:4" s="2" customFormat="1" ht="21" customHeight="1">
      <c r="A26" s="21" t="s">
        <v>22</v>
      </c>
      <c r="B26" s="22" t="s">
        <v>85</v>
      </c>
      <c r="C26" s="265">
        <v>66371</v>
      </c>
      <c r="D26" s="265">
        <v>1802380</v>
      </c>
    </row>
    <row r="27" spans="1:4" s="2" customFormat="1" ht="21" customHeight="1">
      <c r="A27" s="20" t="s">
        <v>49</v>
      </c>
      <c r="B27" s="23" t="s">
        <v>73</v>
      </c>
      <c r="C27" s="196">
        <v>66371</v>
      </c>
      <c r="D27" s="196">
        <v>1802380</v>
      </c>
    </row>
    <row r="28" spans="1:4" s="2" customFormat="1" ht="21" customHeight="1">
      <c r="A28" s="20" t="s">
        <v>50</v>
      </c>
      <c r="B28" s="23" t="s">
        <v>74</v>
      </c>
      <c r="C28" s="196">
        <v>0</v>
      </c>
      <c r="D28" s="196">
        <v>0</v>
      </c>
    </row>
    <row r="29" spans="1:4" s="2" customFormat="1" ht="21" customHeight="1">
      <c r="A29" s="32" t="s">
        <v>23</v>
      </c>
      <c r="B29" s="33" t="s">
        <v>110</v>
      </c>
      <c r="C29" s="265">
        <v>2695605</v>
      </c>
      <c r="D29" s="265">
        <v>137406992</v>
      </c>
    </row>
    <row r="30" spans="1:4" s="2" customFormat="1" ht="21" customHeight="1">
      <c r="A30" s="30" t="s">
        <v>76</v>
      </c>
      <c r="B30" s="31" t="s">
        <v>63</v>
      </c>
      <c r="C30" s="196">
        <v>2667735</v>
      </c>
      <c r="D30" s="196">
        <v>137406992</v>
      </c>
    </row>
    <row r="31" spans="1:4" s="2" customFormat="1" ht="21" customHeight="1">
      <c r="A31" s="30" t="s">
        <v>51</v>
      </c>
      <c r="B31" s="31" t="s">
        <v>64</v>
      </c>
      <c r="C31" s="196">
        <v>0</v>
      </c>
      <c r="D31" s="196">
        <v>0</v>
      </c>
    </row>
    <row r="32" spans="1:4" s="2" customFormat="1" ht="21" customHeight="1">
      <c r="A32" s="30" t="s">
        <v>52</v>
      </c>
      <c r="B32" s="31" t="s">
        <v>65</v>
      </c>
      <c r="C32" s="196">
        <v>27870</v>
      </c>
      <c r="D32" s="196">
        <v>0</v>
      </c>
    </row>
    <row r="33" spans="1:5" s="2" customFormat="1" ht="21" customHeight="1">
      <c r="A33" s="30" t="s">
        <v>117</v>
      </c>
      <c r="B33" s="31" t="s">
        <v>130</v>
      </c>
      <c r="C33" s="196">
        <v>0</v>
      </c>
      <c r="D33" s="196">
        <v>0</v>
      </c>
    </row>
    <row r="34" spans="1:5" s="2" customFormat="1" ht="21" customHeight="1">
      <c r="A34" s="32" t="s">
        <v>24</v>
      </c>
      <c r="B34" s="33" t="s">
        <v>135</v>
      </c>
      <c r="C34" s="267">
        <v>3970187</v>
      </c>
      <c r="D34" s="405">
        <v>482310827</v>
      </c>
    </row>
    <row r="35" spans="1:5" s="2" customFormat="1" ht="52.5" customHeight="1">
      <c r="A35" s="531" t="s">
        <v>140</v>
      </c>
      <c r="B35" s="531"/>
      <c r="C35" s="531"/>
      <c r="D35" s="531"/>
    </row>
    <row r="36" spans="1:5">
      <c r="A36" s="532" t="s">
        <v>300</v>
      </c>
      <c r="B36" s="532"/>
      <c r="C36" s="532"/>
      <c r="D36" s="532"/>
    </row>
    <row r="37" spans="1:5">
      <c r="E37" s="1" t="s">
        <v>2</v>
      </c>
    </row>
  </sheetData>
  <sheetProtection selectLockedCells="1" selectUnlockedCells="1"/>
  <mergeCells count="4">
    <mergeCell ref="A1:D1"/>
    <mergeCell ref="A2:B2"/>
    <mergeCell ref="A35:D35"/>
    <mergeCell ref="A36:D36"/>
  </mergeCells>
  <phoneticPr fontId="8" type="noConversion"/>
  <pageMargins left="0.43307086614173229" right="0.23622047244094491" top="0.59055118110236227" bottom="0.59055118110236227" header="0.51181102362204722" footer="0.27559055118110237"/>
  <pageSetup paperSize="9" scale="90" orientation="portrait" verticalDpi="1200" r:id="rId1"/>
  <headerFooter differentFirst="1"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sheetPr>
  <dimension ref="A1:W21"/>
  <sheetViews>
    <sheetView view="pageBreakPreview" topLeftCell="A10" zoomScale="85" zoomScaleSheetLayoutView="85" workbookViewId="0">
      <selection activeCell="K10" sqref="K10"/>
    </sheetView>
  </sheetViews>
  <sheetFormatPr defaultRowHeight="15.75"/>
  <cols>
    <col min="1" max="1" width="3.875" style="4" customWidth="1"/>
    <col min="2" max="2" width="15.75" style="4" customWidth="1"/>
    <col min="3" max="3" width="8.125" style="4" customWidth="1"/>
    <col min="4" max="4" width="10.25" style="4" customWidth="1"/>
    <col min="5" max="5" width="10.625" style="4" customWidth="1"/>
    <col min="6" max="6" width="9.25" style="4" customWidth="1"/>
    <col min="7" max="8" width="7.875" style="4" customWidth="1"/>
    <col min="9" max="9" width="10.125" style="4" customWidth="1"/>
    <col min="10" max="10" width="9.375" style="4" customWidth="1"/>
    <col min="11" max="11" width="9.25" style="4" customWidth="1"/>
    <col min="12" max="12" width="9" style="4" customWidth="1"/>
    <col min="13" max="13" width="8.875" style="4" customWidth="1"/>
    <col min="14" max="14" width="9.25" style="8" customWidth="1"/>
    <col min="15" max="15" width="9.375" style="8" customWidth="1"/>
    <col min="16" max="16" width="6.75" style="8" customWidth="1"/>
    <col min="17" max="17" width="9.5" style="8" customWidth="1"/>
    <col min="18" max="18" width="7" style="8" customWidth="1"/>
    <col min="19" max="19" width="7.5" style="8" customWidth="1"/>
    <col min="20" max="20" width="8.625" style="8" customWidth="1"/>
    <col min="21" max="21" width="8.125" style="8" customWidth="1"/>
    <col min="22" max="16384" width="9" style="4"/>
  </cols>
  <sheetData>
    <row r="1" spans="1:23" ht="65.25" customHeight="1">
      <c r="A1" s="534" t="s">
        <v>318</v>
      </c>
      <c r="B1" s="534"/>
      <c r="C1" s="534"/>
      <c r="D1" s="534"/>
      <c r="E1" s="438" t="s">
        <v>468</v>
      </c>
      <c r="F1" s="438"/>
      <c r="G1" s="438"/>
      <c r="H1" s="438"/>
      <c r="I1" s="438"/>
      <c r="J1" s="438"/>
      <c r="K1" s="438"/>
      <c r="L1" s="438"/>
      <c r="M1" s="438"/>
      <c r="N1" s="438"/>
      <c r="O1" s="438"/>
      <c r="P1" s="536" t="s">
        <v>462</v>
      </c>
      <c r="Q1" s="536"/>
      <c r="R1" s="536"/>
      <c r="S1" s="536"/>
      <c r="T1" s="536"/>
      <c r="U1" s="536"/>
    </row>
    <row r="2" spans="1:23" ht="16.5" customHeight="1">
      <c r="A2" s="439" t="s">
        <v>489</v>
      </c>
      <c r="B2" s="439"/>
      <c r="C2" s="439"/>
      <c r="D2" s="439"/>
      <c r="E2" s="439"/>
      <c r="F2" s="439"/>
      <c r="G2" s="439"/>
      <c r="H2" s="439"/>
      <c r="I2" s="439"/>
      <c r="J2" s="439"/>
      <c r="K2" s="439"/>
      <c r="L2" s="439"/>
      <c r="M2" s="439"/>
      <c r="N2" s="439"/>
      <c r="O2" s="439"/>
      <c r="P2" s="439"/>
      <c r="Q2" s="439"/>
      <c r="R2" s="439"/>
      <c r="S2" s="439"/>
      <c r="T2" s="439"/>
      <c r="U2" s="439"/>
    </row>
    <row r="3" spans="1:23" ht="17.25" customHeight="1">
      <c r="A3" s="142"/>
      <c r="B3" s="143"/>
      <c r="C3" s="143"/>
      <c r="D3" s="143"/>
      <c r="E3" s="144"/>
      <c r="F3" s="144"/>
      <c r="G3" s="144"/>
      <c r="H3" s="144"/>
      <c r="I3" s="145"/>
      <c r="J3" s="146">
        <f>COUNTBLANK(E10:U17)</f>
        <v>2</v>
      </c>
      <c r="K3" s="147"/>
      <c r="L3" s="147"/>
      <c r="M3" s="147"/>
      <c r="N3" s="210"/>
      <c r="O3" s="148"/>
      <c r="P3" s="537" t="s">
        <v>164</v>
      </c>
      <c r="Q3" s="537"/>
      <c r="R3" s="537"/>
      <c r="S3" s="537"/>
      <c r="T3" s="537"/>
      <c r="U3" s="537"/>
      <c r="V3" s="36"/>
    </row>
    <row r="4" spans="1:23" s="11" customFormat="1" ht="15.75" customHeight="1">
      <c r="A4" s="477" t="s">
        <v>136</v>
      </c>
      <c r="B4" s="477" t="s">
        <v>157</v>
      </c>
      <c r="C4" s="535" t="s">
        <v>132</v>
      </c>
      <c r="D4" s="464" t="s">
        <v>134</v>
      </c>
      <c r="E4" s="473" t="s">
        <v>4</v>
      </c>
      <c r="F4" s="533"/>
      <c r="G4" s="464" t="s">
        <v>36</v>
      </c>
      <c r="H4" s="483" t="s">
        <v>158</v>
      </c>
      <c r="I4" s="464" t="s">
        <v>37</v>
      </c>
      <c r="J4" s="473" t="s">
        <v>4</v>
      </c>
      <c r="K4" s="474"/>
      <c r="L4" s="474"/>
      <c r="M4" s="474"/>
      <c r="N4" s="474"/>
      <c r="O4" s="474"/>
      <c r="P4" s="474"/>
      <c r="Q4" s="474"/>
      <c r="R4" s="474"/>
      <c r="S4" s="474"/>
      <c r="T4" s="486" t="s">
        <v>103</v>
      </c>
      <c r="U4" s="489" t="s">
        <v>160</v>
      </c>
    </row>
    <row r="5" spans="1:23" s="12" customFormat="1" ht="15.75" customHeight="1">
      <c r="A5" s="478"/>
      <c r="B5" s="478"/>
      <c r="C5" s="535"/>
      <c r="D5" s="464"/>
      <c r="E5" s="464" t="s">
        <v>137</v>
      </c>
      <c r="F5" s="464" t="s">
        <v>62</v>
      </c>
      <c r="G5" s="464"/>
      <c r="H5" s="483"/>
      <c r="I5" s="464"/>
      <c r="J5" s="464" t="s">
        <v>61</v>
      </c>
      <c r="K5" s="464" t="s">
        <v>4</v>
      </c>
      <c r="L5" s="464"/>
      <c r="M5" s="464"/>
      <c r="N5" s="464"/>
      <c r="O5" s="464"/>
      <c r="P5" s="464"/>
      <c r="Q5" s="483" t="s">
        <v>139</v>
      </c>
      <c r="R5" s="538" t="s">
        <v>305</v>
      </c>
      <c r="S5" s="463" t="s">
        <v>81</v>
      </c>
      <c r="T5" s="487"/>
      <c r="U5" s="490"/>
    </row>
    <row r="6" spans="1:23" s="11" customFormat="1" ht="15.75" customHeight="1">
      <c r="A6" s="478"/>
      <c r="B6" s="478"/>
      <c r="C6" s="535"/>
      <c r="D6" s="464"/>
      <c r="E6" s="464"/>
      <c r="F6" s="464"/>
      <c r="G6" s="464"/>
      <c r="H6" s="483"/>
      <c r="I6" s="464"/>
      <c r="J6" s="464"/>
      <c r="K6" s="464" t="s">
        <v>96</v>
      </c>
      <c r="L6" s="464" t="s">
        <v>4</v>
      </c>
      <c r="M6" s="464"/>
      <c r="N6" s="464"/>
      <c r="O6" s="464" t="s">
        <v>42</v>
      </c>
      <c r="P6" s="464" t="s">
        <v>46</v>
      </c>
      <c r="Q6" s="483"/>
      <c r="R6" s="538"/>
      <c r="S6" s="463"/>
      <c r="T6" s="487"/>
      <c r="U6" s="490"/>
    </row>
    <row r="7" spans="1:23" s="11" customFormat="1" ht="15.75" customHeight="1">
      <c r="A7" s="478"/>
      <c r="B7" s="478"/>
      <c r="C7" s="535"/>
      <c r="D7" s="464"/>
      <c r="E7" s="464"/>
      <c r="F7" s="464"/>
      <c r="G7" s="464"/>
      <c r="H7" s="483"/>
      <c r="I7" s="464"/>
      <c r="J7" s="464"/>
      <c r="K7" s="464"/>
      <c r="L7" s="464"/>
      <c r="M7" s="464"/>
      <c r="N7" s="464"/>
      <c r="O7" s="464"/>
      <c r="P7" s="464"/>
      <c r="Q7" s="483"/>
      <c r="R7" s="538"/>
      <c r="S7" s="463"/>
      <c r="T7" s="487"/>
      <c r="U7" s="490"/>
    </row>
    <row r="8" spans="1:23" s="11" customFormat="1" ht="63" customHeight="1">
      <c r="A8" s="479"/>
      <c r="B8" s="479"/>
      <c r="C8" s="535"/>
      <c r="D8" s="464"/>
      <c r="E8" s="464"/>
      <c r="F8" s="464"/>
      <c r="G8" s="464"/>
      <c r="H8" s="483"/>
      <c r="I8" s="464"/>
      <c r="J8" s="464"/>
      <c r="K8" s="464"/>
      <c r="L8" s="60" t="s">
        <v>39</v>
      </c>
      <c r="M8" s="60" t="s">
        <v>138</v>
      </c>
      <c r="N8" s="60" t="s">
        <v>156</v>
      </c>
      <c r="O8" s="464"/>
      <c r="P8" s="464"/>
      <c r="Q8" s="483"/>
      <c r="R8" s="538"/>
      <c r="S8" s="463"/>
      <c r="T8" s="488"/>
      <c r="U8" s="490"/>
      <c r="W8" s="45"/>
    </row>
    <row r="9" spans="1:23" ht="14.25" customHeight="1">
      <c r="A9" s="471" t="s">
        <v>3</v>
      </c>
      <c r="B9" s="472"/>
      <c r="C9" s="183" t="s">
        <v>13</v>
      </c>
      <c r="D9" s="183" t="s">
        <v>14</v>
      </c>
      <c r="E9" s="183" t="s">
        <v>19</v>
      </c>
      <c r="F9" s="183" t="s">
        <v>22</v>
      </c>
      <c r="G9" s="183" t="s">
        <v>23</v>
      </c>
      <c r="H9" s="183" t="s">
        <v>24</v>
      </c>
      <c r="I9" s="183" t="s">
        <v>25</v>
      </c>
      <c r="J9" s="183" t="s">
        <v>26</v>
      </c>
      <c r="K9" s="183" t="s">
        <v>27</v>
      </c>
      <c r="L9" s="183" t="s">
        <v>29</v>
      </c>
      <c r="M9" s="183" t="s">
        <v>30</v>
      </c>
      <c r="N9" s="183" t="s">
        <v>104</v>
      </c>
      <c r="O9" s="183" t="s">
        <v>101</v>
      </c>
      <c r="P9" s="183" t="s">
        <v>105</v>
      </c>
      <c r="Q9" s="183" t="s">
        <v>106</v>
      </c>
      <c r="R9" s="183" t="s">
        <v>107</v>
      </c>
      <c r="S9" s="183" t="s">
        <v>118</v>
      </c>
      <c r="T9" s="183" t="s">
        <v>131</v>
      </c>
      <c r="U9" s="183" t="s">
        <v>133</v>
      </c>
    </row>
    <row r="10" spans="1:23" ht="22.5" customHeight="1">
      <c r="A10" s="44" t="s">
        <v>0</v>
      </c>
      <c r="B10" s="66" t="s">
        <v>94</v>
      </c>
      <c r="C10" s="209">
        <v>1001</v>
      </c>
      <c r="D10" s="262">
        <v>1583</v>
      </c>
      <c r="E10" s="209">
        <v>519</v>
      </c>
      <c r="F10" s="209">
        <v>1064</v>
      </c>
      <c r="G10" s="209">
        <v>54</v>
      </c>
      <c r="H10" s="209"/>
      <c r="I10" s="262">
        <v>1529</v>
      </c>
      <c r="J10" s="262">
        <v>1257</v>
      </c>
      <c r="K10" s="262">
        <v>784</v>
      </c>
      <c r="L10" s="215">
        <v>781</v>
      </c>
      <c r="M10" s="215">
        <v>3</v>
      </c>
      <c r="N10" s="336"/>
      <c r="O10" s="215">
        <v>473</v>
      </c>
      <c r="P10" s="215">
        <v>0</v>
      </c>
      <c r="Q10" s="215">
        <v>263</v>
      </c>
      <c r="R10" s="215">
        <v>1</v>
      </c>
      <c r="S10" s="215">
        <v>8</v>
      </c>
      <c r="T10" s="262">
        <v>745</v>
      </c>
      <c r="U10" s="207">
        <f>IF(J10&lt;&gt;0,K10/J10,"")</f>
        <v>0.62370723945902939</v>
      </c>
    </row>
    <row r="11" spans="1:23" s="67" customFormat="1" ht="22.5" customHeight="1">
      <c r="A11" s="140" t="s">
        <v>1</v>
      </c>
      <c r="B11" s="66" t="s">
        <v>95</v>
      </c>
      <c r="C11" s="262">
        <v>0</v>
      </c>
      <c r="D11" s="262">
        <v>18058488.807999998</v>
      </c>
      <c r="E11" s="262">
        <v>7026483.3399999999</v>
      </c>
      <c r="F11" s="262">
        <v>11032005.468</v>
      </c>
      <c r="G11" s="262">
        <v>3275472.7459999998</v>
      </c>
      <c r="H11" s="262">
        <v>0</v>
      </c>
      <c r="I11" s="262">
        <v>14783016.062000001</v>
      </c>
      <c r="J11" s="262">
        <v>11831574.365</v>
      </c>
      <c r="K11" s="262">
        <v>5363648.9890000001</v>
      </c>
      <c r="L11" s="262">
        <v>5337528.9890000001</v>
      </c>
      <c r="M11" s="262">
        <v>9533</v>
      </c>
      <c r="N11" s="262">
        <v>16587</v>
      </c>
      <c r="O11" s="262">
        <v>6467925.3760000002</v>
      </c>
      <c r="P11" s="262">
        <v>0</v>
      </c>
      <c r="Q11" s="262">
        <v>2861174.2970000003</v>
      </c>
      <c r="R11" s="262">
        <v>23896</v>
      </c>
      <c r="S11" s="262">
        <v>66371.399999999994</v>
      </c>
      <c r="T11" s="262">
        <v>9419367.0730000008</v>
      </c>
      <c r="U11" s="207">
        <f t="shared" ref="U11:U17" si="0">IF(J11&lt;&gt;0,K11/J11,"")</f>
        <v>0.4533334976000043</v>
      </c>
    </row>
    <row r="12" spans="1:23" ht="22.5" customHeight="1">
      <c r="A12" s="48" t="s">
        <v>13</v>
      </c>
      <c r="B12" s="57" t="s">
        <v>54</v>
      </c>
      <c r="C12" s="264"/>
      <c r="D12" s="262">
        <v>9956782.557</v>
      </c>
      <c r="E12" s="209">
        <v>6264981.6890000002</v>
      </c>
      <c r="F12" s="209">
        <v>3691800.8680000002</v>
      </c>
      <c r="G12" s="209">
        <v>445574.14600000001</v>
      </c>
      <c r="H12" s="209">
        <v>0</v>
      </c>
      <c r="I12" s="262">
        <v>9511208.4110000003</v>
      </c>
      <c r="J12" s="262">
        <v>6861586.3650000002</v>
      </c>
      <c r="K12" s="262">
        <v>1694766.9889999998</v>
      </c>
      <c r="L12" s="209">
        <v>1682654.9889999998</v>
      </c>
      <c r="M12" s="209">
        <v>8133</v>
      </c>
      <c r="N12" s="209">
        <v>3979</v>
      </c>
      <c r="O12" s="209">
        <v>5166819.3760000002</v>
      </c>
      <c r="P12" s="209">
        <v>0</v>
      </c>
      <c r="Q12" s="209">
        <v>2559354.6460000002</v>
      </c>
      <c r="R12" s="209">
        <v>23896</v>
      </c>
      <c r="S12" s="209">
        <v>66371.399999999994</v>
      </c>
      <c r="T12" s="262">
        <v>7816441.4220000003</v>
      </c>
      <c r="U12" s="207">
        <f t="shared" si="0"/>
        <v>0.24699346460823857</v>
      </c>
    </row>
    <row r="13" spans="1:23" ht="22.5" customHeight="1">
      <c r="A13" s="48" t="s">
        <v>14</v>
      </c>
      <c r="B13" s="57" t="s">
        <v>55</v>
      </c>
      <c r="C13" s="264"/>
      <c r="D13" s="262">
        <v>21000</v>
      </c>
      <c r="E13" s="209">
        <v>0</v>
      </c>
      <c r="F13" s="209">
        <v>21000</v>
      </c>
      <c r="G13" s="209">
        <v>0</v>
      </c>
      <c r="H13" s="209">
        <v>0</v>
      </c>
      <c r="I13" s="262">
        <v>21000</v>
      </c>
      <c r="J13" s="262">
        <v>21000</v>
      </c>
      <c r="K13" s="262">
        <v>21000</v>
      </c>
      <c r="L13" s="209">
        <v>21000</v>
      </c>
      <c r="M13" s="209">
        <v>0</v>
      </c>
      <c r="N13" s="209">
        <v>0</v>
      </c>
      <c r="O13" s="209">
        <v>0</v>
      </c>
      <c r="P13" s="209">
        <v>0</v>
      </c>
      <c r="Q13" s="209">
        <v>0</v>
      </c>
      <c r="R13" s="209">
        <v>0</v>
      </c>
      <c r="S13" s="209">
        <v>0</v>
      </c>
      <c r="T13" s="262">
        <v>0</v>
      </c>
      <c r="U13" s="207">
        <f t="shared" si="0"/>
        <v>1</v>
      </c>
    </row>
    <row r="14" spans="1:23" ht="22.5" customHeight="1">
      <c r="A14" s="48" t="s">
        <v>19</v>
      </c>
      <c r="B14" s="57" t="s">
        <v>56</v>
      </c>
      <c r="C14" s="264"/>
      <c r="D14" s="262">
        <v>1346587</v>
      </c>
      <c r="E14" s="209">
        <v>461587</v>
      </c>
      <c r="F14" s="209">
        <v>885000</v>
      </c>
      <c r="G14" s="209">
        <v>830000</v>
      </c>
      <c r="H14" s="209">
        <v>0</v>
      </c>
      <c r="I14" s="262">
        <v>516587</v>
      </c>
      <c r="J14" s="262">
        <v>405138</v>
      </c>
      <c r="K14" s="262">
        <v>71138</v>
      </c>
      <c r="L14" s="209">
        <v>71138</v>
      </c>
      <c r="M14" s="209">
        <v>0</v>
      </c>
      <c r="N14" s="209">
        <v>0</v>
      </c>
      <c r="O14" s="209">
        <v>334000</v>
      </c>
      <c r="P14" s="209">
        <v>0</v>
      </c>
      <c r="Q14" s="209">
        <v>111449</v>
      </c>
      <c r="R14" s="209">
        <v>0</v>
      </c>
      <c r="S14" s="209">
        <v>0</v>
      </c>
      <c r="T14" s="262">
        <v>445449</v>
      </c>
      <c r="U14" s="207">
        <f t="shared" si="0"/>
        <v>0.17558955220196576</v>
      </c>
    </row>
    <row r="15" spans="1:23" ht="22.5" customHeight="1">
      <c r="A15" s="48" t="s">
        <v>22</v>
      </c>
      <c r="B15" s="57" t="s">
        <v>57</v>
      </c>
      <c r="C15" s="264"/>
      <c r="D15" s="262">
        <v>2088623.2510000002</v>
      </c>
      <c r="E15" s="209">
        <v>152465.65100000001</v>
      </c>
      <c r="F15" s="209">
        <v>1936157.6</v>
      </c>
      <c r="G15" s="209">
        <v>754341.6</v>
      </c>
      <c r="H15" s="209">
        <v>0</v>
      </c>
      <c r="I15" s="262">
        <v>1334281.6510000001</v>
      </c>
      <c r="J15" s="262">
        <v>1218976</v>
      </c>
      <c r="K15" s="262">
        <v>855236</v>
      </c>
      <c r="L15" s="209">
        <v>841228</v>
      </c>
      <c r="M15" s="209">
        <v>1400</v>
      </c>
      <c r="N15" s="209">
        <v>12608</v>
      </c>
      <c r="O15" s="209">
        <v>363740</v>
      </c>
      <c r="P15" s="209">
        <v>0</v>
      </c>
      <c r="Q15" s="209">
        <v>115305.651</v>
      </c>
      <c r="R15" s="209">
        <v>0</v>
      </c>
      <c r="S15" s="209">
        <v>0</v>
      </c>
      <c r="T15" s="262">
        <v>479045.65100000001</v>
      </c>
      <c r="U15" s="207">
        <f t="shared" si="0"/>
        <v>0.70160200036752163</v>
      </c>
    </row>
    <row r="16" spans="1:23" ht="22.5" customHeight="1">
      <c r="A16" s="48" t="s">
        <v>23</v>
      </c>
      <c r="B16" s="57" t="s">
        <v>60</v>
      </c>
      <c r="C16" s="264"/>
      <c r="D16" s="262">
        <v>4206242</v>
      </c>
      <c r="E16" s="209">
        <v>147448</v>
      </c>
      <c r="F16" s="209">
        <v>4058794</v>
      </c>
      <c r="G16" s="209">
        <v>1245557</v>
      </c>
      <c r="H16" s="209">
        <v>0</v>
      </c>
      <c r="I16" s="262">
        <v>2960685</v>
      </c>
      <c r="J16" s="262">
        <v>2885620</v>
      </c>
      <c r="K16" s="262">
        <v>2720482</v>
      </c>
      <c r="L16" s="209">
        <v>2720482</v>
      </c>
      <c r="M16" s="209">
        <v>0</v>
      </c>
      <c r="N16" s="209">
        <v>0</v>
      </c>
      <c r="O16" s="209">
        <v>165138</v>
      </c>
      <c r="P16" s="209">
        <v>0</v>
      </c>
      <c r="Q16" s="209">
        <v>75065</v>
      </c>
      <c r="R16" s="209">
        <v>0</v>
      </c>
      <c r="S16" s="209">
        <v>0</v>
      </c>
      <c r="T16" s="262">
        <v>240203</v>
      </c>
      <c r="U16" s="207">
        <f t="shared" si="0"/>
        <v>0.94277209057325639</v>
      </c>
    </row>
    <row r="17" spans="1:21" ht="22.5" customHeight="1">
      <c r="A17" s="48" t="s">
        <v>24</v>
      </c>
      <c r="B17" s="57" t="s">
        <v>58</v>
      </c>
      <c r="C17" s="264"/>
      <c r="D17" s="262">
        <v>439254</v>
      </c>
      <c r="E17" s="209">
        <v>1</v>
      </c>
      <c r="F17" s="209">
        <v>439253</v>
      </c>
      <c r="G17" s="209">
        <v>0</v>
      </c>
      <c r="H17" s="209">
        <v>0</v>
      </c>
      <c r="I17" s="262">
        <v>439254</v>
      </c>
      <c r="J17" s="262">
        <v>439254</v>
      </c>
      <c r="K17" s="262">
        <v>1026</v>
      </c>
      <c r="L17" s="209">
        <v>1026</v>
      </c>
      <c r="M17" s="209">
        <v>0</v>
      </c>
      <c r="N17" s="209">
        <v>0</v>
      </c>
      <c r="O17" s="209">
        <v>438228</v>
      </c>
      <c r="P17" s="209">
        <v>0</v>
      </c>
      <c r="Q17" s="209">
        <v>0</v>
      </c>
      <c r="R17" s="209">
        <v>0</v>
      </c>
      <c r="S17" s="209">
        <v>0</v>
      </c>
      <c r="T17" s="262">
        <v>438228</v>
      </c>
      <c r="U17" s="207">
        <f t="shared" si="0"/>
        <v>2.3357783879031269E-3</v>
      </c>
    </row>
    <row r="18" spans="1:21" s="5" customFormat="1" ht="21" customHeight="1">
      <c r="A18" s="469" t="s">
        <v>469</v>
      </c>
      <c r="B18" s="470"/>
      <c r="C18" s="470"/>
      <c r="D18" s="470"/>
      <c r="E18" s="470"/>
      <c r="F18" s="199"/>
      <c r="G18" s="199"/>
      <c r="H18" s="199"/>
      <c r="I18" s="200"/>
      <c r="J18" s="200"/>
      <c r="K18" s="200"/>
      <c r="L18" s="200"/>
      <c r="M18" s="200"/>
      <c r="N18" s="465" t="s">
        <v>470</v>
      </c>
      <c r="O18" s="466"/>
      <c r="P18" s="466"/>
      <c r="Q18" s="466"/>
      <c r="R18" s="466"/>
      <c r="S18" s="466"/>
      <c r="T18" s="466"/>
      <c r="U18" s="211"/>
    </row>
    <row r="19" spans="1:21" ht="15.75" customHeight="1">
      <c r="A19" s="475" t="s">
        <v>286</v>
      </c>
      <c r="B19" s="476"/>
      <c r="C19" s="476"/>
      <c r="D19" s="476"/>
      <c r="E19" s="476"/>
      <c r="F19" s="201"/>
      <c r="G19" s="201"/>
      <c r="H19" s="201"/>
      <c r="I19" s="148"/>
      <c r="J19" s="148"/>
      <c r="K19" s="148"/>
      <c r="L19" s="148"/>
      <c r="M19" s="148"/>
      <c r="N19" s="468" t="s">
        <v>299</v>
      </c>
      <c r="O19" s="468"/>
      <c r="P19" s="468"/>
      <c r="Q19" s="468"/>
      <c r="R19" s="468"/>
      <c r="S19" s="468"/>
      <c r="T19" s="468"/>
      <c r="U19" s="212"/>
    </row>
    <row r="20" spans="1:21" ht="98.25" customHeight="1">
      <c r="A20" s="202"/>
      <c r="B20" s="202"/>
      <c r="C20" s="202"/>
      <c r="D20" s="202"/>
      <c r="E20" s="202"/>
      <c r="F20" s="142"/>
      <c r="G20" s="142"/>
      <c r="H20" s="142"/>
      <c r="I20" s="148"/>
      <c r="J20" s="148"/>
      <c r="K20" s="148"/>
      <c r="L20" s="148"/>
      <c r="M20" s="148"/>
      <c r="N20" s="148"/>
      <c r="O20" s="148"/>
      <c r="P20" s="203"/>
      <c r="Q20" s="142"/>
      <c r="R20" s="148"/>
      <c r="S20" s="144"/>
      <c r="T20" s="144"/>
      <c r="U20" s="144"/>
    </row>
    <row r="21" spans="1:21" ht="15.75" customHeight="1">
      <c r="A21" s="461" t="s">
        <v>328</v>
      </c>
      <c r="B21" s="461"/>
      <c r="C21" s="461"/>
      <c r="D21" s="461"/>
      <c r="E21" s="461"/>
      <c r="F21" s="204" t="s">
        <v>2</v>
      </c>
      <c r="G21" s="204"/>
      <c r="H21" s="204"/>
      <c r="I21" s="204"/>
      <c r="J21" s="204"/>
      <c r="K21" s="204"/>
      <c r="L21" s="204"/>
      <c r="M21" s="204"/>
      <c r="N21" s="462" t="s">
        <v>341</v>
      </c>
      <c r="O21" s="462"/>
      <c r="P21" s="462"/>
      <c r="Q21" s="462"/>
      <c r="R21" s="462"/>
      <c r="S21" s="462"/>
      <c r="T21" s="462"/>
      <c r="U21" s="213"/>
    </row>
  </sheetData>
  <sheetProtection selectLockedCells="1" selectUnlockedCells="1"/>
  <mergeCells count="34">
    <mergeCell ref="A1:D1"/>
    <mergeCell ref="C4:C8"/>
    <mergeCell ref="K5:P5"/>
    <mergeCell ref="J5:J8"/>
    <mergeCell ref="G4:G8"/>
    <mergeCell ref="F5:F8"/>
    <mergeCell ref="E1:O1"/>
    <mergeCell ref="P1:U1"/>
    <mergeCell ref="P3:U3"/>
    <mergeCell ref="Q5:Q8"/>
    <mergeCell ref="R5:R8"/>
    <mergeCell ref="S5:S8"/>
    <mergeCell ref="H4:H8"/>
    <mergeCell ref="I4:I8"/>
    <mergeCell ref="A2:U2"/>
    <mergeCell ref="E5:E8"/>
    <mergeCell ref="U4:U8"/>
    <mergeCell ref="J4:S4"/>
    <mergeCell ref="L6:N7"/>
    <mergeCell ref="K6:K8"/>
    <mergeCell ref="D4:D8"/>
    <mergeCell ref="A21:E21"/>
    <mergeCell ref="N21:T21"/>
    <mergeCell ref="E4:F4"/>
    <mergeCell ref="A18:E18"/>
    <mergeCell ref="N18:T18"/>
    <mergeCell ref="A4:A8"/>
    <mergeCell ref="B4:B8"/>
    <mergeCell ref="A19:E19"/>
    <mergeCell ref="N19:T19"/>
    <mergeCell ref="A9:B9"/>
    <mergeCell ref="O6:O8"/>
    <mergeCell ref="P6:P8"/>
    <mergeCell ref="T4:T8"/>
  </mergeCells>
  <pageMargins left="0.39370078740157499" right="0.39370078740157499" top="0.41" bottom="0.45" header="0.31496062992126" footer="0.31496062992126"/>
  <pageSetup paperSize="9" scale="70" orientation="landscape" r:id="rId1"/>
  <ignoredErrors>
    <ignoredError sqref="C9:U9" numberStoredAsText="1"/>
    <ignoredError sqref="U11:U17 U10"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X24"/>
  <sheetViews>
    <sheetView view="pageBreakPreview" topLeftCell="A4" zoomScaleSheetLayoutView="100" workbookViewId="0">
      <selection activeCell="A9" sqref="A9:V22"/>
    </sheetView>
  </sheetViews>
  <sheetFormatPr defaultRowHeight="15.75"/>
  <cols>
    <col min="1" max="1" width="3.25" style="4" customWidth="1"/>
    <col min="2" max="2" width="13.375" style="4" customWidth="1"/>
    <col min="3" max="3" width="6.5" style="4" customWidth="1"/>
    <col min="4" max="4" width="6" style="4" customWidth="1"/>
    <col min="5" max="5" width="8.5" style="4" customWidth="1"/>
    <col min="6" max="6" width="5.75" style="4" customWidth="1"/>
    <col min="7" max="7" width="5" style="4" customWidth="1"/>
    <col min="8" max="8" width="6.75" style="4" customWidth="1"/>
    <col min="9" max="9" width="6.125" style="4" customWidth="1"/>
    <col min="10" max="12" width="6.75" style="4" customWidth="1"/>
    <col min="13" max="13" width="8.125" style="8" customWidth="1"/>
    <col min="14" max="14" width="7.25" style="8" customWidth="1"/>
    <col min="15" max="16" width="5.375" style="8" customWidth="1"/>
    <col min="17" max="17" width="7.125" style="8" customWidth="1"/>
    <col min="18" max="18" width="8" style="8" customWidth="1"/>
    <col min="19" max="19" width="5.375" style="8" customWidth="1"/>
    <col min="20" max="20" width="5.25" style="8" customWidth="1"/>
    <col min="21" max="21" width="6.125" style="8" customWidth="1"/>
    <col min="22" max="22" width="7.375" style="8" customWidth="1"/>
    <col min="23" max="16384" width="9" style="4"/>
  </cols>
  <sheetData>
    <row r="1" spans="1:24" ht="63.75" customHeight="1">
      <c r="A1" s="484" t="s">
        <v>152</v>
      </c>
      <c r="B1" s="484"/>
      <c r="C1" s="484"/>
      <c r="D1" s="484"/>
      <c r="E1" s="484"/>
      <c r="F1" s="491" t="s">
        <v>124</v>
      </c>
      <c r="G1" s="491"/>
      <c r="H1" s="491"/>
      <c r="I1" s="491"/>
      <c r="J1" s="491"/>
      <c r="K1" s="491"/>
      <c r="L1" s="491"/>
      <c r="M1" s="491"/>
      <c r="N1" s="491"/>
      <c r="O1" s="491"/>
      <c r="P1" s="43"/>
      <c r="Q1" s="495" t="s">
        <v>150</v>
      </c>
      <c r="R1" s="495"/>
      <c r="S1" s="495"/>
      <c r="T1" s="495"/>
      <c r="U1" s="495"/>
      <c r="V1" s="495"/>
    </row>
    <row r="2" spans="1:24" ht="17.25" customHeight="1">
      <c r="A2" s="25"/>
      <c r="B2" s="27"/>
      <c r="C2" s="27"/>
      <c r="D2" s="27"/>
      <c r="E2" s="6"/>
      <c r="F2" s="6"/>
      <c r="G2" s="6"/>
      <c r="H2" s="6"/>
      <c r="I2" s="6"/>
      <c r="J2" s="37"/>
      <c r="K2" s="39">
        <f>COUNTBLANK(E8:V22)</f>
        <v>252</v>
      </c>
      <c r="L2" s="39">
        <f>COUNTA(E9:V22)</f>
        <v>0</v>
      </c>
      <c r="M2" s="42">
        <f>K2+L2</f>
        <v>252</v>
      </c>
      <c r="N2" s="41"/>
      <c r="O2" s="26"/>
      <c r="P2" s="26"/>
      <c r="Q2" s="26"/>
      <c r="R2" s="499" t="s">
        <v>98</v>
      </c>
      <c r="S2" s="499"/>
      <c r="T2" s="499"/>
      <c r="U2" s="499"/>
      <c r="V2" s="499"/>
    </row>
    <row r="3" spans="1:24" s="11" customFormat="1" ht="15.75" customHeight="1">
      <c r="A3" s="547" t="s">
        <v>157</v>
      </c>
      <c r="B3" s="548"/>
      <c r="C3" s="524" t="s">
        <v>132</v>
      </c>
      <c r="D3" s="517" t="s">
        <v>134</v>
      </c>
      <c r="E3" s="553" t="s">
        <v>4</v>
      </c>
      <c r="F3" s="554"/>
      <c r="G3" s="539" t="s">
        <v>36</v>
      </c>
      <c r="H3" s="539" t="s">
        <v>82</v>
      </c>
      <c r="I3" s="545" t="s">
        <v>37</v>
      </c>
      <c r="J3" s="546"/>
      <c r="K3" s="546"/>
      <c r="L3" s="546"/>
      <c r="M3" s="546"/>
      <c r="N3" s="546"/>
      <c r="O3" s="546"/>
      <c r="P3" s="546"/>
      <c r="Q3" s="546"/>
      <c r="R3" s="546"/>
      <c r="S3" s="546"/>
      <c r="T3" s="546"/>
      <c r="U3" s="540" t="s">
        <v>103</v>
      </c>
      <c r="V3" s="517" t="s">
        <v>108</v>
      </c>
    </row>
    <row r="4" spans="1:24" s="12" customFormat="1" ht="15.75" customHeight="1">
      <c r="A4" s="549"/>
      <c r="B4" s="550"/>
      <c r="C4" s="525"/>
      <c r="D4" s="517"/>
      <c r="E4" s="492" t="s">
        <v>137</v>
      </c>
      <c r="F4" s="492" t="s">
        <v>62</v>
      </c>
      <c r="G4" s="539"/>
      <c r="H4" s="539"/>
      <c r="I4" s="539" t="s">
        <v>37</v>
      </c>
      <c r="J4" s="544" t="s">
        <v>38</v>
      </c>
      <c r="K4" s="544"/>
      <c r="L4" s="544"/>
      <c r="M4" s="544"/>
      <c r="N4" s="544"/>
      <c r="O4" s="544"/>
      <c r="P4" s="544"/>
      <c r="Q4" s="544"/>
      <c r="R4" s="500" t="s">
        <v>139</v>
      </c>
      <c r="S4" s="503" t="s">
        <v>148</v>
      </c>
      <c r="T4" s="500" t="s">
        <v>81</v>
      </c>
      <c r="U4" s="540"/>
      <c r="V4" s="517"/>
    </row>
    <row r="5" spans="1:24" s="11" customFormat="1" ht="15.75" customHeight="1">
      <c r="A5" s="549"/>
      <c r="B5" s="550"/>
      <c r="C5" s="525"/>
      <c r="D5" s="517"/>
      <c r="E5" s="493"/>
      <c r="F5" s="493"/>
      <c r="G5" s="539"/>
      <c r="H5" s="539"/>
      <c r="I5" s="539"/>
      <c r="J5" s="539" t="s">
        <v>61</v>
      </c>
      <c r="K5" s="541" t="s">
        <v>4</v>
      </c>
      <c r="L5" s="542"/>
      <c r="M5" s="542"/>
      <c r="N5" s="542"/>
      <c r="O5" s="542"/>
      <c r="P5" s="542"/>
      <c r="Q5" s="543"/>
      <c r="R5" s="501"/>
      <c r="S5" s="504"/>
      <c r="T5" s="501"/>
      <c r="U5" s="540"/>
      <c r="V5" s="517"/>
    </row>
    <row r="6" spans="1:24" s="11" customFormat="1" ht="15.75" customHeight="1">
      <c r="A6" s="549"/>
      <c r="B6" s="550"/>
      <c r="C6" s="525"/>
      <c r="D6" s="517"/>
      <c r="E6" s="493"/>
      <c r="F6" s="493"/>
      <c r="G6" s="539"/>
      <c r="H6" s="539"/>
      <c r="I6" s="539"/>
      <c r="J6" s="539"/>
      <c r="K6" s="500" t="s">
        <v>96</v>
      </c>
      <c r="L6" s="541" t="s">
        <v>4</v>
      </c>
      <c r="M6" s="542"/>
      <c r="N6" s="543"/>
      <c r="O6" s="500" t="s">
        <v>42</v>
      </c>
      <c r="P6" s="503" t="s">
        <v>147</v>
      </c>
      <c r="Q6" s="500" t="s">
        <v>46</v>
      </c>
      <c r="R6" s="501"/>
      <c r="S6" s="504"/>
      <c r="T6" s="501"/>
      <c r="U6" s="540"/>
      <c r="V6" s="517"/>
    </row>
    <row r="7" spans="1:24" s="11" customFormat="1" ht="51" customHeight="1">
      <c r="A7" s="549"/>
      <c r="B7" s="550"/>
      <c r="C7" s="526"/>
      <c r="D7" s="517"/>
      <c r="E7" s="494"/>
      <c r="F7" s="494"/>
      <c r="G7" s="539"/>
      <c r="H7" s="539"/>
      <c r="I7" s="539"/>
      <c r="J7" s="539"/>
      <c r="K7" s="502"/>
      <c r="L7" s="54" t="s">
        <v>39</v>
      </c>
      <c r="M7" s="54" t="s">
        <v>40</v>
      </c>
      <c r="N7" s="54" t="s">
        <v>159</v>
      </c>
      <c r="O7" s="502"/>
      <c r="P7" s="505"/>
      <c r="Q7" s="502"/>
      <c r="R7" s="502"/>
      <c r="S7" s="505"/>
      <c r="T7" s="502"/>
      <c r="U7" s="540"/>
      <c r="V7" s="517"/>
    </row>
    <row r="8" spans="1:24">
      <c r="A8" s="551"/>
      <c r="B8" s="552"/>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4">
      <c r="A9" s="44" t="s">
        <v>0</v>
      </c>
      <c r="B9" s="55" t="s">
        <v>94</v>
      </c>
      <c r="C9" s="46"/>
      <c r="D9" s="46"/>
      <c r="E9" s="46"/>
      <c r="F9" s="46"/>
      <c r="G9" s="46"/>
      <c r="H9" s="46"/>
      <c r="I9" s="46"/>
      <c r="J9" s="46"/>
      <c r="K9" s="46"/>
      <c r="L9" s="58"/>
      <c r="M9" s="58"/>
      <c r="N9" s="59"/>
      <c r="O9" s="46"/>
      <c r="P9" s="46"/>
      <c r="Q9" s="56"/>
      <c r="R9" s="56"/>
      <c r="S9" s="56"/>
      <c r="T9" s="56"/>
      <c r="U9" s="46"/>
      <c r="V9" s="46"/>
      <c r="X9" s="34"/>
    </row>
    <row r="10" spans="1:24">
      <c r="A10" s="48" t="s">
        <v>13</v>
      </c>
      <c r="B10" s="57" t="s">
        <v>54</v>
      </c>
      <c r="C10" s="46"/>
      <c r="D10" s="46"/>
      <c r="E10" s="46"/>
      <c r="F10" s="46"/>
      <c r="G10" s="46"/>
      <c r="H10" s="46"/>
      <c r="I10" s="46"/>
      <c r="J10" s="46"/>
      <c r="K10" s="46"/>
      <c r="L10" s="58"/>
      <c r="M10" s="58"/>
      <c r="N10" s="59"/>
      <c r="O10" s="46"/>
      <c r="P10" s="46"/>
      <c r="Q10" s="46"/>
      <c r="R10" s="46"/>
      <c r="S10" s="46"/>
      <c r="T10" s="46"/>
      <c r="U10" s="46"/>
      <c r="V10" s="46"/>
    </row>
    <row r="11" spans="1:24">
      <c r="A11" s="48" t="s">
        <v>14</v>
      </c>
      <c r="B11" s="57" t="s">
        <v>55</v>
      </c>
      <c r="C11" s="46"/>
      <c r="D11" s="46"/>
      <c r="E11" s="46"/>
      <c r="F11" s="46"/>
      <c r="G11" s="46"/>
      <c r="H11" s="46"/>
      <c r="I11" s="46"/>
      <c r="J11" s="46"/>
      <c r="K11" s="46"/>
      <c r="L11" s="58"/>
      <c r="M11" s="58"/>
      <c r="N11" s="59"/>
      <c r="O11" s="46"/>
      <c r="P11" s="46"/>
      <c r="Q11" s="46"/>
      <c r="R11" s="46"/>
      <c r="S11" s="46"/>
      <c r="T11" s="46"/>
      <c r="U11" s="46"/>
      <c r="V11" s="46"/>
    </row>
    <row r="12" spans="1:24">
      <c r="A12" s="48" t="s">
        <v>19</v>
      </c>
      <c r="B12" s="57" t="s">
        <v>56</v>
      </c>
      <c r="C12" s="46"/>
      <c r="D12" s="46"/>
      <c r="E12" s="46"/>
      <c r="F12" s="46"/>
      <c r="G12" s="46"/>
      <c r="H12" s="46"/>
      <c r="I12" s="46"/>
      <c r="J12" s="46"/>
      <c r="K12" s="46"/>
      <c r="L12" s="58"/>
      <c r="M12" s="58"/>
      <c r="N12" s="59"/>
      <c r="O12" s="46"/>
      <c r="P12" s="46"/>
      <c r="Q12" s="46"/>
      <c r="R12" s="46"/>
      <c r="S12" s="46"/>
      <c r="T12" s="46"/>
      <c r="U12" s="46"/>
      <c r="V12" s="46"/>
    </row>
    <row r="13" spans="1:24">
      <c r="A13" s="48" t="s">
        <v>22</v>
      </c>
      <c r="B13" s="57" t="s">
        <v>57</v>
      </c>
      <c r="C13" s="46"/>
      <c r="D13" s="46"/>
      <c r="E13" s="46"/>
      <c r="F13" s="46"/>
      <c r="G13" s="46"/>
      <c r="H13" s="46"/>
      <c r="I13" s="46"/>
      <c r="J13" s="46"/>
      <c r="K13" s="46"/>
      <c r="L13" s="58"/>
      <c r="M13" s="58"/>
      <c r="N13" s="59"/>
      <c r="O13" s="46"/>
      <c r="P13" s="46"/>
      <c r="Q13" s="46"/>
      <c r="R13" s="46"/>
      <c r="S13" s="46"/>
      <c r="T13" s="46"/>
      <c r="U13" s="46"/>
      <c r="V13" s="46"/>
    </row>
    <row r="14" spans="1:24">
      <c r="A14" s="48" t="s">
        <v>23</v>
      </c>
      <c r="B14" s="57" t="s">
        <v>60</v>
      </c>
      <c r="C14" s="46"/>
      <c r="D14" s="46"/>
      <c r="E14" s="46"/>
      <c r="F14" s="46"/>
      <c r="G14" s="46"/>
      <c r="H14" s="46"/>
      <c r="I14" s="46"/>
      <c r="J14" s="46"/>
      <c r="K14" s="46"/>
      <c r="L14" s="58"/>
      <c r="M14" s="58"/>
      <c r="N14" s="59"/>
      <c r="O14" s="46"/>
      <c r="P14" s="46"/>
      <c r="Q14" s="46"/>
      <c r="R14" s="46"/>
      <c r="S14" s="46"/>
      <c r="T14" s="46"/>
      <c r="U14" s="46"/>
      <c r="V14" s="46"/>
    </row>
    <row r="15" spans="1:24">
      <c r="A15" s="48" t="s">
        <v>24</v>
      </c>
      <c r="B15" s="57" t="s">
        <v>58</v>
      </c>
      <c r="C15" s="46"/>
      <c r="D15" s="46"/>
      <c r="E15" s="46"/>
      <c r="F15" s="46"/>
      <c r="G15" s="46"/>
      <c r="H15" s="46"/>
      <c r="I15" s="46"/>
      <c r="J15" s="46"/>
      <c r="K15" s="46"/>
      <c r="L15" s="58"/>
      <c r="M15" s="58"/>
      <c r="N15" s="59"/>
      <c r="O15" s="46"/>
      <c r="P15" s="46"/>
      <c r="Q15" s="46"/>
      <c r="R15" s="46"/>
      <c r="S15" s="46"/>
      <c r="T15" s="46"/>
      <c r="U15" s="46"/>
      <c r="V15" s="46"/>
    </row>
    <row r="16" spans="1:24">
      <c r="A16" s="44" t="s">
        <v>1</v>
      </c>
      <c r="B16" s="55" t="s">
        <v>95</v>
      </c>
      <c r="C16" s="46"/>
      <c r="D16" s="46"/>
      <c r="E16" s="46"/>
      <c r="F16" s="46"/>
      <c r="G16" s="46"/>
      <c r="H16" s="46"/>
      <c r="I16" s="46"/>
      <c r="J16" s="46"/>
      <c r="K16" s="46"/>
      <c r="L16" s="46"/>
      <c r="M16" s="46"/>
      <c r="N16" s="46"/>
      <c r="O16" s="46"/>
      <c r="P16" s="46"/>
      <c r="Q16" s="56"/>
      <c r="R16" s="56"/>
      <c r="S16" s="56"/>
      <c r="T16" s="56"/>
      <c r="U16" s="46"/>
      <c r="V16" s="46"/>
    </row>
    <row r="17" spans="1:23" ht="16.5" customHeight="1">
      <c r="A17" s="48" t="s">
        <v>13</v>
      </c>
      <c r="B17" s="57" t="s">
        <v>54</v>
      </c>
      <c r="C17" s="46"/>
      <c r="D17" s="46"/>
      <c r="E17" s="46"/>
      <c r="F17" s="46"/>
      <c r="G17" s="46"/>
      <c r="H17" s="46"/>
      <c r="I17" s="46"/>
      <c r="J17" s="46"/>
      <c r="K17" s="46"/>
      <c r="L17" s="46"/>
      <c r="M17" s="46"/>
      <c r="N17" s="46"/>
      <c r="O17" s="46"/>
      <c r="P17" s="46"/>
      <c r="Q17" s="46"/>
      <c r="R17" s="46"/>
      <c r="S17" s="46"/>
      <c r="T17" s="46"/>
      <c r="U17" s="46"/>
      <c r="V17" s="46"/>
    </row>
    <row r="18" spans="1:23" ht="16.5" customHeight="1">
      <c r="A18" s="48" t="s">
        <v>14</v>
      </c>
      <c r="B18" s="57" t="s">
        <v>55</v>
      </c>
      <c r="C18" s="46"/>
      <c r="D18" s="46"/>
      <c r="E18" s="46"/>
      <c r="F18" s="46"/>
      <c r="G18" s="46"/>
      <c r="H18" s="46"/>
      <c r="I18" s="46"/>
      <c r="J18" s="46"/>
      <c r="K18" s="46"/>
      <c r="L18" s="46"/>
      <c r="M18" s="46"/>
      <c r="N18" s="46"/>
      <c r="O18" s="46"/>
      <c r="P18" s="46"/>
      <c r="Q18" s="46"/>
      <c r="R18" s="46"/>
      <c r="S18" s="46"/>
      <c r="T18" s="46"/>
      <c r="U18" s="46"/>
      <c r="V18" s="46"/>
    </row>
    <row r="19" spans="1:23" ht="16.5" customHeight="1">
      <c r="A19" s="48" t="s">
        <v>19</v>
      </c>
      <c r="B19" s="57" t="s">
        <v>56</v>
      </c>
      <c r="C19" s="46"/>
      <c r="D19" s="46"/>
      <c r="E19" s="46"/>
      <c r="F19" s="46"/>
      <c r="G19" s="46"/>
      <c r="H19" s="46"/>
      <c r="I19" s="46"/>
      <c r="J19" s="46"/>
      <c r="K19" s="46"/>
      <c r="L19" s="46"/>
      <c r="M19" s="46"/>
      <c r="N19" s="46"/>
      <c r="O19" s="46"/>
      <c r="P19" s="46"/>
      <c r="Q19" s="46"/>
      <c r="R19" s="46"/>
      <c r="S19" s="46"/>
      <c r="T19" s="46"/>
      <c r="U19" s="46"/>
      <c r="V19" s="46"/>
    </row>
    <row r="20" spans="1:23" ht="16.5" customHeight="1">
      <c r="A20" s="48" t="s">
        <v>22</v>
      </c>
      <c r="B20" s="57" t="s">
        <v>57</v>
      </c>
      <c r="C20" s="46"/>
      <c r="D20" s="46"/>
      <c r="E20" s="46"/>
      <c r="F20" s="46"/>
      <c r="G20" s="46"/>
      <c r="H20" s="46"/>
      <c r="I20" s="46"/>
      <c r="J20" s="46"/>
      <c r="K20" s="46"/>
      <c r="L20" s="46"/>
      <c r="M20" s="46"/>
      <c r="N20" s="46"/>
      <c r="O20" s="46"/>
      <c r="P20" s="46"/>
      <c r="Q20" s="46"/>
      <c r="R20" s="46"/>
      <c r="S20" s="46"/>
      <c r="T20" s="46"/>
      <c r="U20" s="46"/>
      <c r="V20" s="46"/>
    </row>
    <row r="21" spans="1:23" ht="16.5" customHeight="1">
      <c r="A21" s="48" t="s">
        <v>23</v>
      </c>
      <c r="B21" s="57" t="s">
        <v>60</v>
      </c>
      <c r="C21" s="46"/>
      <c r="D21" s="46"/>
      <c r="E21" s="46"/>
      <c r="F21" s="46"/>
      <c r="G21" s="46"/>
      <c r="H21" s="46"/>
      <c r="I21" s="46"/>
      <c r="J21" s="46"/>
      <c r="K21" s="46"/>
      <c r="L21" s="46"/>
      <c r="M21" s="46"/>
      <c r="N21" s="46"/>
      <c r="O21" s="46"/>
      <c r="P21" s="46"/>
      <c r="Q21" s="46"/>
      <c r="R21" s="46"/>
      <c r="S21" s="46"/>
      <c r="T21" s="46"/>
      <c r="U21" s="46"/>
      <c r="V21" s="46"/>
    </row>
    <row r="22" spans="1:23" ht="16.5" customHeight="1">
      <c r="A22" s="48" t="s">
        <v>24</v>
      </c>
      <c r="B22" s="57" t="s">
        <v>58</v>
      </c>
      <c r="C22" s="46"/>
      <c r="D22" s="46"/>
      <c r="E22" s="46"/>
      <c r="F22" s="46"/>
      <c r="G22" s="46"/>
      <c r="H22" s="46"/>
      <c r="I22" s="46"/>
      <c r="J22" s="46"/>
      <c r="K22" s="46"/>
      <c r="L22" s="46"/>
      <c r="M22" s="46"/>
      <c r="N22" s="46"/>
      <c r="O22" s="46"/>
      <c r="P22" s="46"/>
      <c r="Q22" s="46"/>
      <c r="R22" s="46"/>
      <c r="S22" s="46"/>
      <c r="T22" s="46"/>
      <c r="U22" s="46"/>
      <c r="V22" s="46"/>
    </row>
    <row r="23" spans="1:23" s="5" customFormat="1" ht="45.75" customHeight="1">
      <c r="A23" s="513" t="s">
        <v>119</v>
      </c>
      <c r="B23" s="513"/>
      <c r="C23" s="513"/>
      <c r="D23" s="513"/>
      <c r="E23" s="513"/>
      <c r="F23" s="513"/>
      <c r="G23" s="513"/>
      <c r="H23" s="513"/>
      <c r="I23" s="513"/>
      <c r="J23" s="513"/>
      <c r="K23" s="7"/>
      <c r="L23" s="7"/>
      <c r="M23" s="7"/>
      <c r="O23" s="515" t="s">
        <v>127</v>
      </c>
      <c r="P23" s="515"/>
      <c r="Q23" s="515"/>
      <c r="R23" s="515"/>
      <c r="S23" s="515"/>
      <c r="T23" s="515"/>
      <c r="U23" s="515"/>
      <c r="V23" s="515"/>
      <c r="W23" s="5" t="s">
        <v>2</v>
      </c>
    </row>
    <row r="24" spans="1:23">
      <c r="A24" s="514"/>
      <c r="B24" s="514"/>
      <c r="C24" s="514"/>
      <c r="D24" s="514"/>
      <c r="E24" s="514"/>
      <c r="F24" s="514"/>
      <c r="G24" s="514"/>
      <c r="H24" s="514"/>
      <c r="I24" s="514"/>
      <c r="J24" s="514"/>
      <c r="O24" s="516"/>
      <c r="P24" s="516"/>
      <c r="Q24" s="516"/>
      <c r="R24" s="516"/>
      <c r="S24" s="516"/>
      <c r="T24" s="516"/>
      <c r="U24" s="516"/>
      <c r="V24" s="516"/>
    </row>
  </sheetData>
  <mergeCells count="29">
    <mergeCell ref="A1:E1"/>
    <mergeCell ref="F1:O1"/>
    <mergeCell ref="Q1:V1"/>
    <mergeCell ref="J4:Q4"/>
    <mergeCell ref="I3:T3"/>
    <mergeCell ref="C3:C7"/>
    <mergeCell ref="S4:S7"/>
    <mergeCell ref="T4:T7"/>
    <mergeCell ref="D3:D7"/>
    <mergeCell ref="A3:B8"/>
    <mergeCell ref="E3:F3"/>
    <mergeCell ref="E4:E7"/>
    <mergeCell ref="F4:F7"/>
    <mergeCell ref="R4:R7"/>
    <mergeCell ref="K6:K7"/>
    <mergeCell ref="I4:I7"/>
    <mergeCell ref="A23:J24"/>
    <mergeCell ref="O23:V24"/>
    <mergeCell ref="R2:V2"/>
    <mergeCell ref="V3:V7"/>
    <mergeCell ref="J5:J7"/>
    <mergeCell ref="G3:G7"/>
    <mergeCell ref="H3:H7"/>
    <mergeCell ref="P6:P7"/>
    <mergeCell ref="U3:U7"/>
    <mergeCell ref="K5:Q5"/>
    <mergeCell ref="L6:N6"/>
    <mergeCell ref="O6:O7"/>
    <mergeCell ref="Q6:Q7"/>
  </mergeCells>
  <phoneticPr fontId="8" type="noConversion"/>
  <pageMargins left="0.43307086614173229" right="0.19685039370078741" top="0.19685039370078741" bottom="0" header="0.19685039370078741" footer="0.19685039370078741"/>
  <pageSetup paperSize="9" scale="9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AA77"/>
  <sheetViews>
    <sheetView view="pageBreakPreview" topLeftCell="A70" zoomScaleNormal="100" zoomScaleSheetLayoutView="100" workbookViewId="0">
      <selection activeCell="K5" sqref="K5:P5"/>
    </sheetView>
  </sheetViews>
  <sheetFormatPr defaultRowHeight="15.75"/>
  <cols>
    <col min="1" max="1" width="4.125" style="4" customWidth="1"/>
    <col min="2" max="2" width="24" style="4" customWidth="1"/>
    <col min="3" max="3" width="6.625" style="4" customWidth="1"/>
    <col min="4" max="4" width="7.25" style="4" customWidth="1"/>
    <col min="5" max="5" width="8.375" style="4" customWidth="1"/>
    <col min="6" max="6" width="6.75" style="4" customWidth="1"/>
    <col min="7" max="7" width="6.5" style="4" customWidth="1"/>
    <col min="8" max="8" width="5.375" style="4" customWidth="1"/>
    <col min="9" max="9" width="8.375" style="4" customWidth="1"/>
    <col min="10" max="10" width="6.75" style="4" customWidth="1"/>
    <col min="11" max="11" width="6.625" style="4" customWidth="1"/>
    <col min="12" max="13" width="7.125" style="4" customWidth="1"/>
    <col min="14" max="14" width="7.375" style="8" customWidth="1"/>
    <col min="15" max="15" width="6.5" style="8" customWidth="1"/>
    <col min="16" max="16" width="5.625" style="8" customWidth="1"/>
    <col min="17" max="18" width="7" style="8" customWidth="1"/>
    <col min="19" max="19" width="5.75" style="8" customWidth="1"/>
    <col min="20" max="20" width="7.25" style="8" customWidth="1"/>
    <col min="21" max="21" width="7.375" style="8" customWidth="1"/>
    <col min="22" max="27" width="0" style="4" hidden="1" customWidth="1"/>
    <col min="28" max="16384" width="9" style="4"/>
  </cols>
  <sheetData>
    <row r="1" spans="1:27" s="5" customFormat="1" ht="66.75" customHeight="1">
      <c r="A1" s="484" t="s">
        <v>319</v>
      </c>
      <c r="B1" s="484"/>
      <c r="C1" s="484"/>
      <c r="D1" s="484"/>
      <c r="E1" s="438" t="s">
        <v>471</v>
      </c>
      <c r="F1" s="438"/>
      <c r="G1" s="438"/>
      <c r="H1" s="438"/>
      <c r="I1" s="438"/>
      <c r="J1" s="438"/>
      <c r="K1" s="438"/>
      <c r="L1" s="438"/>
      <c r="M1" s="438"/>
      <c r="N1" s="438"/>
      <c r="O1" s="438"/>
      <c r="P1" s="562" t="s">
        <v>462</v>
      </c>
      <c r="Q1" s="562"/>
      <c r="R1" s="562"/>
      <c r="S1" s="562"/>
      <c r="T1" s="562"/>
      <c r="U1" s="562"/>
    </row>
    <row r="2" spans="1:27" s="5" customFormat="1" ht="20.25" customHeight="1">
      <c r="A2" s="563" t="s">
        <v>490</v>
      </c>
      <c r="B2" s="563"/>
      <c r="C2" s="563"/>
      <c r="D2" s="563"/>
      <c r="E2" s="563"/>
      <c r="F2" s="563"/>
      <c r="G2" s="563"/>
      <c r="H2" s="563"/>
      <c r="I2" s="563"/>
      <c r="J2" s="563"/>
      <c r="K2" s="563"/>
      <c r="L2" s="563"/>
      <c r="M2" s="563"/>
      <c r="N2" s="563"/>
      <c r="O2" s="563"/>
      <c r="P2" s="563"/>
      <c r="Q2" s="563"/>
      <c r="R2" s="563"/>
      <c r="S2" s="563"/>
      <c r="T2" s="563"/>
      <c r="U2" s="563"/>
    </row>
    <row r="3" spans="1:27" s="5" customFormat="1" ht="18" customHeight="1">
      <c r="A3" s="25"/>
      <c r="B3" s="27"/>
      <c r="C3" s="27"/>
      <c r="D3" s="27"/>
      <c r="E3" s="6"/>
      <c r="F3" s="6"/>
      <c r="G3" s="6"/>
      <c r="H3" s="6"/>
      <c r="I3" s="37"/>
      <c r="J3" s="38">
        <f>COUNTBLANK(E10:U68)</f>
        <v>0</v>
      </c>
      <c r="K3" s="39">
        <f>COUNTA(E10:U68)</f>
        <v>1003</v>
      </c>
      <c r="L3" s="39">
        <f>J3+K3</f>
        <v>1003</v>
      </c>
      <c r="M3" s="39"/>
      <c r="N3" s="26"/>
      <c r="O3" s="26"/>
      <c r="P3" s="485" t="s">
        <v>164</v>
      </c>
      <c r="Q3" s="485"/>
      <c r="R3" s="485"/>
      <c r="S3" s="485"/>
      <c r="T3" s="485"/>
      <c r="U3" s="485"/>
    </row>
    <row r="4" spans="1:27" s="5" customFormat="1" ht="18" customHeight="1">
      <c r="A4" s="565" t="s">
        <v>136</v>
      </c>
      <c r="B4" s="565" t="s">
        <v>157</v>
      </c>
      <c r="C4" s="561" t="s">
        <v>163</v>
      </c>
      <c r="D4" s="464" t="s">
        <v>134</v>
      </c>
      <c r="E4" s="464" t="s">
        <v>4</v>
      </c>
      <c r="F4" s="464"/>
      <c r="G4" s="556" t="s">
        <v>36</v>
      </c>
      <c r="H4" s="555" t="s">
        <v>165</v>
      </c>
      <c r="I4" s="556" t="s">
        <v>37</v>
      </c>
      <c r="J4" s="473" t="s">
        <v>4</v>
      </c>
      <c r="K4" s="474"/>
      <c r="L4" s="474"/>
      <c r="M4" s="474"/>
      <c r="N4" s="474"/>
      <c r="O4" s="474"/>
      <c r="P4" s="474"/>
      <c r="Q4" s="474"/>
      <c r="R4" s="474"/>
      <c r="S4" s="474"/>
      <c r="T4" s="558" t="s">
        <v>103</v>
      </c>
      <c r="U4" s="489" t="s">
        <v>160</v>
      </c>
    </row>
    <row r="5" spans="1:27" s="5" customFormat="1" ht="18" customHeight="1">
      <c r="A5" s="566"/>
      <c r="B5" s="566"/>
      <c r="C5" s="561"/>
      <c r="D5" s="464"/>
      <c r="E5" s="464" t="s">
        <v>342</v>
      </c>
      <c r="F5" s="464" t="s">
        <v>62</v>
      </c>
      <c r="G5" s="556"/>
      <c r="H5" s="555"/>
      <c r="I5" s="556"/>
      <c r="J5" s="556" t="s">
        <v>61</v>
      </c>
      <c r="K5" s="464" t="s">
        <v>4</v>
      </c>
      <c r="L5" s="464"/>
      <c r="M5" s="464"/>
      <c r="N5" s="464"/>
      <c r="O5" s="464"/>
      <c r="P5" s="464"/>
      <c r="Q5" s="555" t="s">
        <v>343</v>
      </c>
      <c r="R5" s="556" t="s">
        <v>364</v>
      </c>
      <c r="S5" s="571" t="s">
        <v>81</v>
      </c>
      <c r="T5" s="559"/>
      <c r="U5" s="490"/>
    </row>
    <row r="6" spans="1:27" s="5" customFormat="1" ht="18" customHeight="1">
      <c r="A6" s="566"/>
      <c r="B6" s="566"/>
      <c r="C6" s="561"/>
      <c r="D6" s="464"/>
      <c r="E6" s="464"/>
      <c r="F6" s="464"/>
      <c r="G6" s="556"/>
      <c r="H6" s="555"/>
      <c r="I6" s="556"/>
      <c r="J6" s="556"/>
      <c r="K6" s="556" t="s">
        <v>96</v>
      </c>
      <c r="L6" s="464" t="s">
        <v>4</v>
      </c>
      <c r="M6" s="464"/>
      <c r="N6" s="556" t="s">
        <v>42</v>
      </c>
      <c r="O6" s="557" t="s">
        <v>147</v>
      </c>
      <c r="P6" s="556" t="s">
        <v>46</v>
      </c>
      <c r="Q6" s="555"/>
      <c r="R6" s="556"/>
      <c r="S6" s="571"/>
      <c r="T6" s="559"/>
      <c r="U6" s="490"/>
    </row>
    <row r="7" spans="1:27" s="5" customFormat="1" ht="18" customHeight="1">
      <c r="A7" s="566"/>
      <c r="B7" s="566"/>
      <c r="C7" s="561"/>
      <c r="D7" s="464"/>
      <c r="E7" s="464"/>
      <c r="F7" s="464"/>
      <c r="G7" s="556"/>
      <c r="H7" s="555"/>
      <c r="I7" s="556"/>
      <c r="J7" s="556"/>
      <c r="K7" s="556"/>
      <c r="L7" s="464"/>
      <c r="M7" s="464"/>
      <c r="N7" s="556"/>
      <c r="O7" s="557"/>
      <c r="P7" s="556"/>
      <c r="Q7" s="555"/>
      <c r="R7" s="556"/>
      <c r="S7" s="571"/>
      <c r="T7" s="559"/>
      <c r="U7" s="490"/>
    </row>
    <row r="8" spans="1:27" s="5" customFormat="1" ht="37.5" customHeight="1">
      <c r="A8" s="567"/>
      <c r="B8" s="567"/>
      <c r="C8" s="561"/>
      <c r="D8" s="464"/>
      <c r="E8" s="464"/>
      <c r="F8" s="464"/>
      <c r="G8" s="556"/>
      <c r="H8" s="555"/>
      <c r="I8" s="556"/>
      <c r="J8" s="556"/>
      <c r="K8" s="556"/>
      <c r="L8" s="60" t="s">
        <v>39</v>
      </c>
      <c r="M8" s="60" t="s">
        <v>138</v>
      </c>
      <c r="N8" s="556"/>
      <c r="O8" s="557"/>
      <c r="P8" s="556"/>
      <c r="Q8" s="555"/>
      <c r="R8" s="556"/>
      <c r="S8" s="571"/>
      <c r="T8" s="560"/>
      <c r="U8" s="490"/>
    </row>
    <row r="9" spans="1:27" s="5" customFormat="1" ht="12.75" customHeight="1">
      <c r="A9" s="568" t="s">
        <v>3</v>
      </c>
      <c r="B9" s="569"/>
      <c r="C9" s="269">
        <v>1</v>
      </c>
      <c r="D9" s="269">
        <v>2</v>
      </c>
      <c r="E9" s="269">
        <v>3</v>
      </c>
      <c r="F9" s="269">
        <v>4</v>
      </c>
      <c r="G9" s="269">
        <v>5</v>
      </c>
      <c r="H9" s="269">
        <v>6</v>
      </c>
      <c r="I9" s="269">
        <v>7</v>
      </c>
      <c r="J9" s="269">
        <v>8</v>
      </c>
      <c r="K9" s="269">
        <v>9</v>
      </c>
      <c r="L9" s="269">
        <v>10</v>
      </c>
      <c r="M9" s="269">
        <v>11</v>
      </c>
      <c r="N9" s="269">
        <v>12</v>
      </c>
      <c r="O9" s="269">
        <v>13</v>
      </c>
      <c r="P9" s="269">
        <v>14</v>
      </c>
      <c r="Q9" s="269">
        <v>15</v>
      </c>
      <c r="R9" s="269">
        <v>16</v>
      </c>
      <c r="S9" s="269">
        <v>17</v>
      </c>
      <c r="T9" s="269">
        <v>18</v>
      </c>
      <c r="U9" s="269">
        <v>19</v>
      </c>
    </row>
    <row r="10" spans="1:27" s="5" customFormat="1" ht="20.100000000000001" customHeight="1">
      <c r="A10" s="570" t="s">
        <v>10</v>
      </c>
      <c r="B10" s="570"/>
      <c r="C10" s="287">
        <v>2013</v>
      </c>
      <c r="D10" s="287">
        <v>3381</v>
      </c>
      <c r="E10" s="287">
        <v>972</v>
      </c>
      <c r="F10" s="287">
        <v>2409</v>
      </c>
      <c r="G10" s="287">
        <v>75</v>
      </c>
      <c r="H10" s="287">
        <v>0</v>
      </c>
      <c r="I10" s="287">
        <v>3306</v>
      </c>
      <c r="J10" s="287">
        <v>2922</v>
      </c>
      <c r="K10" s="287">
        <v>1796</v>
      </c>
      <c r="L10" s="287">
        <v>1762</v>
      </c>
      <c r="M10" s="287">
        <v>34</v>
      </c>
      <c r="N10" s="287">
        <v>1121</v>
      </c>
      <c r="O10" s="287">
        <v>5</v>
      </c>
      <c r="P10" s="287">
        <v>0</v>
      </c>
      <c r="Q10" s="287">
        <v>369</v>
      </c>
      <c r="R10" s="287">
        <v>13</v>
      </c>
      <c r="S10" s="287">
        <v>2</v>
      </c>
      <c r="T10" s="287">
        <v>1510</v>
      </c>
      <c r="U10" s="291">
        <f>IF(J10&lt;&gt;0,K10/J10,"")</f>
        <v>0.61464750171115679</v>
      </c>
      <c r="Y10" s="313">
        <f>SUM(Y11:Y68)</f>
        <v>428</v>
      </c>
      <c r="Z10" s="313">
        <f>Q10+Y10</f>
        <v>797</v>
      </c>
      <c r="AA10" s="313">
        <f>T10+Y10</f>
        <v>1938</v>
      </c>
    </row>
    <row r="11" spans="1:27" s="5" customFormat="1" ht="20.100000000000001" customHeight="1">
      <c r="A11" s="270" t="s">
        <v>0</v>
      </c>
      <c r="B11" s="271" t="s">
        <v>329</v>
      </c>
      <c r="C11" s="288">
        <v>125</v>
      </c>
      <c r="D11" s="288">
        <v>229</v>
      </c>
      <c r="E11" s="288">
        <v>81</v>
      </c>
      <c r="F11" s="288">
        <v>148</v>
      </c>
      <c r="G11" s="288">
        <v>23</v>
      </c>
      <c r="H11" s="288">
        <v>0</v>
      </c>
      <c r="I11" s="288">
        <v>206</v>
      </c>
      <c r="J11" s="288">
        <v>159</v>
      </c>
      <c r="K11" s="288">
        <v>96</v>
      </c>
      <c r="L11" s="288">
        <v>96</v>
      </c>
      <c r="M11" s="288">
        <v>0</v>
      </c>
      <c r="N11" s="288">
        <v>63</v>
      </c>
      <c r="O11" s="288">
        <v>0</v>
      </c>
      <c r="P11" s="288">
        <v>0</v>
      </c>
      <c r="Q11" s="288">
        <v>40</v>
      </c>
      <c r="R11" s="288">
        <v>7</v>
      </c>
      <c r="S11" s="288">
        <v>0</v>
      </c>
      <c r="T11" s="288">
        <v>110</v>
      </c>
      <c r="U11" s="290">
        <f t="shared" ref="U11:U68" si="0">IF(J11&lt;&gt;0,K11/J11,"")</f>
        <v>0.60377358490566035</v>
      </c>
      <c r="V11" s="301">
        <f>D10-G10-H10</f>
        <v>3306</v>
      </c>
      <c r="W11" s="301">
        <f>J10+Q10+R10+S10</f>
        <v>3306</v>
      </c>
      <c r="X11" s="301">
        <f>V11-W11</f>
        <v>0</v>
      </c>
      <c r="Y11" s="306">
        <f>'[1]04'!$Y$10+'[1]04'!$AB$10</f>
        <v>0</v>
      </c>
      <c r="Z11" s="306">
        <f>Y11+Q11</f>
        <v>40</v>
      </c>
      <c r="AA11" s="306">
        <f>T11+Y11</f>
        <v>110</v>
      </c>
    </row>
    <row r="12" spans="1:27" s="5" customFormat="1" ht="20.100000000000001" customHeight="1">
      <c r="A12" s="272">
        <v>1</v>
      </c>
      <c r="B12" s="377" t="s">
        <v>414</v>
      </c>
      <c r="C12" s="340">
        <v>5</v>
      </c>
      <c r="D12" s="380">
        <v>9</v>
      </c>
      <c r="E12" s="340">
        <v>0</v>
      </c>
      <c r="F12" s="340">
        <v>9</v>
      </c>
      <c r="G12" s="340">
        <v>2</v>
      </c>
      <c r="H12" s="340">
        <v>0</v>
      </c>
      <c r="I12" s="341">
        <v>7</v>
      </c>
      <c r="J12" s="341">
        <v>7</v>
      </c>
      <c r="K12" s="341">
        <v>7</v>
      </c>
      <c r="L12" s="340">
        <v>7</v>
      </c>
      <c r="M12" s="340">
        <v>0</v>
      </c>
      <c r="N12" s="340">
        <v>0</v>
      </c>
      <c r="O12" s="340">
        <v>0</v>
      </c>
      <c r="P12" s="340">
        <v>0</v>
      </c>
      <c r="Q12" s="340">
        <v>0</v>
      </c>
      <c r="R12" s="340">
        <v>0</v>
      </c>
      <c r="S12" s="340">
        <v>0</v>
      </c>
      <c r="T12" s="288">
        <v>0</v>
      </c>
      <c r="U12" s="194">
        <f t="shared" si="0"/>
        <v>1</v>
      </c>
      <c r="V12" s="301">
        <f t="shared" ref="V12:V59" si="1">D11-G11-H11</f>
        <v>206</v>
      </c>
      <c r="W12" s="301">
        <f t="shared" ref="W12:W59" si="2">J11+Q11+R11+S11</f>
        <v>206</v>
      </c>
      <c r="X12" s="301">
        <f t="shared" ref="X12:X68" si="3">V12-W12</f>
        <v>0</v>
      </c>
      <c r="Y12" s="300"/>
      <c r="Z12" s="300"/>
      <c r="AA12" s="300"/>
    </row>
    <row r="13" spans="1:27" s="5" customFormat="1" ht="20.100000000000001" customHeight="1">
      <c r="A13" s="272">
        <v>2</v>
      </c>
      <c r="B13" s="377" t="s">
        <v>415</v>
      </c>
      <c r="C13" s="340">
        <v>6</v>
      </c>
      <c r="D13" s="380">
        <v>9</v>
      </c>
      <c r="E13" s="340">
        <v>0</v>
      </c>
      <c r="F13" s="340">
        <v>9</v>
      </c>
      <c r="G13" s="340">
        <v>1</v>
      </c>
      <c r="H13" s="340">
        <v>0</v>
      </c>
      <c r="I13" s="341">
        <v>8</v>
      </c>
      <c r="J13" s="341">
        <v>8</v>
      </c>
      <c r="K13" s="341">
        <v>8</v>
      </c>
      <c r="L13" s="340">
        <v>8</v>
      </c>
      <c r="M13" s="340">
        <v>0</v>
      </c>
      <c r="N13" s="340">
        <v>0</v>
      </c>
      <c r="O13" s="340">
        <v>0</v>
      </c>
      <c r="P13" s="340">
        <v>0</v>
      </c>
      <c r="Q13" s="340">
        <v>0</v>
      </c>
      <c r="R13" s="340">
        <v>0</v>
      </c>
      <c r="S13" s="340">
        <v>0</v>
      </c>
      <c r="T13" s="288">
        <v>0</v>
      </c>
      <c r="U13" s="194">
        <f t="shared" si="0"/>
        <v>1</v>
      </c>
      <c r="V13" s="301">
        <f t="shared" si="1"/>
        <v>7</v>
      </c>
      <c r="W13" s="301">
        <f t="shared" si="2"/>
        <v>7</v>
      </c>
      <c r="X13" s="301">
        <f t="shared" si="3"/>
        <v>0</v>
      </c>
      <c r="Y13" s="300"/>
      <c r="Z13" s="300"/>
      <c r="AA13" s="300"/>
    </row>
    <row r="14" spans="1:27" s="5" customFormat="1" ht="20.100000000000001" customHeight="1">
      <c r="A14" s="272">
        <v>3</v>
      </c>
      <c r="B14" s="377" t="s">
        <v>416</v>
      </c>
      <c r="C14" s="340">
        <v>0</v>
      </c>
      <c r="D14" s="380">
        <v>8</v>
      </c>
      <c r="E14" s="340">
        <v>3</v>
      </c>
      <c r="F14" s="340">
        <v>5</v>
      </c>
      <c r="G14" s="340">
        <v>2</v>
      </c>
      <c r="H14" s="340">
        <v>0</v>
      </c>
      <c r="I14" s="341">
        <v>6</v>
      </c>
      <c r="J14" s="341">
        <v>6</v>
      </c>
      <c r="K14" s="341">
        <v>5</v>
      </c>
      <c r="L14" s="340">
        <v>5</v>
      </c>
      <c r="M14" s="340">
        <v>0</v>
      </c>
      <c r="N14" s="340">
        <v>1</v>
      </c>
      <c r="O14" s="340">
        <v>0</v>
      </c>
      <c r="P14" s="340">
        <v>0</v>
      </c>
      <c r="Q14" s="340">
        <v>0</v>
      </c>
      <c r="R14" s="340">
        <v>0</v>
      </c>
      <c r="S14" s="340">
        <v>0</v>
      </c>
      <c r="T14" s="288">
        <v>1</v>
      </c>
      <c r="U14" s="194">
        <f t="shared" si="0"/>
        <v>0.83333333333333337</v>
      </c>
      <c r="V14" s="301">
        <f t="shared" si="1"/>
        <v>8</v>
      </c>
      <c r="W14" s="301">
        <f t="shared" si="2"/>
        <v>8</v>
      </c>
      <c r="X14" s="301">
        <f t="shared" si="3"/>
        <v>0</v>
      </c>
      <c r="Y14" s="300"/>
      <c r="Z14" s="300"/>
      <c r="AA14" s="300"/>
    </row>
    <row r="15" spans="1:27" s="5" customFormat="1" ht="20.100000000000001" customHeight="1">
      <c r="A15" s="272">
        <v>4</v>
      </c>
      <c r="B15" s="377" t="s">
        <v>417</v>
      </c>
      <c r="C15" s="340">
        <v>1</v>
      </c>
      <c r="D15" s="380">
        <v>5</v>
      </c>
      <c r="E15" s="340">
        <v>2</v>
      </c>
      <c r="F15" s="340">
        <v>3</v>
      </c>
      <c r="G15" s="340">
        <v>2</v>
      </c>
      <c r="H15" s="340">
        <v>0</v>
      </c>
      <c r="I15" s="341">
        <v>3</v>
      </c>
      <c r="J15" s="341">
        <v>2</v>
      </c>
      <c r="K15" s="341">
        <v>1</v>
      </c>
      <c r="L15" s="340">
        <v>1</v>
      </c>
      <c r="M15" s="340">
        <v>0</v>
      </c>
      <c r="N15" s="340">
        <v>1</v>
      </c>
      <c r="O15" s="340">
        <v>0</v>
      </c>
      <c r="P15" s="340">
        <v>0</v>
      </c>
      <c r="Q15" s="340">
        <v>1</v>
      </c>
      <c r="R15" s="340">
        <v>0</v>
      </c>
      <c r="S15" s="340">
        <v>0</v>
      </c>
      <c r="T15" s="288">
        <v>2</v>
      </c>
      <c r="U15" s="194">
        <f t="shared" si="0"/>
        <v>0.5</v>
      </c>
      <c r="V15" s="301">
        <f t="shared" si="1"/>
        <v>6</v>
      </c>
      <c r="W15" s="301">
        <f t="shared" si="2"/>
        <v>6</v>
      </c>
      <c r="X15" s="301">
        <f t="shared" si="3"/>
        <v>0</v>
      </c>
      <c r="Y15" s="300"/>
      <c r="Z15" s="300"/>
      <c r="AA15" s="300"/>
    </row>
    <row r="16" spans="1:27" s="5" customFormat="1" ht="20.100000000000001" customHeight="1">
      <c r="A16" s="272">
        <v>5</v>
      </c>
      <c r="B16" s="377" t="s">
        <v>418</v>
      </c>
      <c r="C16" s="340">
        <v>31</v>
      </c>
      <c r="D16" s="380">
        <v>31</v>
      </c>
      <c r="E16" s="340">
        <v>9</v>
      </c>
      <c r="F16" s="340">
        <v>22</v>
      </c>
      <c r="G16" s="340">
        <v>0</v>
      </c>
      <c r="H16" s="340">
        <v>0</v>
      </c>
      <c r="I16" s="341">
        <v>31</v>
      </c>
      <c r="J16" s="341">
        <v>26</v>
      </c>
      <c r="K16" s="341">
        <v>9</v>
      </c>
      <c r="L16" s="340">
        <v>9</v>
      </c>
      <c r="M16" s="340">
        <v>0</v>
      </c>
      <c r="N16" s="340">
        <v>17</v>
      </c>
      <c r="O16" s="340">
        <v>0</v>
      </c>
      <c r="P16" s="340">
        <v>0</v>
      </c>
      <c r="Q16" s="340">
        <v>3</v>
      </c>
      <c r="R16" s="340">
        <v>2</v>
      </c>
      <c r="S16" s="340">
        <v>0</v>
      </c>
      <c r="T16" s="288">
        <v>22</v>
      </c>
      <c r="U16" s="194">
        <f t="shared" si="0"/>
        <v>0.34615384615384615</v>
      </c>
      <c r="V16" s="301">
        <f t="shared" si="1"/>
        <v>3</v>
      </c>
      <c r="W16" s="301">
        <f t="shared" si="2"/>
        <v>3</v>
      </c>
      <c r="X16" s="301">
        <f t="shared" si="3"/>
        <v>0</v>
      </c>
      <c r="Y16" s="300"/>
      <c r="Z16" s="300"/>
      <c r="AA16" s="300"/>
    </row>
    <row r="17" spans="1:27" s="5" customFormat="1" ht="20.100000000000001" customHeight="1">
      <c r="A17" s="272">
        <v>6</v>
      </c>
      <c r="B17" s="377" t="s">
        <v>419</v>
      </c>
      <c r="C17" s="340">
        <v>25</v>
      </c>
      <c r="D17" s="380">
        <v>75</v>
      </c>
      <c r="E17" s="340">
        <v>36</v>
      </c>
      <c r="F17" s="340">
        <v>39</v>
      </c>
      <c r="G17" s="340">
        <v>7</v>
      </c>
      <c r="H17" s="340">
        <v>0</v>
      </c>
      <c r="I17" s="341">
        <v>68</v>
      </c>
      <c r="J17" s="341">
        <v>36</v>
      </c>
      <c r="K17" s="341">
        <v>26</v>
      </c>
      <c r="L17" s="340">
        <v>26</v>
      </c>
      <c r="M17" s="340">
        <v>0</v>
      </c>
      <c r="N17" s="340">
        <v>10</v>
      </c>
      <c r="O17" s="340">
        <v>0</v>
      </c>
      <c r="P17" s="340">
        <v>0</v>
      </c>
      <c r="Q17" s="340">
        <v>27</v>
      </c>
      <c r="R17" s="340">
        <v>5</v>
      </c>
      <c r="S17" s="340">
        <v>0</v>
      </c>
      <c r="T17" s="288">
        <v>42</v>
      </c>
      <c r="U17" s="194">
        <f t="shared" si="0"/>
        <v>0.72222222222222221</v>
      </c>
      <c r="V17" s="301">
        <f t="shared" si="1"/>
        <v>31</v>
      </c>
      <c r="W17" s="301">
        <f t="shared" si="2"/>
        <v>31</v>
      </c>
      <c r="X17" s="301">
        <f t="shared" si="3"/>
        <v>0</v>
      </c>
      <c r="Y17" s="300"/>
      <c r="Z17" s="300"/>
      <c r="AA17" s="300"/>
    </row>
    <row r="18" spans="1:27" s="5" customFormat="1" ht="20.100000000000001" customHeight="1">
      <c r="A18" s="272">
        <v>7</v>
      </c>
      <c r="B18" s="377" t="s">
        <v>420</v>
      </c>
      <c r="C18" s="340">
        <v>0</v>
      </c>
      <c r="D18" s="380">
        <v>6</v>
      </c>
      <c r="E18" s="340">
        <v>2</v>
      </c>
      <c r="F18" s="340">
        <v>4</v>
      </c>
      <c r="G18" s="340">
        <v>2</v>
      </c>
      <c r="H18" s="340">
        <v>0</v>
      </c>
      <c r="I18" s="341">
        <v>4</v>
      </c>
      <c r="J18" s="341">
        <v>2</v>
      </c>
      <c r="K18" s="341">
        <v>2</v>
      </c>
      <c r="L18" s="340">
        <v>2</v>
      </c>
      <c r="M18" s="340">
        <v>0</v>
      </c>
      <c r="N18" s="340">
        <v>0</v>
      </c>
      <c r="O18" s="340">
        <v>0</v>
      </c>
      <c r="P18" s="340">
        <v>0</v>
      </c>
      <c r="Q18" s="340">
        <v>2</v>
      </c>
      <c r="R18" s="340">
        <v>0</v>
      </c>
      <c r="S18" s="340">
        <v>0</v>
      </c>
      <c r="T18" s="288">
        <v>2</v>
      </c>
      <c r="U18" s="194">
        <f t="shared" si="0"/>
        <v>1</v>
      </c>
      <c r="V18" s="301">
        <f t="shared" si="1"/>
        <v>68</v>
      </c>
      <c r="W18" s="301">
        <f t="shared" si="2"/>
        <v>68</v>
      </c>
      <c r="X18" s="301">
        <f t="shared" si="3"/>
        <v>0</v>
      </c>
      <c r="Y18" s="300"/>
      <c r="Z18" s="300"/>
      <c r="AA18" s="300"/>
    </row>
    <row r="19" spans="1:27" s="5" customFormat="1" ht="20.100000000000001" customHeight="1">
      <c r="A19" s="272">
        <v>8</v>
      </c>
      <c r="B19" s="377" t="s">
        <v>421</v>
      </c>
      <c r="C19" s="340">
        <v>41</v>
      </c>
      <c r="D19" s="380">
        <v>52</v>
      </c>
      <c r="E19" s="340">
        <v>25</v>
      </c>
      <c r="F19" s="340">
        <v>27</v>
      </c>
      <c r="G19" s="340">
        <v>3</v>
      </c>
      <c r="H19" s="340">
        <v>0</v>
      </c>
      <c r="I19" s="341">
        <v>49</v>
      </c>
      <c r="J19" s="341">
        <v>43</v>
      </c>
      <c r="K19" s="341">
        <v>14</v>
      </c>
      <c r="L19" s="340">
        <v>14</v>
      </c>
      <c r="M19" s="340">
        <v>0</v>
      </c>
      <c r="N19" s="340">
        <v>29</v>
      </c>
      <c r="O19" s="340">
        <v>0</v>
      </c>
      <c r="P19" s="340">
        <v>0</v>
      </c>
      <c r="Q19" s="340">
        <v>6</v>
      </c>
      <c r="R19" s="340">
        <v>0</v>
      </c>
      <c r="S19" s="340">
        <v>0</v>
      </c>
      <c r="T19" s="288">
        <v>35</v>
      </c>
      <c r="U19" s="194">
        <f t="shared" si="0"/>
        <v>0.32558139534883723</v>
      </c>
      <c r="V19" s="301">
        <f t="shared" si="1"/>
        <v>4</v>
      </c>
      <c r="W19" s="301">
        <f t="shared" si="2"/>
        <v>4</v>
      </c>
      <c r="X19" s="301">
        <f t="shared" si="3"/>
        <v>0</v>
      </c>
      <c r="Y19" s="300"/>
      <c r="Z19" s="300"/>
      <c r="AA19" s="300"/>
    </row>
    <row r="20" spans="1:27" s="5" customFormat="1" ht="20.100000000000001" customHeight="1">
      <c r="A20" s="272">
        <v>9</v>
      </c>
      <c r="B20" s="377" t="s">
        <v>422</v>
      </c>
      <c r="C20" s="340">
        <v>5</v>
      </c>
      <c r="D20" s="380">
        <v>8</v>
      </c>
      <c r="E20" s="340">
        <v>3</v>
      </c>
      <c r="F20" s="340">
        <v>5</v>
      </c>
      <c r="G20" s="340">
        <v>0</v>
      </c>
      <c r="H20" s="340">
        <v>0</v>
      </c>
      <c r="I20" s="341">
        <v>8</v>
      </c>
      <c r="J20" s="341">
        <v>8</v>
      </c>
      <c r="K20" s="341">
        <v>5</v>
      </c>
      <c r="L20" s="340">
        <v>5</v>
      </c>
      <c r="M20" s="340">
        <v>0</v>
      </c>
      <c r="N20" s="340">
        <v>3</v>
      </c>
      <c r="O20" s="340">
        <v>0</v>
      </c>
      <c r="P20" s="340">
        <v>0</v>
      </c>
      <c r="Q20" s="340">
        <v>0</v>
      </c>
      <c r="R20" s="340">
        <v>0</v>
      </c>
      <c r="S20" s="340">
        <v>0</v>
      </c>
      <c r="T20" s="288">
        <v>3</v>
      </c>
      <c r="U20" s="194">
        <f t="shared" si="0"/>
        <v>0.625</v>
      </c>
      <c r="V20" s="301">
        <f t="shared" si="1"/>
        <v>49</v>
      </c>
      <c r="W20" s="301">
        <f t="shared" si="2"/>
        <v>49</v>
      </c>
      <c r="X20" s="301">
        <f t="shared" si="3"/>
        <v>0</v>
      </c>
      <c r="Y20" s="300"/>
      <c r="Z20" s="300"/>
      <c r="AA20" s="300"/>
    </row>
    <row r="21" spans="1:27" s="5" customFormat="1" ht="20.100000000000001" customHeight="1">
      <c r="A21" s="272">
        <v>10</v>
      </c>
      <c r="B21" s="377" t="s">
        <v>423</v>
      </c>
      <c r="C21" s="340">
        <v>11</v>
      </c>
      <c r="D21" s="380">
        <v>26</v>
      </c>
      <c r="E21" s="340">
        <v>1</v>
      </c>
      <c r="F21" s="340">
        <v>25</v>
      </c>
      <c r="G21" s="340">
        <v>4</v>
      </c>
      <c r="H21" s="340">
        <v>0</v>
      </c>
      <c r="I21" s="341">
        <v>22</v>
      </c>
      <c r="J21" s="341">
        <v>21</v>
      </c>
      <c r="K21" s="341">
        <v>19</v>
      </c>
      <c r="L21" s="340">
        <v>19</v>
      </c>
      <c r="M21" s="340">
        <v>0</v>
      </c>
      <c r="N21" s="340">
        <v>2</v>
      </c>
      <c r="O21" s="340">
        <v>0</v>
      </c>
      <c r="P21" s="340">
        <v>0</v>
      </c>
      <c r="Q21" s="340">
        <v>1</v>
      </c>
      <c r="R21" s="340">
        <v>0</v>
      </c>
      <c r="S21" s="340">
        <v>0</v>
      </c>
      <c r="T21" s="288">
        <v>3</v>
      </c>
      <c r="U21" s="194">
        <f t="shared" si="0"/>
        <v>0.90476190476190477</v>
      </c>
      <c r="V21" s="301">
        <f t="shared" si="1"/>
        <v>8</v>
      </c>
      <c r="W21" s="301">
        <f t="shared" si="2"/>
        <v>8</v>
      </c>
      <c r="X21" s="301">
        <f t="shared" si="3"/>
        <v>0</v>
      </c>
      <c r="Y21" s="300"/>
      <c r="Z21" s="300"/>
      <c r="AA21" s="300"/>
    </row>
    <row r="22" spans="1:27" s="5" customFormat="1" ht="20.100000000000001" customHeight="1">
      <c r="A22" s="270" t="s">
        <v>1</v>
      </c>
      <c r="B22" s="378" t="s">
        <v>330</v>
      </c>
      <c r="C22" s="288">
        <v>1888</v>
      </c>
      <c r="D22" s="288">
        <v>3152</v>
      </c>
      <c r="E22" s="288">
        <v>891</v>
      </c>
      <c r="F22" s="288">
        <v>2261</v>
      </c>
      <c r="G22" s="288">
        <v>52</v>
      </c>
      <c r="H22" s="288">
        <v>0</v>
      </c>
      <c r="I22" s="288">
        <v>3100</v>
      </c>
      <c r="J22" s="288">
        <v>2763</v>
      </c>
      <c r="K22" s="288">
        <v>1700</v>
      </c>
      <c r="L22" s="288">
        <v>1666</v>
      </c>
      <c r="M22" s="288">
        <v>34</v>
      </c>
      <c r="N22" s="288">
        <v>1058</v>
      </c>
      <c r="O22" s="288">
        <v>5</v>
      </c>
      <c r="P22" s="288">
        <v>0</v>
      </c>
      <c r="Q22" s="288">
        <v>329</v>
      </c>
      <c r="R22" s="288">
        <v>6</v>
      </c>
      <c r="S22" s="288">
        <v>2</v>
      </c>
      <c r="T22" s="288">
        <v>1400</v>
      </c>
      <c r="U22" s="296">
        <f t="shared" si="0"/>
        <v>0.61527325370973585</v>
      </c>
      <c r="V22" s="301">
        <f t="shared" si="1"/>
        <v>22</v>
      </c>
      <c r="W22" s="301">
        <f t="shared" si="2"/>
        <v>22</v>
      </c>
      <c r="X22" s="301">
        <f t="shared" si="3"/>
        <v>0</v>
      </c>
      <c r="Y22" s="300"/>
      <c r="Z22" s="300"/>
      <c r="AA22" s="300"/>
    </row>
    <row r="23" spans="1:27" s="5" customFormat="1" ht="20.100000000000001" customHeight="1">
      <c r="A23" s="273" t="s">
        <v>13</v>
      </c>
      <c r="B23" s="379" t="s">
        <v>331</v>
      </c>
      <c r="C23" s="289">
        <v>922</v>
      </c>
      <c r="D23" s="289">
        <v>1476</v>
      </c>
      <c r="E23" s="289">
        <v>463</v>
      </c>
      <c r="F23" s="289">
        <v>1013</v>
      </c>
      <c r="G23" s="289">
        <v>26</v>
      </c>
      <c r="H23" s="289">
        <v>0</v>
      </c>
      <c r="I23" s="289">
        <v>1450</v>
      </c>
      <c r="J23" s="289">
        <v>1246</v>
      </c>
      <c r="K23" s="289">
        <v>688</v>
      </c>
      <c r="L23" s="289">
        <v>671</v>
      </c>
      <c r="M23" s="289">
        <v>17</v>
      </c>
      <c r="N23" s="289">
        <v>553</v>
      </c>
      <c r="O23" s="289">
        <v>5</v>
      </c>
      <c r="P23" s="289">
        <v>0</v>
      </c>
      <c r="Q23" s="289">
        <v>198</v>
      </c>
      <c r="R23" s="289">
        <v>4</v>
      </c>
      <c r="S23" s="289">
        <v>2</v>
      </c>
      <c r="T23" s="289">
        <v>762</v>
      </c>
      <c r="U23" s="294">
        <f t="shared" si="0"/>
        <v>0.5521669341894061</v>
      </c>
      <c r="V23" s="301">
        <f t="shared" si="1"/>
        <v>3100</v>
      </c>
      <c r="W23" s="301">
        <f t="shared" si="2"/>
        <v>3100</v>
      </c>
      <c r="X23" s="301">
        <f t="shared" si="3"/>
        <v>0</v>
      </c>
      <c r="Y23" s="306">
        <f>'[2]04'!$Y$10+'[2]04'!$AB$10</f>
        <v>251</v>
      </c>
      <c r="Z23" s="306">
        <f>Y23+Q23</f>
        <v>449</v>
      </c>
      <c r="AA23" s="306">
        <f>T23+Y23</f>
        <v>1013</v>
      </c>
    </row>
    <row r="24" spans="1:27" s="5" customFormat="1" ht="20.100000000000001" customHeight="1">
      <c r="A24" s="214" t="s">
        <v>15</v>
      </c>
      <c r="B24" s="377" t="s">
        <v>424</v>
      </c>
      <c r="C24" s="340">
        <v>19</v>
      </c>
      <c r="D24" s="380">
        <v>19</v>
      </c>
      <c r="E24" s="340">
        <v>0</v>
      </c>
      <c r="F24" s="340">
        <v>19</v>
      </c>
      <c r="G24" s="340">
        <v>0</v>
      </c>
      <c r="H24" s="340">
        <v>0</v>
      </c>
      <c r="I24" s="341">
        <v>19</v>
      </c>
      <c r="J24" s="341">
        <v>19</v>
      </c>
      <c r="K24" s="341">
        <v>19</v>
      </c>
      <c r="L24" s="340">
        <v>19</v>
      </c>
      <c r="M24" s="340">
        <v>0</v>
      </c>
      <c r="N24" s="340">
        <v>0</v>
      </c>
      <c r="O24" s="340">
        <v>0</v>
      </c>
      <c r="P24" s="340">
        <v>0</v>
      </c>
      <c r="Q24" s="340">
        <v>0</v>
      </c>
      <c r="R24" s="340">
        <v>0</v>
      </c>
      <c r="S24" s="340">
        <v>0</v>
      </c>
      <c r="T24" s="288">
        <v>0</v>
      </c>
      <c r="U24" s="194">
        <f t="shared" si="0"/>
        <v>1</v>
      </c>
      <c r="V24" s="301">
        <f t="shared" si="1"/>
        <v>1450</v>
      </c>
      <c r="W24" s="301">
        <f t="shared" si="2"/>
        <v>1450</v>
      </c>
      <c r="X24" s="301">
        <f t="shared" si="3"/>
        <v>0</v>
      </c>
      <c r="Y24" s="300"/>
      <c r="Z24" s="300"/>
      <c r="AA24" s="300"/>
    </row>
    <row r="25" spans="1:27" s="5" customFormat="1" ht="20.100000000000001" customHeight="1">
      <c r="A25" s="214" t="s">
        <v>16</v>
      </c>
      <c r="B25" s="377" t="s">
        <v>425</v>
      </c>
      <c r="C25" s="340">
        <v>79</v>
      </c>
      <c r="D25" s="380">
        <v>230</v>
      </c>
      <c r="E25" s="340">
        <v>103</v>
      </c>
      <c r="F25" s="340">
        <v>127</v>
      </c>
      <c r="G25" s="340">
        <v>3</v>
      </c>
      <c r="H25" s="340">
        <v>0</v>
      </c>
      <c r="I25" s="341">
        <v>227</v>
      </c>
      <c r="J25" s="341">
        <v>200</v>
      </c>
      <c r="K25" s="341">
        <v>99</v>
      </c>
      <c r="L25" s="340">
        <v>98</v>
      </c>
      <c r="M25" s="340">
        <v>1</v>
      </c>
      <c r="N25" s="340">
        <v>100</v>
      </c>
      <c r="O25" s="340">
        <v>1</v>
      </c>
      <c r="P25" s="340">
        <v>0</v>
      </c>
      <c r="Q25" s="340">
        <v>25</v>
      </c>
      <c r="R25" s="340">
        <v>0</v>
      </c>
      <c r="S25" s="340">
        <v>2</v>
      </c>
      <c r="T25" s="288">
        <v>128</v>
      </c>
      <c r="U25" s="194">
        <f t="shared" si="0"/>
        <v>0.495</v>
      </c>
      <c r="V25" s="301">
        <f t="shared" si="1"/>
        <v>19</v>
      </c>
      <c r="W25" s="301">
        <f t="shared" si="2"/>
        <v>19</v>
      </c>
      <c r="X25" s="301">
        <f t="shared" si="3"/>
        <v>0</v>
      </c>
      <c r="Y25" s="300"/>
      <c r="Z25" s="300"/>
      <c r="AA25" s="300"/>
    </row>
    <row r="26" spans="1:27" s="5" customFormat="1" ht="20.100000000000001" customHeight="1">
      <c r="A26" s="214" t="s">
        <v>41</v>
      </c>
      <c r="B26" s="377" t="s">
        <v>426</v>
      </c>
      <c r="C26" s="340">
        <v>255</v>
      </c>
      <c r="D26" s="380">
        <v>248</v>
      </c>
      <c r="E26" s="340">
        <v>57</v>
      </c>
      <c r="F26" s="340">
        <v>191</v>
      </c>
      <c r="G26" s="340">
        <v>4</v>
      </c>
      <c r="H26" s="340">
        <v>0</v>
      </c>
      <c r="I26" s="341">
        <v>244</v>
      </c>
      <c r="J26" s="341">
        <v>221</v>
      </c>
      <c r="K26" s="341">
        <v>102</v>
      </c>
      <c r="L26" s="340">
        <v>99</v>
      </c>
      <c r="M26" s="340">
        <v>3</v>
      </c>
      <c r="N26" s="340">
        <v>119</v>
      </c>
      <c r="O26" s="340">
        <v>0</v>
      </c>
      <c r="P26" s="340">
        <v>0</v>
      </c>
      <c r="Q26" s="340">
        <v>23</v>
      </c>
      <c r="R26" s="340">
        <v>0</v>
      </c>
      <c r="S26" s="340">
        <v>0</v>
      </c>
      <c r="T26" s="288">
        <v>142</v>
      </c>
      <c r="U26" s="194">
        <f t="shared" si="0"/>
        <v>0.46153846153846156</v>
      </c>
      <c r="V26" s="301">
        <f t="shared" si="1"/>
        <v>227</v>
      </c>
      <c r="W26" s="301">
        <f t="shared" si="2"/>
        <v>227</v>
      </c>
      <c r="X26" s="301">
        <f t="shared" si="3"/>
        <v>0</v>
      </c>
      <c r="Y26" s="300"/>
      <c r="Z26" s="300"/>
      <c r="AA26" s="300"/>
    </row>
    <row r="27" spans="1:27" s="5" customFormat="1" ht="20.100000000000001" customHeight="1">
      <c r="A27" s="214" t="s">
        <v>43</v>
      </c>
      <c r="B27" s="377" t="s">
        <v>427</v>
      </c>
      <c r="C27" s="340">
        <v>144</v>
      </c>
      <c r="D27" s="380">
        <v>181</v>
      </c>
      <c r="E27" s="340">
        <v>38</v>
      </c>
      <c r="F27" s="340">
        <v>143</v>
      </c>
      <c r="G27" s="340">
        <v>2</v>
      </c>
      <c r="H27" s="340">
        <v>0</v>
      </c>
      <c r="I27" s="341">
        <v>179</v>
      </c>
      <c r="J27" s="341">
        <v>156</v>
      </c>
      <c r="K27" s="341">
        <v>110</v>
      </c>
      <c r="L27" s="340">
        <v>107</v>
      </c>
      <c r="M27" s="340">
        <v>3</v>
      </c>
      <c r="N27" s="340">
        <v>43</v>
      </c>
      <c r="O27" s="340">
        <v>3</v>
      </c>
      <c r="P27" s="340">
        <v>0</v>
      </c>
      <c r="Q27" s="340">
        <v>21</v>
      </c>
      <c r="R27" s="340">
        <v>2</v>
      </c>
      <c r="S27" s="340">
        <v>0</v>
      </c>
      <c r="T27" s="288">
        <v>69</v>
      </c>
      <c r="U27" s="194">
        <f t="shared" si="0"/>
        <v>0.70512820512820518</v>
      </c>
      <c r="V27" s="301">
        <f t="shared" si="1"/>
        <v>244</v>
      </c>
      <c r="W27" s="301">
        <f t="shared" si="2"/>
        <v>244</v>
      </c>
      <c r="X27" s="301">
        <f t="shared" si="3"/>
        <v>0</v>
      </c>
      <c r="Y27" s="300"/>
      <c r="Z27" s="300"/>
      <c r="AA27" s="300"/>
    </row>
    <row r="28" spans="1:27" s="5" customFormat="1" ht="20.100000000000001" customHeight="1">
      <c r="A28" s="214" t="s">
        <v>44</v>
      </c>
      <c r="B28" s="377" t="s">
        <v>428</v>
      </c>
      <c r="C28" s="340">
        <v>204</v>
      </c>
      <c r="D28" s="380">
        <v>255</v>
      </c>
      <c r="E28" s="340">
        <v>51</v>
      </c>
      <c r="F28" s="340">
        <v>204</v>
      </c>
      <c r="G28" s="340">
        <v>4</v>
      </c>
      <c r="H28" s="340">
        <v>0</v>
      </c>
      <c r="I28" s="341">
        <v>251</v>
      </c>
      <c r="J28" s="341">
        <v>223</v>
      </c>
      <c r="K28" s="341">
        <v>95</v>
      </c>
      <c r="L28" s="340">
        <v>94</v>
      </c>
      <c r="M28" s="340">
        <v>1</v>
      </c>
      <c r="N28" s="340">
        <v>128</v>
      </c>
      <c r="O28" s="340">
        <v>0</v>
      </c>
      <c r="P28" s="340">
        <v>0</v>
      </c>
      <c r="Q28" s="340">
        <v>28</v>
      </c>
      <c r="R28" s="340">
        <v>0</v>
      </c>
      <c r="S28" s="340">
        <v>0</v>
      </c>
      <c r="T28" s="288">
        <v>156</v>
      </c>
      <c r="U28" s="194">
        <f t="shared" si="0"/>
        <v>0.42600896860986548</v>
      </c>
      <c r="V28" s="301">
        <f t="shared" si="1"/>
        <v>179</v>
      </c>
      <c r="W28" s="301">
        <f t="shared" si="2"/>
        <v>179</v>
      </c>
      <c r="X28" s="301">
        <f t="shared" si="3"/>
        <v>0</v>
      </c>
      <c r="Y28" s="300"/>
      <c r="Z28" s="300"/>
      <c r="AA28" s="300"/>
    </row>
    <row r="29" spans="1:27" s="5" customFormat="1" ht="20.100000000000001" customHeight="1">
      <c r="A29" s="214" t="s">
        <v>77</v>
      </c>
      <c r="B29" s="377" t="s">
        <v>429</v>
      </c>
      <c r="C29" s="340">
        <v>0</v>
      </c>
      <c r="D29" s="380">
        <v>180</v>
      </c>
      <c r="E29" s="340">
        <v>74</v>
      </c>
      <c r="F29" s="340">
        <v>106</v>
      </c>
      <c r="G29" s="340">
        <v>1</v>
      </c>
      <c r="H29" s="340">
        <v>0</v>
      </c>
      <c r="I29" s="341">
        <v>179</v>
      </c>
      <c r="J29" s="341">
        <v>149</v>
      </c>
      <c r="K29" s="341">
        <v>91</v>
      </c>
      <c r="L29" s="340">
        <v>89</v>
      </c>
      <c r="M29" s="340">
        <v>2</v>
      </c>
      <c r="N29" s="340">
        <v>58</v>
      </c>
      <c r="O29" s="340">
        <v>0</v>
      </c>
      <c r="P29" s="340">
        <v>0</v>
      </c>
      <c r="Q29" s="340">
        <v>30</v>
      </c>
      <c r="R29" s="340">
        <v>0</v>
      </c>
      <c r="S29" s="340">
        <v>0</v>
      </c>
      <c r="T29" s="288">
        <v>88</v>
      </c>
      <c r="U29" s="194">
        <f t="shared" si="0"/>
        <v>0.61073825503355705</v>
      </c>
      <c r="V29" s="301">
        <f t="shared" si="1"/>
        <v>251</v>
      </c>
      <c r="W29" s="301">
        <f t="shared" si="2"/>
        <v>251</v>
      </c>
      <c r="X29" s="301">
        <f t="shared" si="3"/>
        <v>0</v>
      </c>
      <c r="Y29" s="300"/>
      <c r="Z29" s="300"/>
      <c r="AA29" s="300"/>
    </row>
    <row r="30" spans="1:27" s="5" customFormat="1" ht="20.100000000000001" customHeight="1">
      <c r="A30" s="214" t="s">
        <v>80</v>
      </c>
      <c r="B30" s="377" t="s">
        <v>430</v>
      </c>
      <c r="C30" s="340">
        <v>141</v>
      </c>
      <c r="D30" s="380">
        <v>186</v>
      </c>
      <c r="E30" s="340">
        <v>67</v>
      </c>
      <c r="F30" s="340">
        <v>119</v>
      </c>
      <c r="G30" s="340">
        <v>6</v>
      </c>
      <c r="H30" s="340">
        <v>0</v>
      </c>
      <c r="I30" s="341">
        <v>180</v>
      </c>
      <c r="J30" s="341">
        <v>147</v>
      </c>
      <c r="K30" s="341">
        <v>97</v>
      </c>
      <c r="L30" s="340">
        <v>95</v>
      </c>
      <c r="M30" s="340">
        <v>2</v>
      </c>
      <c r="N30" s="340">
        <v>49</v>
      </c>
      <c r="O30" s="340">
        <v>1</v>
      </c>
      <c r="P30" s="340">
        <v>0</v>
      </c>
      <c r="Q30" s="340">
        <v>33</v>
      </c>
      <c r="R30" s="340">
        <v>0</v>
      </c>
      <c r="S30" s="340">
        <v>0</v>
      </c>
      <c r="T30" s="288">
        <v>83</v>
      </c>
      <c r="U30" s="194">
        <f t="shared" si="0"/>
        <v>0.65986394557823125</v>
      </c>
      <c r="V30" s="301">
        <f t="shared" si="1"/>
        <v>179</v>
      </c>
      <c r="W30" s="301">
        <f t="shared" si="2"/>
        <v>179</v>
      </c>
      <c r="X30" s="301">
        <f t="shared" si="3"/>
        <v>0</v>
      </c>
      <c r="Y30" s="300"/>
      <c r="Z30" s="300"/>
      <c r="AA30" s="300"/>
    </row>
    <row r="31" spans="1:27" s="5" customFormat="1" ht="20.100000000000001" customHeight="1">
      <c r="A31" s="214" t="s">
        <v>83</v>
      </c>
      <c r="B31" s="377" t="s">
        <v>431</v>
      </c>
      <c r="C31" s="340">
        <v>80</v>
      </c>
      <c r="D31" s="380">
        <v>177</v>
      </c>
      <c r="E31" s="340">
        <v>73</v>
      </c>
      <c r="F31" s="340">
        <v>104</v>
      </c>
      <c r="G31" s="340">
        <v>6</v>
      </c>
      <c r="H31" s="340">
        <v>0</v>
      </c>
      <c r="I31" s="341">
        <v>171</v>
      </c>
      <c r="J31" s="341">
        <v>131</v>
      </c>
      <c r="K31" s="341">
        <v>75</v>
      </c>
      <c r="L31" s="340">
        <v>70</v>
      </c>
      <c r="M31" s="340">
        <v>5</v>
      </c>
      <c r="N31" s="340">
        <v>56</v>
      </c>
      <c r="O31" s="340">
        <v>0</v>
      </c>
      <c r="P31" s="340">
        <v>0</v>
      </c>
      <c r="Q31" s="340">
        <v>38</v>
      </c>
      <c r="R31" s="340">
        <v>2</v>
      </c>
      <c r="S31" s="340">
        <v>0</v>
      </c>
      <c r="T31" s="288">
        <v>96</v>
      </c>
      <c r="U31" s="194">
        <f t="shared" si="0"/>
        <v>0.5725190839694656</v>
      </c>
      <c r="V31" s="301">
        <f t="shared" si="1"/>
        <v>180</v>
      </c>
      <c r="W31" s="301">
        <f t="shared" si="2"/>
        <v>180</v>
      </c>
      <c r="X31" s="301">
        <f t="shared" si="3"/>
        <v>0</v>
      </c>
      <c r="Y31" s="300"/>
      <c r="Z31" s="300"/>
      <c r="AA31" s="300"/>
    </row>
    <row r="32" spans="1:27" s="5" customFormat="1" ht="20.100000000000001" customHeight="1">
      <c r="A32" s="273" t="s">
        <v>14</v>
      </c>
      <c r="B32" s="379" t="s">
        <v>332</v>
      </c>
      <c r="C32" s="289">
        <v>473</v>
      </c>
      <c r="D32" s="289">
        <v>469</v>
      </c>
      <c r="E32" s="289">
        <v>132</v>
      </c>
      <c r="F32" s="289">
        <v>337</v>
      </c>
      <c r="G32" s="289">
        <v>8</v>
      </c>
      <c r="H32" s="289">
        <v>0</v>
      </c>
      <c r="I32" s="289">
        <v>461</v>
      </c>
      <c r="J32" s="289">
        <v>435</v>
      </c>
      <c r="K32" s="289">
        <v>257</v>
      </c>
      <c r="L32" s="289">
        <v>245</v>
      </c>
      <c r="M32" s="289">
        <v>12</v>
      </c>
      <c r="N32" s="289">
        <v>178</v>
      </c>
      <c r="O32" s="289">
        <v>0</v>
      </c>
      <c r="P32" s="289">
        <v>0</v>
      </c>
      <c r="Q32" s="289">
        <v>24</v>
      </c>
      <c r="R32" s="289">
        <v>2</v>
      </c>
      <c r="S32" s="289">
        <v>0</v>
      </c>
      <c r="T32" s="289">
        <v>204</v>
      </c>
      <c r="U32" s="294">
        <f t="shared" si="0"/>
        <v>0.59080459770114946</v>
      </c>
      <c r="V32" s="301">
        <f t="shared" si="1"/>
        <v>171</v>
      </c>
      <c r="W32" s="301">
        <f t="shared" si="2"/>
        <v>171</v>
      </c>
      <c r="X32" s="301">
        <f t="shared" si="3"/>
        <v>0</v>
      </c>
      <c r="Y32" s="306">
        <f>'[3]04'!$Y$10+'[3]04'!$AB$10</f>
        <v>135</v>
      </c>
      <c r="Z32" s="306">
        <f>Q32+Y32</f>
        <v>159</v>
      </c>
      <c r="AA32" s="306">
        <f>T32+Y32</f>
        <v>339</v>
      </c>
    </row>
    <row r="33" spans="1:27" s="5" customFormat="1" ht="20.100000000000001" customHeight="1">
      <c r="A33" s="214" t="s">
        <v>17</v>
      </c>
      <c r="B33" s="377" t="s">
        <v>432</v>
      </c>
      <c r="C33" s="340">
        <v>27</v>
      </c>
      <c r="D33" s="380">
        <v>46</v>
      </c>
      <c r="E33" s="340">
        <v>9</v>
      </c>
      <c r="F33" s="340">
        <v>37</v>
      </c>
      <c r="G33" s="340">
        <v>0</v>
      </c>
      <c r="H33" s="340">
        <v>0</v>
      </c>
      <c r="I33" s="341">
        <v>46</v>
      </c>
      <c r="J33" s="341">
        <v>45</v>
      </c>
      <c r="K33" s="341">
        <v>38</v>
      </c>
      <c r="L33" s="340">
        <v>38</v>
      </c>
      <c r="M33" s="340">
        <v>0</v>
      </c>
      <c r="N33" s="340">
        <v>7</v>
      </c>
      <c r="O33" s="340">
        <v>0</v>
      </c>
      <c r="P33" s="340">
        <v>0</v>
      </c>
      <c r="Q33" s="340">
        <v>1</v>
      </c>
      <c r="R33" s="340">
        <v>0</v>
      </c>
      <c r="S33" s="340">
        <v>0</v>
      </c>
      <c r="T33" s="288">
        <v>8</v>
      </c>
      <c r="U33" s="194">
        <f t="shared" si="0"/>
        <v>0.84444444444444444</v>
      </c>
      <c r="V33" s="301">
        <f t="shared" si="1"/>
        <v>461</v>
      </c>
      <c r="W33" s="301">
        <f t="shared" si="2"/>
        <v>461</v>
      </c>
      <c r="X33" s="301">
        <f t="shared" si="3"/>
        <v>0</v>
      </c>
      <c r="Y33" s="300"/>
      <c r="Z33" s="300"/>
      <c r="AA33" s="300"/>
    </row>
    <row r="34" spans="1:27" s="5" customFormat="1" ht="20.100000000000001" customHeight="1">
      <c r="A34" s="214" t="s">
        <v>18</v>
      </c>
      <c r="B34" s="377" t="s">
        <v>433</v>
      </c>
      <c r="C34" s="340">
        <v>106</v>
      </c>
      <c r="D34" s="380">
        <v>88</v>
      </c>
      <c r="E34" s="340">
        <v>29</v>
      </c>
      <c r="F34" s="340">
        <v>59</v>
      </c>
      <c r="G34" s="340">
        <v>0</v>
      </c>
      <c r="H34" s="340">
        <v>0</v>
      </c>
      <c r="I34" s="341">
        <v>88</v>
      </c>
      <c r="J34" s="341">
        <v>83</v>
      </c>
      <c r="K34" s="341">
        <v>49</v>
      </c>
      <c r="L34" s="340">
        <v>45</v>
      </c>
      <c r="M34" s="340">
        <v>4</v>
      </c>
      <c r="N34" s="340">
        <v>34</v>
      </c>
      <c r="O34" s="340">
        <v>0</v>
      </c>
      <c r="P34" s="340">
        <v>0</v>
      </c>
      <c r="Q34" s="340">
        <v>5</v>
      </c>
      <c r="R34" s="340">
        <v>0</v>
      </c>
      <c r="S34" s="340">
        <v>0</v>
      </c>
      <c r="T34" s="288">
        <v>39</v>
      </c>
      <c r="U34" s="194">
        <f t="shared" si="0"/>
        <v>0.59036144578313254</v>
      </c>
      <c r="V34" s="301">
        <f t="shared" si="1"/>
        <v>46</v>
      </c>
      <c r="W34" s="301">
        <f t="shared" si="2"/>
        <v>46</v>
      </c>
      <c r="X34" s="301">
        <f t="shared" si="3"/>
        <v>0</v>
      </c>
      <c r="Y34" s="300"/>
      <c r="Z34" s="300"/>
      <c r="AA34" s="300"/>
    </row>
    <row r="35" spans="1:27" s="5" customFormat="1" ht="20.100000000000001" customHeight="1">
      <c r="A35" s="214" t="s">
        <v>111</v>
      </c>
      <c r="B35" s="377" t="s">
        <v>434</v>
      </c>
      <c r="C35" s="340">
        <v>81</v>
      </c>
      <c r="D35" s="380">
        <v>95</v>
      </c>
      <c r="E35" s="340">
        <v>33</v>
      </c>
      <c r="F35" s="340">
        <v>62</v>
      </c>
      <c r="G35" s="340">
        <v>2</v>
      </c>
      <c r="H35" s="340">
        <v>0</v>
      </c>
      <c r="I35" s="341">
        <v>93</v>
      </c>
      <c r="J35" s="341">
        <v>91</v>
      </c>
      <c r="K35" s="341">
        <v>40</v>
      </c>
      <c r="L35" s="340">
        <v>38</v>
      </c>
      <c r="M35" s="340">
        <v>2</v>
      </c>
      <c r="N35" s="340">
        <v>51</v>
      </c>
      <c r="O35" s="340">
        <v>0</v>
      </c>
      <c r="P35" s="340">
        <v>0</v>
      </c>
      <c r="Q35" s="340">
        <v>0</v>
      </c>
      <c r="R35" s="340">
        <v>2</v>
      </c>
      <c r="S35" s="340">
        <v>0</v>
      </c>
      <c r="T35" s="288">
        <v>53</v>
      </c>
      <c r="U35" s="194">
        <f t="shared" si="0"/>
        <v>0.43956043956043955</v>
      </c>
      <c r="V35" s="301">
        <f t="shared" si="1"/>
        <v>88</v>
      </c>
      <c r="W35" s="301">
        <f t="shared" si="2"/>
        <v>88</v>
      </c>
      <c r="X35" s="301">
        <f t="shared" si="3"/>
        <v>0</v>
      </c>
      <c r="Y35" s="300"/>
      <c r="Z35" s="300"/>
      <c r="AA35" s="300"/>
    </row>
    <row r="36" spans="1:27" s="5" customFormat="1" ht="20.100000000000001" customHeight="1">
      <c r="A36" s="214" t="s">
        <v>344</v>
      </c>
      <c r="B36" s="377" t="s">
        <v>435</v>
      </c>
      <c r="C36" s="340">
        <v>111</v>
      </c>
      <c r="D36" s="380">
        <v>99</v>
      </c>
      <c r="E36" s="340">
        <v>31</v>
      </c>
      <c r="F36" s="340">
        <v>68</v>
      </c>
      <c r="G36" s="340">
        <v>2</v>
      </c>
      <c r="H36" s="340">
        <v>0</v>
      </c>
      <c r="I36" s="341">
        <v>97</v>
      </c>
      <c r="J36" s="341">
        <v>87</v>
      </c>
      <c r="K36" s="341">
        <v>48</v>
      </c>
      <c r="L36" s="340">
        <v>47</v>
      </c>
      <c r="M36" s="340">
        <v>1</v>
      </c>
      <c r="N36" s="340">
        <v>39</v>
      </c>
      <c r="O36" s="340">
        <v>0</v>
      </c>
      <c r="P36" s="340">
        <v>0</v>
      </c>
      <c r="Q36" s="340">
        <v>10</v>
      </c>
      <c r="R36" s="340">
        <v>0</v>
      </c>
      <c r="S36" s="340">
        <v>0</v>
      </c>
      <c r="T36" s="288">
        <v>49</v>
      </c>
      <c r="U36" s="194">
        <f t="shared" si="0"/>
        <v>0.55172413793103448</v>
      </c>
      <c r="V36" s="301">
        <f t="shared" si="1"/>
        <v>93</v>
      </c>
      <c r="W36" s="301">
        <f t="shared" si="2"/>
        <v>93</v>
      </c>
      <c r="X36" s="301">
        <f t="shared" si="3"/>
        <v>0</v>
      </c>
      <c r="Y36" s="300"/>
      <c r="Z36" s="300"/>
      <c r="AA36" s="300"/>
    </row>
    <row r="37" spans="1:27" s="5" customFormat="1" ht="20.100000000000001" customHeight="1">
      <c r="A37" s="214" t="s">
        <v>345</v>
      </c>
      <c r="B37" s="377" t="s">
        <v>436</v>
      </c>
      <c r="C37" s="340">
        <v>86</v>
      </c>
      <c r="D37" s="380">
        <v>72</v>
      </c>
      <c r="E37" s="340">
        <v>14</v>
      </c>
      <c r="F37" s="340">
        <v>58</v>
      </c>
      <c r="G37" s="340">
        <v>1</v>
      </c>
      <c r="H37" s="340">
        <v>0</v>
      </c>
      <c r="I37" s="341">
        <v>71</v>
      </c>
      <c r="J37" s="341">
        <v>65</v>
      </c>
      <c r="K37" s="341">
        <v>41</v>
      </c>
      <c r="L37" s="340">
        <v>36</v>
      </c>
      <c r="M37" s="340">
        <v>5</v>
      </c>
      <c r="N37" s="340">
        <v>24</v>
      </c>
      <c r="O37" s="340">
        <v>0</v>
      </c>
      <c r="P37" s="340">
        <v>0</v>
      </c>
      <c r="Q37" s="340">
        <v>6</v>
      </c>
      <c r="R37" s="340">
        <v>0</v>
      </c>
      <c r="S37" s="340">
        <v>0</v>
      </c>
      <c r="T37" s="288">
        <v>30</v>
      </c>
      <c r="U37" s="194">
        <f t="shared" si="0"/>
        <v>0.63076923076923075</v>
      </c>
      <c r="V37" s="301">
        <f t="shared" si="1"/>
        <v>97</v>
      </c>
      <c r="W37" s="301">
        <f t="shared" si="2"/>
        <v>97</v>
      </c>
      <c r="X37" s="301">
        <f t="shared" si="3"/>
        <v>0</v>
      </c>
      <c r="Y37" s="300"/>
      <c r="Z37" s="300"/>
      <c r="AA37" s="300"/>
    </row>
    <row r="38" spans="1:27" s="5" customFormat="1" ht="20.100000000000001" customHeight="1">
      <c r="A38" s="214" t="s">
        <v>346</v>
      </c>
      <c r="B38" s="377" t="s">
        <v>437</v>
      </c>
      <c r="C38" s="340">
        <v>62</v>
      </c>
      <c r="D38" s="380">
        <v>69</v>
      </c>
      <c r="E38" s="340">
        <v>16</v>
      </c>
      <c r="F38" s="340">
        <v>53</v>
      </c>
      <c r="G38" s="340">
        <v>3</v>
      </c>
      <c r="H38" s="340">
        <v>0</v>
      </c>
      <c r="I38" s="341">
        <v>66</v>
      </c>
      <c r="J38" s="341">
        <v>64</v>
      </c>
      <c r="K38" s="341">
        <v>41</v>
      </c>
      <c r="L38" s="340">
        <v>41</v>
      </c>
      <c r="M38" s="340">
        <v>0</v>
      </c>
      <c r="N38" s="340">
        <v>23</v>
      </c>
      <c r="O38" s="340">
        <v>0</v>
      </c>
      <c r="P38" s="340">
        <v>0</v>
      </c>
      <c r="Q38" s="340">
        <v>2</v>
      </c>
      <c r="R38" s="340">
        <v>0</v>
      </c>
      <c r="S38" s="340">
        <v>0</v>
      </c>
      <c r="T38" s="288">
        <v>25</v>
      </c>
      <c r="U38" s="194">
        <f t="shared" si="0"/>
        <v>0.640625</v>
      </c>
      <c r="V38" s="301">
        <f t="shared" si="1"/>
        <v>71</v>
      </c>
      <c r="W38" s="301">
        <f t="shared" si="2"/>
        <v>71</v>
      </c>
      <c r="X38" s="301">
        <f t="shared" si="3"/>
        <v>0</v>
      </c>
      <c r="Y38" s="300"/>
      <c r="Z38" s="300"/>
      <c r="AA38" s="300"/>
    </row>
    <row r="39" spans="1:27" s="5" customFormat="1" ht="20.100000000000001" customHeight="1">
      <c r="A39" s="273" t="s">
        <v>19</v>
      </c>
      <c r="B39" s="379" t="s">
        <v>333</v>
      </c>
      <c r="C39" s="289">
        <v>80</v>
      </c>
      <c r="D39" s="289">
        <v>183</v>
      </c>
      <c r="E39" s="289">
        <v>53</v>
      </c>
      <c r="F39" s="289">
        <v>130</v>
      </c>
      <c r="G39" s="289">
        <v>3</v>
      </c>
      <c r="H39" s="289">
        <v>0</v>
      </c>
      <c r="I39" s="289">
        <v>180</v>
      </c>
      <c r="J39" s="289">
        <v>157</v>
      </c>
      <c r="K39" s="289">
        <v>118</v>
      </c>
      <c r="L39" s="289">
        <v>117</v>
      </c>
      <c r="M39" s="289">
        <v>1</v>
      </c>
      <c r="N39" s="289">
        <v>39</v>
      </c>
      <c r="O39" s="289">
        <v>0</v>
      </c>
      <c r="P39" s="289">
        <v>0</v>
      </c>
      <c r="Q39" s="289">
        <v>23</v>
      </c>
      <c r="R39" s="289">
        <v>0</v>
      </c>
      <c r="S39" s="289">
        <v>0</v>
      </c>
      <c r="T39" s="289">
        <v>62</v>
      </c>
      <c r="U39" s="295">
        <f t="shared" si="0"/>
        <v>0.75159235668789814</v>
      </c>
      <c r="V39" s="301">
        <f t="shared" si="1"/>
        <v>66</v>
      </c>
      <c r="W39" s="301">
        <f t="shared" si="2"/>
        <v>66</v>
      </c>
      <c r="X39" s="301">
        <f t="shared" si="3"/>
        <v>0</v>
      </c>
      <c r="Y39" s="306">
        <f>'[4]04'!$Y$10+'[4]04'!$AB$10</f>
        <v>0</v>
      </c>
      <c r="Z39" s="306">
        <f>Y39+Q39</f>
        <v>23</v>
      </c>
      <c r="AA39" s="306">
        <f>T39+Y39</f>
        <v>62</v>
      </c>
    </row>
    <row r="40" spans="1:27" s="5" customFormat="1" ht="20.100000000000001" customHeight="1">
      <c r="A40" s="214" t="s">
        <v>47</v>
      </c>
      <c r="B40" s="377" t="s">
        <v>438</v>
      </c>
      <c r="C40" s="340">
        <v>56</v>
      </c>
      <c r="D40" s="380">
        <v>109</v>
      </c>
      <c r="E40" s="340">
        <v>11</v>
      </c>
      <c r="F40" s="340">
        <v>98</v>
      </c>
      <c r="G40" s="340">
        <v>0</v>
      </c>
      <c r="H40" s="340">
        <v>0</v>
      </c>
      <c r="I40" s="341">
        <v>109</v>
      </c>
      <c r="J40" s="341">
        <v>107</v>
      </c>
      <c r="K40" s="341">
        <v>93</v>
      </c>
      <c r="L40" s="340">
        <v>93</v>
      </c>
      <c r="M40" s="340">
        <v>0</v>
      </c>
      <c r="N40" s="340">
        <v>14</v>
      </c>
      <c r="O40" s="340">
        <v>0</v>
      </c>
      <c r="P40" s="340">
        <v>0</v>
      </c>
      <c r="Q40" s="340">
        <v>2</v>
      </c>
      <c r="R40" s="340">
        <v>0</v>
      </c>
      <c r="S40" s="340">
        <v>0</v>
      </c>
      <c r="T40" s="288">
        <v>16</v>
      </c>
      <c r="U40" s="194">
        <f t="shared" si="0"/>
        <v>0.86915887850467288</v>
      </c>
      <c r="V40" s="301">
        <f t="shared" si="1"/>
        <v>180</v>
      </c>
      <c r="W40" s="301">
        <f t="shared" si="2"/>
        <v>180</v>
      </c>
      <c r="X40" s="301">
        <f t="shared" si="3"/>
        <v>0</v>
      </c>
      <c r="Y40" s="300"/>
      <c r="Z40" s="300"/>
      <c r="AA40" s="300"/>
    </row>
    <row r="41" spans="1:27" s="5" customFormat="1" ht="20.100000000000001" customHeight="1">
      <c r="A41" s="214" t="s">
        <v>48</v>
      </c>
      <c r="B41" s="377" t="s">
        <v>439</v>
      </c>
      <c r="C41" s="340">
        <v>24</v>
      </c>
      <c r="D41" s="380">
        <v>74</v>
      </c>
      <c r="E41" s="340">
        <v>42</v>
      </c>
      <c r="F41" s="340">
        <v>32</v>
      </c>
      <c r="G41" s="340">
        <v>3</v>
      </c>
      <c r="H41" s="340">
        <v>0</v>
      </c>
      <c r="I41" s="341">
        <v>71</v>
      </c>
      <c r="J41" s="341">
        <v>50</v>
      </c>
      <c r="K41" s="341">
        <v>25</v>
      </c>
      <c r="L41" s="340">
        <v>24</v>
      </c>
      <c r="M41" s="340">
        <v>1</v>
      </c>
      <c r="N41" s="340">
        <v>25</v>
      </c>
      <c r="O41" s="340">
        <v>0</v>
      </c>
      <c r="P41" s="340">
        <v>0</v>
      </c>
      <c r="Q41" s="340">
        <v>21</v>
      </c>
      <c r="R41" s="340">
        <v>0</v>
      </c>
      <c r="S41" s="340">
        <v>0</v>
      </c>
      <c r="T41" s="288">
        <v>46</v>
      </c>
      <c r="U41" s="194">
        <f t="shared" si="0"/>
        <v>0.5</v>
      </c>
      <c r="V41" s="301">
        <f t="shared" si="1"/>
        <v>109</v>
      </c>
      <c r="W41" s="301">
        <f t="shared" si="2"/>
        <v>109</v>
      </c>
      <c r="X41" s="301">
        <f t="shared" si="3"/>
        <v>0</v>
      </c>
      <c r="Y41" s="300"/>
      <c r="Z41" s="300"/>
      <c r="AA41" s="300"/>
    </row>
    <row r="42" spans="1:27" s="5" customFormat="1" ht="20.100000000000001" customHeight="1">
      <c r="A42" s="273" t="s">
        <v>22</v>
      </c>
      <c r="B42" s="379" t="s">
        <v>334</v>
      </c>
      <c r="C42" s="289">
        <v>0</v>
      </c>
      <c r="D42" s="289">
        <v>455</v>
      </c>
      <c r="E42" s="289">
        <v>124</v>
      </c>
      <c r="F42" s="289">
        <v>331</v>
      </c>
      <c r="G42" s="289">
        <v>4</v>
      </c>
      <c r="H42" s="289">
        <v>0</v>
      </c>
      <c r="I42" s="289">
        <v>451</v>
      </c>
      <c r="J42" s="289">
        <v>421</v>
      </c>
      <c r="K42" s="289">
        <v>272</v>
      </c>
      <c r="L42" s="289">
        <v>270</v>
      </c>
      <c r="M42" s="289">
        <v>2</v>
      </c>
      <c r="N42" s="289">
        <v>149</v>
      </c>
      <c r="O42" s="289">
        <v>0</v>
      </c>
      <c r="P42" s="289">
        <v>0</v>
      </c>
      <c r="Q42" s="289">
        <v>30</v>
      </c>
      <c r="R42" s="289">
        <v>0</v>
      </c>
      <c r="S42" s="289">
        <v>0</v>
      </c>
      <c r="T42" s="289">
        <v>179</v>
      </c>
      <c r="U42" s="295">
        <f t="shared" si="0"/>
        <v>0.64608076009501192</v>
      </c>
      <c r="V42" s="301">
        <f t="shared" si="1"/>
        <v>71</v>
      </c>
      <c r="W42" s="301">
        <f t="shared" si="2"/>
        <v>71</v>
      </c>
      <c r="X42" s="301">
        <f t="shared" si="3"/>
        <v>0</v>
      </c>
      <c r="Y42" s="306">
        <f>'[5]04'!$Y$10+'[5]04'!$AB$10</f>
        <v>0</v>
      </c>
      <c r="Z42" s="306">
        <f>Y42+Q42</f>
        <v>30</v>
      </c>
      <c r="AA42" s="306">
        <f>T42+Y42</f>
        <v>179</v>
      </c>
    </row>
    <row r="43" spans="1:27" s="5" customFormat="1" ht="20.100000000000001" customHeight="1">
      <c r="A43" s="214" t="s">
        <v>49</v>
      </c>
      <c r="B43" s="377" t="s">
        <v>440</v>
      </c>
      <c r="C43" s="340">
        <v>0</v>
      </c>
      <c r="D43" s="380">
        <v>93</v>
      </c>
      <c r="E43" s="340">
        <v>9</v>
      </c>
      <c r="F43" s="340">
        <v>84</v>
      </c>
      <c r="G43" s="340">
        <v>0</v>
      </c>
      <c r="H43" s="340">
        <v>0</v>
      </c>
      <c r="I43" s="341">
        <v>93</v>
      </c>
      <c r="J43" s="341">
        <v>93</v>
      </c>
      <c r="K43" s="341">
        <v>79</v>
      </c>
      <c r="L43" s="340">
        <v>79</v>
      </c>
      <c r="M43" s="340">
        <v>0</v>
      </c>
      <c r="N43" s="340">
        <v>14</v>
      </c>
      <c r="O43" s="340">
        <v>0</v>
      </c>
      <c r="P43" s="340">
        <v>0</v>
      </c>
      <c r="Q43" s="340">
        <v>0</v>
      </c>
      <c r="R43" s="340">
        <v>0</v>
      </c>
      <c r="S43" s="340">
        <v>0</v>
      </c>
      <c r="T43" s="288">
        <v>14</v>
      </c>
      <c r="U43" s="194">
        <f t="shared" si="0"/>
        <v>0.84946236559139787</v>
      </c>
      <c r="V43" s="301">
        <f t="shared" si="1"/>
        <v>451</v>
      </c>
      <c r="W43" s="301">
        <f t="shared" si="2"/>
        <v>451</v>
      </c>
      <c r="X43" s="301">
        <f t="shared" si="3"/>
        <v>0</v>
      </c>
      <c r="Y43" s="300"/>
      <c r="Z43" s="300"/>
      <c r="AA43" s="300"/>
    </row>
    <row r="44" spans="1:27" s="5" customFormat="1" ht="20.100000000000001" customHeight="1">
      <c r="A44" s="214" t="s">
        <v>50</v>
      </c>
      <c r="B44" s="377" t="s">
        <v>441</v>
      </c>
      <c r="C44" s="340">
        <v>0</v>
      </c>
      <c r="D44" s="380">
        <v>135</v>
      </c>
      <c r="E44" s="340">
        <v>46</v>
      </c>
      <c r="F44" s="340">
        <v>89</v>
      </c>
      <c r="G44" s="340">
        <v>1</v>
      </c>
      <c r="H44" s="340">
        <v>0</v>
      </c>
      <c r="I44" s="341">
        <v>134</v>
      </c>
      <c r="J44" s="341">
        <v>122</v>
      </c>
      <c r="K44" s="341">
        <v>72</v>
      </c>
      <c r="L44" s="340">
        <v>71</v>
      </c>
      <c r="M44" s="340">
        <v>1</v>
      </c>
      <c r="N44" s="340">
        <v>50</v>
      </c>
      <c r="O44" s="340">
        <v>0</v>
      </c>
      <c r="P44" s="340">
        <v>0</v>
      </c>
      <c r="Q44" s="340">
        <v>12</v>
      </c>
      <c r="R44" s="340">
        <v>0</v>
      </c>
      <c r="S44" s="340">
        <v>0</v>
      </c>
      <c r="T44" s="288">
        <v>62</v>
      </c>
      <c r="U44" s="194">
        <f t="shared" si="0"/>
        <v>0.5901639344262295</v>
      </c>
      <c r="V44" s="301">
        <f t="shared" si="1"/>
        <v>93</v>
      </c>
      <c r="W44" s="301">
        <f t="shared" si="2"/>
        <v>93</v>
      </c>
      <c r="X44" s="301">
        <f t="shared" si="3"/>
        <v>0</v>
      </c>
      <c r="Y44" s="300"/>
      <c r="Z44" s="300"/>
      <c r="AA44" s="300"/>
    </row>
    <row r="45" spans="1:27" s="5" customFormat="1" ht="20.100000000000001" customHeight="1">
      <c r="A45" s="214" t="s">
        <v>347</v>
      </c>
      <c r="B45" s="377" t="s">
        <v>442</v>
      </c>
      <c r="C45" s="340">
        <v>0</v>
      </c>
      <c r="D45" s="380">
        <v>115</v>
      </c>
      <c r="E45" s="340">
        <v>38</v>
      </c>
      <c r="F45" s="340">
        <v>77</v>
      </c>
      <c r="G45" s="340">
        <v>2</v>
      </c>
      <c r="H45" s="340">
        <v>0</v>
      </c>
      <c r="I45" s="341">
        <v>113</v>
      </c>
      <c r="J45" s="341">
        <v>111</v>
      </c>
      <c r="K45" s="341">
        <v>61</v>
      </c>
      <c r="L45" s="340">
        <v>61</v>
      </c>
      <c r="M45" s="340">
        <v>0</v>
      </c>
      <c r="N45" s="340">
        <v>50</v>
      </c>
      <c r="O45" s="340">
        <v>0</v>
      </c>
      <c r="P45" s="340">
        <v>0</v>
      </c>
      <c r="Q45" s="340">
        <v>2</v>
      </c>
      <c r="R45" s="340">
        <v>0</v>
      </c>
      <c r="S45" s="340">
        <v>0</v>
      </c>
      <c r="T45" s="288">
        <v>52</v>
      </c>
      <c r="U45" s="194">
        <f t="shared" si="0"/>
        <v>0.5495495495495496</v>
      </c>
      <c r="V45" s="301">
        <f t="shared" si="1"/>
        <v>134</v>
      </c>
      <c r="W45" s="301">
        <f t="shared" si="2"/>
        <v>134</v>
      </c>
      <c r="X45" s="301">
        <f t="shared" si="3"/>
        <v>0</v>
      </c>
      <c r="Y45" s="300"/>
      <c r="Z45" s="300"/>
      <c r="AA45" s="300"/>
    </row>
    <row r="46" spans="1:27" s="5" customFormat="1" ht="20.100000000000001" customHeight="1">
      <c r="A46" s="214" t="s">
        <v>348</v>
      </c>
      <c r="B46" s="377" t="s">
        <v>443</v>
      </c>
      <c r="C46" s="340">
        <v>0</v>
      </c>
      <c r="D46" s="380">
        <v>112</v>
      </c>
      <c r="E46" s="340">
        <v>31</v>
      </c>
      <c r="F46" s="340">
        <v>81</v>
      </c>
      <c r="G46" s="340">
        <v>1</v>
      </c>
      <c r="H46" s="340">
        <v>0</v>
      </c>
      <c r="I46" s="341">
        <v>111</v>
      </c>
      <c r="J46" s="341">
        <v>95</v>
      </c>
      <c r="K46" s="341">
        <v>60</v>
      </c>
      <c r="L46" s="340">
        <v>59</v>
      </c>
      <c r="M46" s="340">
        <v>1</v>
      </c>
      <c r="N46" s="340">
        <v>35</v>
      </c>
      <c r="O46" s="340">
        <v>0</v>
      </c>
      <c r="P46" s="340">
        <v>0</v>
      </c>
      <c r="Q46" s="340">
        <v>16</v>
      </c>
      <c r="R46" s="340">
        <v>0</v>
      </c>
      <c r="S46" s="340">
        <v>0</v>
      </c>
      <c r="T46" s="288">
        <v>51</v>
      </c>
      <c r="U46" s="194">
        <f t="shared" si="0"/>
        <v>0.63157894736842102</v>
      </c>
      <c r="V46" s="301">
        <f t="shared" si="1"/>
        <v>113</v>
      </c>
      <c r="W46" s="301">
        <f t="shared" si="2"/>
        <v>113</v>
      </c>
      <c r="X46" s="301">
        <f t="shared" si="3"/>
        <v>0</v>
      </c>
      <c r="Y46" s="300"/>
      <c r="Z46" s="300"/>
      <c r="AA46" s="300"/>
    </row>
    <row r="47" spans="1:27" s="5" customFormat="1" ht="20.100000000000001" customHeight="1">
      <c r="A47" s="273" t="s">
        <v>23</v>
      </c>
      <c r="B47" s="379" t="s">
        <v>335</v>
      </c>
      <c r="C47" s="289">
        <v>44</v>
      </c>
      <c r="D47" s="289">
        <v>60</v>
      </c>
      <c r="E47" s="289">
        <v>11</v>
      </c>
      <c r="F47" s="289">
        <v>49</v>
      </c>
      <c r="G47" s="289">
        <v>3</v>
      </c>
      <c r="H47" s="289">
        <v>0</v>
      </c>
      <c r="I47" s="289">
        <v>57</v>
      </c>
      <c r="J47" s="289">
        <v>49</v>
      </c>
      <c r="K47" s="289">
        <v>41</v>
      </c>
      <c r="L47" s="289">
        <v>41</v>
      </c>
      <c r="M47" s="289">
        <v>0</v>
      </c>
      <c r="N47" s="289">
        <v>8</v>
      </c>
      <c r="O47" s="289">
        <v>0</v>
      </c>
      <c r="P47" s="289">
        <v>0</v>
      </c>
      <c r="Q47" s="289">
        <v>8</v>
      </c>
      <c r="R47" s="289">
        <v>0</v>
      </c>
      <c r="S47" s="289">
        <v>0</v>
      </c>
      <c r="T47" s="289">
        <v>16</v>
      </c>
      <c r="U47" s="295">
        <f t="shared" si="0"/>
        <v>0.83673469387755106</v>
      </c>
      <c r="V47" s="301" t="e">
        <f>#REF!-#REF!-#REF!</f>
        <v>#REF!</v>
      </c>
      <c r="W47" s="301" t="e">
        <f>#REF!+#REF!+#REF!+#REF!</f>
        <v>#REF!</v>
      </c>
      <c r="X47" s="301" t="e">
        <f t="shared" si="3"/>
        <v>#REF!</v>
      </c>
      <c r="Y47" s="306">
        <f>'[6]04'!$Y$10+'[6]04'!$AB$10</f>
        <v>2</v>
      </c>
      <c r="Z47" s="306">
        <f>Q47+Y47</f>
        <v>10</v>
      </c>
      <c r="AA47" s="306">
        <f>T47+Y47</f>
        <v>18</v>
      </c>
    </row>
    <row r="48" spans="1:27" s="7" customFormat="1" ht="20.100000000000001" customHeight="1">
      <c r="A48" s="407" t="s">
        <v>76</v>
      </c>
      <c r="B48" s="408" t="s">
        <v>444</v>
      </c>
      <c r="C48" s="340">
        <v>13</v>
      </c>
      <c r="D48" s="380">
        <v>17</v>
      </c>
      <c r="E48" s="340">
        <v>4</v>
      </c>
      <c r="F48" s="340">
        <v>13</v>
      </c>
      <c r="G48" s="340">
        <v>3</v>
      </c>
      <c r="H48" s="340">
        <v>0</v>
      </c>
      <c r="I48" s="341">
        <v>14</v>
      </c>
      <c r="J48" s="341">
        <v>12</v>
      </c>
      <c r="K48" s="341">
        <v>12</v>
      </c>
      <c r="L48" s="340">
        <v>12</v>
      </c>
      <c r="M48" s="340">
        <v>0</v>
      </c>
      <c r="N48" s="340">
        <v>0</v>
      </c>
      <c r="O48" s="340">
        <v>0</v>
      </c>
      <c r="P48" s="340">
        <v>0</v>
      </c>
      <c r="Q48" s="340">
        <v>2</v>
      </c>
      <c r="R48" s="340">
        <v>0</v>
      </c>
      <c r="S48" s="340">
        <v>0</v>
      </c>
      <c r="T48" s="288">
        <v>2</v>
      </c>
      <c r="U48" s="194">
        <f t="shared" si="0"/>
        <v>1</v>
      </c>
      <c r="V48" s="409"/>
      <c r="W48" s="409"/>
      <c r="X48" s="409"/>
      <c r="Y48" s="409"/>
      <c r="Z48" s="409"/>
      <c r="AA48" s="409"/>
    </row>
    <row r="49" spans="1:27" s="5" customFormat="1" ht="20.100000000000001" customHeight="1">
      <c r="A49" s="214" t="s">
        <v>51</v>
      </c>
      <c r="B49" s="377" t="s">
        <v>445</v>
      </c>
      <c r="C49" s="340">
        <v>18</v>
      </c>
      <c r="D49" s="380">
        <v>23</v>
      </c>
      <c r="E49" s="340">
        <v>5</v>
      </c>
      <c r="F49" s="340">
        <v>18</v>
      </c>
      <c r="G49" s="340">
        <v>0</v>
      </c>
      <c r="H49" s="340">
        <v>0</v>
      </c>
      <c r="I49" s="341">
        <v>23</v>
      </c>
      <c r="J49" s="341">
        <v>20</v>
      </c>
      <c r="K49" s="341">
        <v>14</v>
      </c>
      <c r="L49" s="340">
        <v>14</v>
      </c>
      <c r="M49" s="340">
        <v>0</v>
      </c>
      <c r="N49" s="340">
        <v>6</v>
      </c>
      <c r="O49" s="340">
        <v>0</v>
      </c>
      <c r="P49" s="340">
        <v>0</v>
      </c>
      <c r="Q49" s="340">
        <v>3</v>
      </c>
      <c r="R49" s="340">
        <v>0</v>
      </c>
      <c r="S49" s="340">
        <v>0</v>
      </c>
      <c r="T49" s="288">
        <v>9</v>
      </c>
      <c r="U49" s="194">
        <f t="shared" si="0"/>
        <v>0.7</v>
      </c>
      <c r="V49" s="301">
        <f>D47-G47-H47</f>
        <v>57</v>
      </c>
      <c r="W49" s="301">
        <f>J47+Q47+R47+S47</f>
        <v>57</v>
      </c>
      <c r="X49" s="301">
        <f t="shared" si="3"/>
        <v>0</v>
      </c>
      <c r="Y49" s="300"/>
      <c r="Z49" s="300"/>
      <c r="AA49" s="300"/>
    </row>
    <row r="50" spans="1:27" s="5" customFormat="1" ht="20.100000000000001" customHeight="1">
      <c r="A50" s="214" t="s">
        <v>52</v>
      </c>
      <c r="B50" s="377" t="s">
        <v>446</v>
      </c>
      <c r="C50" s="340">
        <v>13</v>
      </c>
      <c r="D50" s="380">
        <v>20</v>
      </c>
      <c r="E50" s="340">
        <v>2</v>
      </c>
      <c r="F50" s="340">
        <v>18</v>
      </c>
      <c r="G50" s="340">
        <v>0</v>
      </c>
      <c r="H50" s="340">
        <v>0</v>
      </c>
      <c r="I50" s="341">
        <v>20</v>
      </c>
      <c r="J50" s="341">
        <v>17</v>
      </c>
      <c r="K50" s="341">
        <v>15</v>
      </c>
      <c r="L50" s="340">
        <v>15</v>
      </c>
      <c r="M50" s="340">
        <v>0</v>
      </c>
      <c r="N50" s="340">
        <v>2</v>
      </c>
      <c r="O50" s="340">
        <v>0</v>
      </c>
      <c r="P50" s="340">
        <v>0</v>
      </c>
      <c r="Q50" s="340">
        <v>3</v>
      </c>
      <c r="R50" s="340">
        <v>0</v>
      </c>
      <c r="S50" s="340">
        <v>0</v>
      </c>
      <c r="T50" s="288">
        <v>5</v>
      </c>
      <c r="U50" s="194">
        <f t="shared" si="0"/>
        <v>0.88235294117647056</v>
      </c>
      <c r="V50" s="301">
        <f t="shared" si="1"/>
        <v>23</v>
      </c>
      <c r="W50" s="301">
        <f t="shared" si="2"/>
        <v>23</v>
      </c>
      <c r="X50" s="301">
        <f t="shared" si="3"/>
        <v>0</v>
      </c>
      <c r="Y50" s="300"/>
      <c r="Z50" s="300"/>
      <c r="AA50" s="300"/>
    </row>
    <row r="51" spans="1:27" s="5" customFormat="1" ht="20.100000000000001" customHeight="1">
      <c r="A51" s="273" t="s">
        <v>24</v>
      </c>
      <c r="B51" s="379" t="s">
        <v>336</v>
      </c>
      <c r="C51" s="289">
        <v>178</v>
      </c>
      <c r="D51" s="289">
        <v>190</v>
      </c>
      <c r="E51" s="289">
        <v>41</v>
      </c>
      <c r="F51" s="289">
        <v>149</v>
      </c>
      <c r="G51" s="289">
        <v>6</v>
      </c>
      <c r="H51" s="289">
        <v>0</v>
      </c>
      <c r="I51" s="289">
        <v>184</v>
      </c>
      <c r="J51" s="289">
        <v>165</v>
      </c>
      <c r="K51" s="289">
        <v>127</v>
      </c>
      <c r="L51" s="289">
        <v>126</v>
      </c>
      <c r="M51" s="289">
        <v>1</v>
      </c>
      <c r="N51" s="289">
        <v>38</v>
      </c>
      <c r="O51" s="289">
        <v>0</v>
      </c>
      <c r="P51" s="289">
        <v>0</v>
      </c>
      <c r="Q51" s="289">
        <v>19</v>
      </c>
      <c r="R51" s="289">
        <v>0</v>
      </c>
      <c r="S51" s="289">
        <v>0</v>
      </c>
      <c r="T51" s="289">
        <v>57</v>
      </c>
      <c r="U51" s="295">
        <f t="shared" si="0"/>
        <v>0.76969696969696966</v>
      </c>
      <c r="V51" s="301" t="e">
        <f>#REF!-#REF!-#REF!</f>
        <v>#REF!</v>
      </c>
      <c r="W51" s="301" t="e">
        <f>#REF!+#REF!+#REF!+#REF!</f>
        <v>#REF!</v>
      </c>
      <c r="X51" s="301" t="e">
        <f t="shared" si="3"/>
        <v>#REF!</v>
      </c>
      <c r="Y51" s="306">
        <f>'[7]04'!$Y$10+'[7]04'!$AB$10</f>
        <v>37</v>
      </c>
      <c r="Z51" s="306">
        <f>Y51+Q51</f>
        <v>56</v>
      </c>
      <c r="AA51" s="306">
        <f>+T51+Y51</f>
        <v>94</v>
      </c>
    </row>
    <row r="52" spans="1:27" s="7" customFormat="1" ht="20.100000000000001" customHeight="1">
      <c r="A52" s="407" t="s">
        <v>349</v>
      </c>
      <c r="B52" s="377" t="s">
        <v>447</v>
      </c>
      <c r="C52" s="340">
        <v>43</v>
      </c>
      <c r="D52" s="380">
        <v>65</v>
      </c>
      <c r="E52" s="340">
        <v>2</v>
      </c>
      <c r="F52" s="340">
        <v>63</v>
      </c>
      <c r="G52" s="340">
        <v>4</v>
      </c>
      <c r="H52" s="340">
        <v>0</v>
      </c>
      <c r="I52" s="341">
        <v>61</v>
      </c>
      <c r="J52" s="341">
        <v>59</v>
      </c>
      <c r="K52" s="341">
        <v>52</v>
      </c>
      <c r="L52" s="340">
        <v>52</v>
      </c>
      <c r="M52" s="340">
        <v>0</v>
      </c>
      <c r="N52" s="340">
        <v>7</v>
      </c>
      <c r="O52" s="340">
        <v>0</v>
      </c>
      <c r="P52" s="340">
        <v>0</v>
      </c>
      <c r="Q52" s="340">
        <v>2</v>
      </c>
      <c r="R52" s="340">
        <v>0</v>
      </c>
      <c r="S52" s="340">
        <v>0</v>
      </c>
      <c r="T52" s="288">
        <v>9</v>
      </c>
      <c r="U52" s="194">
        <f t="shared" si="0"/>
        <v>0.88135593220338981</v>
      </c>
      <c r="V52" s="409"/>
      <c r="W52" s="409"/>
      <c r="X52" s="409"/>
      <c r="Y52" s="409"/>
      <c r="Z52" s="409"/>
      <c r="AA52" s="409"/>
    </row>
    <row r="53" spans="1:27" s="5" customFormat="1" ht="20.100000000000001" customHeight="1">
      <c r="A53" s="214" t="s">
        <v>350</v>
      </c>
      <c r="B53" s="377" t="s">
        <v>448</v>
      </c>
      <c r="C53" s="340">
        <v>69</v>
      </c>
      <c r="D53" s="380">
        <v>54</v>
      </c>
      <c r="E53" s="340">
        <v>19</v>
      </c>
      <c r="F53" s="340">
        <v>35</v>
      </c>
      <c r="G53" s="340">
        <v>0</v>
      </c>
      <c r="H53" s="340">
        <v>0</v>
      </c>
      <c r="I53" s="341">
        <v>54</v>
      </c>
      <c r="J53" s="341">
        <v>43</v>
      </c>
      <c r="K53" s="341">
        <v>29</v>
      </c>
      <c r="L53" s="340">
        <v>29</v>
      </c>
      <c r="M53" s="340">
        <v>0</v>
      </c>
      <c r="N53" s="340">
        <v>14</v>
      </c>
      <c r="O53" s="340">
        <v>0</v>
      </c>
      <c r="P53" s="340">
        <v>0</v>
      </c>
      <c r="Q53" s="340">
        <v>11</v>
      </c>
      <c r="R53" s="340">
        <v>0</v>
      </c>
      <c r="S53" s="340">
        <v>0</v>
      </c>
      <c r="T53" s="288">
        <v>25</v>
      </c>
      <c r="U53" s="194">
        <f t="shared" si="0"/>
        <v>0.67441860465116277</v>
      </c>
      <c r="V53" s="301">
        <f>D51-G51-H51</f>
        <v>184</v>
      </c>
      <c r="W53" s="301">
        <f>J51+Q51+R51+S51</f>
        <v>184</v>
      </c>
      <c r="X53" s="301">
        <f t="shared" si="3"/>
        <v>0</v>
      </c>
      <c r="Y53" s="300"/>
      <c r="Z53" s="300"/>
      <c r="AA53" s="300"/>
    </row>
    <row r="54" spans="1:27" s="5" customFormat="1" ht="20.100000000000001" customHeight="1">
      <c r="A54" s="214" t="s">
        <v>351</v>
      </c>
      <c r="B54" s="377" t="s">
        <v>449</v>
      </c>
      <c r="C54" s="340">
        <v>66</v>
      </c>
      <c r="D54" s="380">
        <v>71</v>
      </c>
      <c r="E54" s="340">
        <v>20</v>
      </c>
      <c r="F54" s="340">
        <v>51</v>
      </c>
      <c r="G54" s="340">
        <v>2</v>
      </c>
      <c r="H54" s="340">
        <v>0</v>
      </c>
      <c r="I54" s="341">
        <v>69</v>
      </c>
      <c r="J54" s="341">
        <v>63</v>
      </c>
      <c r="K54" s="341">
        <v>46</v>
      </c>
      <c r="L54" s="340">
        <v>45</v>
      </c>
      <c r="M54" s="340">
        <v>1</v>
      </c>
      <c r="N54" s="340">
        <v>17</v>
      </c>
      <c r="O54" s="340">
        <v>0</v>
      </c>
      <c r="P54" s="340">
        <v>0</v>
      </c>
      <c r="Q54" s="340">
        <v>6</v>
      </c>
      <c r="R54" s="340">
        <v>0</v>
      </c>
      <c r="S54" s="340">
        <v>0</v>
      </c>
      <c r="T54" s="288">
        <v>23</v>
      </c>
      <c r="U54" s="194">
        <f t="shared" si="0"/>
        <v>0.73015873015873012</v>
      </c>
      <c r="V54" s="301">
        <f t="shared" si="1"/>
        <v>54</v>
      </c>
      <c r="W54" s="301">
        <f t="shared" si="2"/>
        <v>54</v>
      </c>
      <c r="X54" s="301">
        <f t="shared" si="3"/>
        <v>0</v>
      </c>
      <c r="Y54" s="300"/>
      <c r="Z54" s="300"/>
      <c r="AA54" s="300"/>
    </row>
    <row r="55" spans="1:27" s="5" customFormat="1" ht="20.100000000000001" customHeight="1">
      <c r="A55" s="273" t="s">
        <v>25</v>
      </c>
      <c r="B55" s="379" t="s">
        <v>337</v>
      </c>
      <c r="C55" s="289">
        <v>137</v>
      </c>
      <c r="D55" s="289">
        <v>228</v>
      </c>
      <c r="E55" s="289">
        <v>58</v>
      </c>
      <c r="F55" s="289">
        <v>170</v>
      </c>
      <c r="G55" s="289">
        <v>2</v>
      </c>
      <c r="H55" s="289">
        <v>0</v>
      </c>
      <c r="I55" s="289">
        <v>226</v>
      </c>
      <c r="J55" s="289">
        <v>202</v>
      </c>
      <c r="K55" s="289">
        <v>121</v>
      </c>
      <c r="L55" s="289">
        <v>120</v>
      </c>
      <c r="M55" s="289">
        <v>1</v>
      </c>
      <c r="N55" s="289">
        <v>81</v>
      </c>
      <c r="O55" s="289">
        <v>0</v>
      </c>
      <c r="P55" s="289">
        <v>0</v>
      </c>
      <c r="Q55" s="289">
        <v>24</v>
      </c>
      <c r="R55" s="289">
        <v>0</v>
      </c>
      <c r="S55" s="289">
        <v>0</v>
      </c>
      <c r="T55" s="289">
        <v>105</v>
      </c>
      <c r="U55" s="295">
        <f t="shared" si="0"/>
        <v>0.59900990099009899</v>
      </c>
      <c r="V55" s="301" t="e">
        <f>#REF!-#REF!-#REF!</f>
        <v>#REF!</v>
      </c>
      <c r="W55" s="301" t="e">
        <f>#REF!+#REF!+#REF!+#REF!</f>
        <v>#REF!</v>
      </c>
      <c r="X55" s="301" t="e">
        <f t="shared" si="3"/>
        <v>#REF!</v>
      </c>
      <c r="Y55" s="307"/>
      <c r="Z55" s="307"/>
      <c r="AA55" s="307"/>
    </row>
    <row r="56" spans="1:27" s="7" customFormat="1" ht="20.100000000000001" customHeight="1">
      <c r="A56" s="407" t="s">
        <v>352</v>
      </c>
      <c r="B56" s="377" t="s">
        <v>450</v>
      </c>
      <c r="C56" s="340">
        <v>23</v>
      </c>
      <c r="D56" s="380">
        <v>46</v>
      </c>
      <c r="E56" s="340">
        <v>8</v>
      </c>
      <c r="F56" s="340">
        <v>38</v>
      </c>
      <c r="G56" s="340">
        <v>0</v>
      </c>
      <c r="H56" s="340">
        <v>0</v>
      </c>
      <c r="I56" s="341">
        <v>46</v>
      </c>
      <c r="J56" s="341">
        <v>43</v>
      </c>
      <c r="K56" s="341">
        <v>32</v>
      </c>
      <c r="L56" s="340">
        <v>32</v>
      </c>
      <c r="M56" s="340">
        <v>0</v>
      </c>
      <c r="N56" s="340">
        <v>11</v>
      </c>
      <c r="O56" s="340">
        <v>0</v>
      </c>
      <c r="P56" s="340">
        <v>0</v>
      </c>
      <c r="Q56" s="340">
        <v>3</v>
      </c>
      <c r="R56" s="340">
        <v>0</v>
      </c>
      <c r="S56" s="340">
        <v>0</v>
      </c>
      <c r="T56" s="288">
        <v>14</v>
      </c>
      <c r="U56" s="194">
        <f t="shared" si="0"/>
        <v>0.7441860465116279</v>
      </c>
      <c r="V56" s="409"/>
      <c r="W56" s="409"/>
      <c r="X56" s="409"/>
      <c r="Y56" s="410"/>
      <c r="Z56" s="410"/>
      <c r="AA56" s="410"/>
    </row>
    <row r="57" spans="1:27" s="5" customFormat="1" ht="20.100000000000001" customHeight="1">
      <c r="A57" s="214" t="s">
        <v>409</v>
      </c>
      <c r="B57" s="377" t="s">
        <v>451</v>
      </c>
      <c r="C57" s="340">
        <v>37</v>
      </c>
      <c r="D57" s="380">
        <v>60</v>
      </c>
      <c r="E57" s="340">
        <v>20</v>
      </c>
      <c r="F57" s="340">
        <v>40</v>
      </c>
      <c r="G57" s="340">
        <v>2</v>
      </c>
      <c r="H57" s="340">
        <v>0</v>
      </c>
      <c r="I57" s="341">
        <v>58</v>
      </c>
      <c r="J57" s="341">
        <v>49</v>
      </c>
      <c r="K57" s="341">
        <v>19</v>
      </c>
      <c r="L57" s="340">
        <v>19</v>
      </c>
      <c r="M57" s="340">
        <v>0</v>
      </c>
      <c r="N57" s="340">
        <v>30</v>
      </c>
      <c r="O57" s="340">
        <v>0</v>
      </c>
      <c r="P57" s="340">
        <v>0</v>
      </c>
      <c r="Q57" s="340">
        <v>9</v>
      </c>
      <c r="R57" s="340">
        <v>0</v>
      </c>
      <c r="S57" s="340">
        <v>0</v>
      </c>
      <c r="T57" s="288">
        <v>39</v>
      </c>
      <c r="U57" s="194">
        <f t="shared" si="0"/>
        <v>0.38775510204081631</v>
      </c>
      <c r="V57" s="301">
        <f>D55-G55-H55</f>
        <v>226</v>
      </c>
      <c r="W57" s="301">
        <f>J55+Q55+R55+S55</f>
        <v>226</v>
      </c>
      <c r="X57" s="301">
        <f t="shared" si="3"/>
        <v>0</v>
      </c>
      <c r="Y57" s="300"/>
      <c r="Z57" s="300"/>
      <c r="AA57" s="300"/>
    </row>
    <row r="58" spans="1:27" s="5" customFormat="1" ht="20.100000000000001" customHeight="1">
      <c r="A58" s="214" t="s">
        <v>410</v>
      </c>
      <c r="B58" s="377" t="s">
        <v>452</v>
      </c>
      <c r="C58" s="340">
        <v>42</v>
      </c>
      <c r="D58" s="380">
        <v>67</v>
      </c>
      <c r="E58" s="340">
        <v>27</v>
      </c>
      <c r="F58" s="340">
        <v>40</v>
      </c>
      <c r="G58" s="340">
        <v>0</v>
      </c>
      <c r="H58" s="340">
        <v>0</v>
      </c>
      <c r="I58" s="341">
        <v>67</v>
      </c>
      <c r="J58" s="341">
        <v>55</v>
      </c>
      <c r="K58" s="341">
        <v>28</v>
      </c>
      <c r="L58" s="340">
        <v>27</v>
      </c>
      <c r="M58" s="340">
        <v>1</v>
      </c>
      <c r="N58" s="340">
        <v>27</v>
      </c>
      <c r="O58" s="340">
        <v>0</v>
      </c>
      <c r="P58" s="340">
        <v>0</v>
      </c>
      <c r="Q58" s="340">
        <v>12</v>
      </c>
      <c r="R58" s="340">
        <v>0</v>
      </c>
      <c r="S58" s="340">
        <v>0</v>
      </c>
      <c r="T58" s="288">
        <v>39</v>
      </c>
      <c r="U58" s="194">
        <f t="shared" si="0"/>
        <v>0.50909090909090904</v>
      </c>
      <c r="V58" s="301">
        <f t="shared" si="1"/>
        <v>58</v>
      </c>
      <c r="W58" s="301">
        <f t="shared" si="2"/>
        <v>58</v>
      </c>
      <c r="X58" s="301">
        <f t="shared" si="3"/>
        <v>0</v>
      </c>
      <c r="Y58" s="300"/>
      <c r="Z58" s="300"/>
      <c r="AA58" s="300"/>
    </row>
    <row r="59" spans="1:27" s="5" customFormat="1" ht="20.100000000000001" customHeight="1">
      <c r="A59" s="214" t="s">
        <v>411</v>
      </c>
      <c r="B59" s="377" t="s">
        <v>453</v>
      </c>
      <c r="C59" s="340">
        <v>35</v>
      </c>
      <c r="D59" s="380">
        <v>55</v>
      </c>
      <c r="E59" s="340">
        <v>3</v>
      </c>
      <c r="F59" s="340">
        <v>52</v>
      </c>
      <c r="G59" s="340">
        <v>0</v>
      </c>
      <c r="H59" s="340">
        <v>0</v>
      </c>
      <c r="I59" s="341">
        <v>55</v>
      </c>
      <c r="J59" s="341">
        <v>55</v>
      </c>
      <c r="K59" s="341">
        <v>42</v>
      </c>
      <c r="L59" s="340">
        <v>42</v>
      </c>
      <c r="M59" s="340">
        <v>0</v>
      </c>
      <c r="N59" s="340">
        <v>13</v>
      </c>
      <c r="O59" s="340">
        <v>0</v>
      </c>
      <c r="P59" s="340">
        <v>0</v>
      </c>
      <c r="Q59" s="340">
        <v>0</v>
      </c>
      <c r="R59" s="340">
        <v>0</v>
      </c>
      <c r="S59" s="340">
        <v>0</v>
      </c>
      <c r="T59" s="288">
        <v>13</v>
      </c>
      <c r="U59" s="194">
        <f t="shared" si="0"/>
        <v>0.76363636363636367</v>
      </c>
      <c r="V59" s="301">
        <f t="shared" si="1"/>
        <v>67</v>
      </c>
      <c r="W59" s="301">
        <f t="shared" si="2"/>
        <v>67</v>
      </c>
      <c r="X59" s="301">
        <f t="shared" si="3"/>
        <v>0</v>
      </c>
      <c r="Y59" s="300"/>
      <c r="Z59" s="300"/>
      <c r="AA59" s="300"/>
    </row>
    <row r="60" spans="1:27" s="5" customFormat="1" ht="20.100000000000001" customHeight="1">
      <c r="A60" s="273" t="s">
        <v>26</v>
      </c>
      <c r="B60" s="379" t="s">
        <v>338</v>
      </c>
      <c r="C60" s="289">
        <v>25</v>
      </c>
      <c r="D60" s="289">
        <v>53</v>
      </c>
      <c r="E60" s="289">
        <v>7</v>
      </c>
      <c r="F60" s="289">
        <v>46</v>
      </c>
      <c r="G60" s="289">
        <v>0</v>
      </c>
      <c r="H60" s="289">
        <v>0</v>
      </c>
      <c r="I60" s="289">
        <v>53</v>
      </c>
      <c r="J60" s="289">
        <v>50</v>
      </c>
      <c r="K60" s="289">
        <v>43</v>
      </c>
      <c r="L60" s="289">
        <v>43</v>
      </c>
      <c r="M60" s="289">
        <v>0</v>
      </c>
      <c r="N60" s="289">
        <v>7</v>
      </c>
      <c r="O60" s="289">
        <v>0</v>
      </c>
      <c r="P60" s="289">
        <v>0</v>
      </c>
      <c r="Q60" s="289">
        <v>3</v>
      </c>
      <c r="R60" s="289">
        <v>0</v>
      </c>
      <c r="S60" s="289">
        <v>0</v>
      </c>
      <c r="T60" s="289">
        <v>10</v>
      </c>
      <c r="U60" s="295">
        <f t="shared" si="0"/>
        <v>0.86</v>
      </c>
      <c r="V60" s="301" t="e">
        <f>#REF!-#REF!-#REF!</f>
        <v>#REF!</v>
      </c>
      <c r="W60" s="301" t="e">
        <f>#REF!+#REF!+#REF!+#REF!</f>
        <v>#REF!</v>
      </c>
      <c r="X60" s="301" t="e">
        <f t="shared" si="3"/>
        <v>#REF!</v>
      </c>
      <c r="Y60" s="306">
        <f>'[8]04'!$Y$10+'[8]04'!$AB$10</f>
        <v>3</v>
      </c>
      <c r="Z60" s="306">
        <f>Q60+Y60</f>
        <v>6</v>
      </c>
      <c r="AA60" s="306">
        <f>T60+Y60</f>
        <v>13</v>
      </c>
    </row>
    <row r="61" spans="1:27" s="7" customFormat="1" ht="20.100000000000001" customHeight="1">
      <c r="A61" s="407" t="s">
        <v>356</v>
      </c>
      <c r="B61" s="377" t="s">
        <v>454</v>
      </c>
      <c r="C61" s="340">
        <v>9</v>
      </c>
      <c r="D61" s="380">
        <v>16</v>
      </c>
      <c r="E61" s="340">
        <v>1</v>
      </c>
      <c r="F61" s="340">
        <v>15</v>
      </c>
      <c r="G61" s="340">
        <v>0</v>
      </c>
      <c r="H61" s="340">
        <v>0</v>
      </c>
      <c r="I61" s="341">
        <v>16</v>
      </c>
      <c r="J61" s="341">
        <v>16</v>
      </c>
      <c r="K61" s="341">
        <v>14</v>
      </c>
      <c r="L61" s="340">
        <v>14</v>
      </c>
      <c r="M61" s="340">
        <v>0</v>
      </c>
      <c r="N61" s="340">
        <v>2</v>
      </c>
      <c r="O61" s="340">
        <v>0</v>
      </c>
      <c r="P61" s="340">
        <v>0</v>
      </c>
      <c r="Q61" s="340">
        <v>0</v>
      </c>
      <c r="R61" s="340">
        <v>0</v>
      </c>
      <c r="S61" s="340">
        <v>0</v>
      </c>
      <c r="T61" s="288">
        <v>2</v>
      </c>
      <c r="U61" s="194">
        <f t="shared" si="0"/>
        <v>0.875</v>
      </c>
      <c r="V61" s="409"/>
      <c r="W61" s="409"/>
      <c r="X61" s="409"/>
      <c r="Y61" s="409"/>
      <c r="Z61" s="409"/>
      <c r="AA61" s="409"/>
    </row>
    <row r="62" spans="1:27" s="5" customFormat="1" ht="20.100000000000001" customHeight="1">
      <c r="A62" s="214" t="s">
        <v>357</v>
      </c>
      <c r="B62" s="377" t="s">
        <v>455</v>
      </c>
      <c r="C62" s="340">
        <v>16</v>
      </c>
      <c r="D62" s="380">
        <v>37</v>
      </c>
      <c r="E62" s="340">
        <v>6</v>
      </c>
      <c r="F62" s="340">
        <v>31</v>
      </c>
      <c r="G62" s="340">
        <v>0</v>
      </c>
      <c r="H62" s="340">
        <v>0</v>
      </c>
      <c r="I62" s="341">
        <v>37</v>
      </c>
      <c r="J62" s="341">
        <v>34</v>
      </c>
      <c r="K62" s="341">
        <v>29</v>
      </c>
      <c r="L62" s="340">
        <v>29</v>
      </c>
      <c r="M62" s="340">
        <v>0</v>
      </c>
      <c r="N62" s="340">
        <v>5</v>
      </c>
      <c r="O62" s="340">
        <v>0</v>
      </c>
      <c r="P62" s="340">
        <v>0</v>
      </c>
      <c r="Q62" s="340">
        <v>3</v>
      </c>
      <c r="R62" s="340">
        <v>0</v>
      </c>
      <c r="S62" s="340">
        <v>0</v>
      </c>
      <c r="T62" s="288">
        <v>8</v>
      </c>
      <c r="U62" s="194">
        <f t="shared" si="0"/>
        <v>0.8529411764705882</v>
      </c>
      <c r="V62" s="301">
        <f>D60-G60-H60</f>
        <v>53</v>
      </c>
      <c r="W62" s="301">
        <f>J60+Q60+R60+S60</f>
        <v>53</v>
      </c>
      <c r="X62" s="301">
        <f t="shared" si="3"/>
        <v>0</v>
      </c>
      <c r="Y62" s="300"/>
      <c r="Z62" s="300"/>
      <c r="AA62" s="300"/>
    </row>
    <row r="63" spans="1:27" s="5" customFormat="1" ht="20.100000000000001" customHeight="1">
      <c r="A63" s="273" t="s">
        <v>27</v>
      </c>
      <c r="B63" s="379" t="s">
        <v>339</v>
      </c>
      <c r="C63" s="289">
        <v>17</v>
      </c>
      <c r="D63" s="289">
        <v>21</v>
      </c>
      <c r="E63" s="289">
        <v>2</v>
      </c>
      <c r="F63" s="289">
        <v>19</v>
      </c>
      <c r="G63" s="289">
        <v>0</v>
      </c>
      <c r="H63" s="289">
        <v>0</v>
      </c>
      <c r="I63" s="289">
        <v>21</v>
      </c>
      <c r="J63" s="289">
        <v>21</v>
      </c>
      <c r="K63" s="289">
        <v>18</v>
      </c>
      <c r="L63" s="289">
        <v>18</v>
      </c>
      <c r="M63" s="289">
        <v>0</v>
      </c>
      <c r="N63" s="289">
        <v>3</v>
      </c>
      <c r="O63" s="289">
        <v>0</v>
      </c>
      <c r="P63" s="289">
        <v>0</v>
      </c>
      <c r="Q63" s="289">
        <v>0</v>
      </c>
      <c r="R63" s="289">
        <v>0</v>
      </c>
      <c r="S63" s="289">
        <v>0</v>
      </c>
      <c r="T63" s="289">
        <v>3</v>
      </c>
      <c r="U63" s="295">
        <f t="shared" si="0"/>
        <v>0.8571428571428571</v>
      </c>
      <c r="V63" s="301" t="e">
        <f>#REF!-#REF!-#REF!</f>
        <v>#REF!</v>
      </c>
      <c r="W63" s="301" t="e">
        <f>#REF!+#REF!+#REF!+#REF!</f>
        <v>#REF!</v>
      </c>
      <c r="X63" s="301" t="e">
        <f t="shared" si="3"/>
        <v>#REF!</v>
      </c>
      <c r="Y63" s="306">
        <f>'[9]04'!$Y$10+'[9]04'!$AB$10</f>
        <v>0</v>
      </c>
      <c r="Z63" s="307"/>
      <c r="AA63" s="307"/>
    </row>
    <row r="64" spans="1:27" s="7" customFormat="1" ht="20.100000000000001" customHeight="1">
      <c r="A64" s="407" t="s">
        <v>358</v>
      </c>
      <c r="B64" s="377" t="s">
        <v>456</v>
      </c>
      <c r="C64" s="340">
        <v>9</v>
      </c>
      <c r="D64" s="380">
        <v>11</v>
      </c>
      <c r="E64" s="340">
        <v>2</v>
      </c>
      <c r="F64" s="340">
        <v>9</v>
      </c>
      <c r="G64" s="340">
        <v>0</v>
      </c>
      <c r="H64" s="340">
        <v>0</v>
      </c>
      <c r="I64" s="341">
        <v>11</v>
      </c>
      <c r="J64" s="341">
        <v>11</v>
      </c>
      <c r="K64" s="341">
        <v>9</v>
      </c>
      <c r="L64" s="340">
        <v>9</v>
      </c>
      <c r="M64" s="340">
        <v>0</v>
      </c>
      <c r="N64" s="340">
        <v>2</v>
      </c>
      <c r="O64" s="340">
        <v>0</v>
      </c>
      <c r="P64" s="340">
        <v>0</v>
      </c>
      <c r="Q64" s="340">
        <v>0</v>
      </c>
      <c r="R64" s="340">
        <v>0</v>
      </c>
      <c r="S64" s="340">
        <v>0</v>
      </c>
      <c r="T64" s="288">
        <v>2</v>
      </c>
      <c r="U64" s="194">
        <f t="shared" si="0"/>
        <v>0.81818181818181823</v>
      </c>
      <c r="V64" s="409"/>
      <c r="W64" s="409"/>
      <c r="X64" s="409"/>
      <c r="Y64" s="409"/>
      <c r="Z64" s="410"/>
      <c r="AA64" s="410"/>
    </row>
    <row r="65" spans="1:27" s="5" customFormat="1" ht="20.100000000000001" customHeight="1">
      <c r="A65" s="214" t="s">
        <v>359</v>
      </c>
      <c r="B65" s="377" t="s">
        <v>457</v>
      </c>
      <c r="C65" s="340">
        <v>8</v>
      </c>
      <c r="D65" s="380">
        <v>10</v>
      </c>
      <c r="E65" s="340">
        <v>0</v>
      </c>
      <c r="F65" s="340">
        <v>10</v>
      </c>
      <c r="G65" s="340">
        <v>0</v>
      </c>
      <c r="H65" s="340">
        <v>0</v>
      </c>
      <c r="I65" s="341">
        <v>10</v>
      </c>
      <c r="J65" s="341">
        <v>10</v>
      </c>
      <c r="K65" s="341">
        <v>9</v>
      </c>
      <c r="L65" s="340">
        <v>9</v>
      </c>
      <c r="M65" s="340">
        <v>0</v>
      </c>
      <c r="N65" s="340">
        <v>1</v>
      </c>
      <c r="O65" s="340">
        <v>0</v>
      </c>
      <c r="P65" s="340">
        <v>0</v>
      </c>
      <c r="Q65" s="340">
        <v>0</v>
      </c>
      <c r="R65" s="340">
        <v>0</v>
      </c>
      <c r="S65" s="340">
        <v>0</v>
      </c>
      <c r="T65" s="288">
        <v>1</v>
      </c>
      <c r="U65" s="194">
        <f t="shared" si="0"/>
        <v>0.9</v>
      </c>
      <c r="V65" s="301">
        <f>D63-G63-H63</f>
        <v>21</v>
      </c>
      <c r="W65" s="301">
        <f>J63+Q63+R63+S63</f>
        <v>21</v>
      </c>
      <c r="X65" s="301">
        <f t="shared" si="3"/>
        <v>0</v>
      </c>
      <c r="Y65" s="300"/>
      <c r="Z65" s="300"/>
      <c r="AA65" s="300"/>
    </row>
    <row r="66" spans="1:27" s="5" customFormat="1" ht="20.100000000000001" customHeight="1">
      <c r="A66" s="273" t="s">
        <v>29</v>
      </c>
      <c r="B66" s="379" t="s">
        <v>340</v>
      </c>
      <c r="C66" s="289">
        <v>12</v>
      </c>
      <c r="D66" s="289">
        <v>17</v>
      </c>
      <c r="E66" s="289">
        <v>0</v>
      </c>
      <c r="F66" s="289">
        <v>17</v>
      </c>
      <c r="G66" s="289">
        <v>0</v>
      </c>
      <c r="H66" s="289">
        <v>0</v>
      </c>
      <c r="I66" s="289">
        <v>17</v>
      </c>
      <c r="J66" s="289">
        <v>17</v>
      </c>
      <c r="K66" s="289">
        <v>15</v>
      </c>
      <c r="L66" s="289">
        <v>15</v>
      </c>
      <c r="M66" s="289">
        <v>0</v>
      </c>
      <c r="N66" s="289">
        <v>2</v>
      </c>
      <c r="O66" s="289">
        <v>0</v>
      </c>
      <c r="P66" s="289">
        <v>0</v>
      </c>
      <c r="Q66" s="289">
        <v>0</v>
      </c>
      <c r="R66" s="289">
        <v>0</v>
      </c>
      <c r="S66" s="289">
        <v>0</v>
      </c>
      <c r="T66" s="289">
        <v>2</v>
      </c>
      <c r="U66" s="295">
        <f t="shared" si="0"/>
        <v>0.88235294117647056</v>
      </c>
      <c r="V66" s="301" t="e">
        <f>#REF!-#REF!-#REF!</f>
        <v>#REF!</v>
      </c>
      <c r="W66" s="301" t="e">
        <f>#REF!+#REF!+#REF!+#REF!</f>
        <v>#REF!</v>
      </c>
      <c r="X66" s="301" t="e">
        <f t="shared" si="3"/>
        <v>#REF!</v>
      </c>
      <c r="Y66" s="307"/>
      <c r="Z66" s="307"/>
      <c r="AA66" s="307"/>
    </row>
    <row r="67" spans="1:27" s="7" customFormat="1" ht="20.100000000000001" customHeight="1">
      <c r="A67" s="407" t="s">
        <v>360</v>
      </c>
      <c r="B67" s="377" t="s">
        <v>458</v>
      </c>
      <c r="C67" s="340">
        <v>6</v>
      </c>
      <c r="D67" s="380">
        <v>9</v>
      </c>
      <c r="E67" s="340">
        <v>0</v>
      </c>
      <c r="F67" s="340">
        <v>9</v>
      </c>
      <c r="G67" s="340">
        <v>0</v>
      </c>
      <c r="H67" s="340">
        <v>0</v>
      </c>
      <c r="I67" s="341">
        <v>9</v>
      </c>
      <c r="J67" s="341">
        <v>9</v>
      </c>
      <c r="K67" s="341">
        <v>9</v>
      </c>
      <c r="L67" s="411">
        <v>9</v>
      </c>
      <c r="M67" s="411">
        <v>0</v>
      </c>
      <c r="N67" s="411">
        <v>0</v>
      </c>
      <c r="O67" s="411">
        <v>0</v>
      </c>
      <c r="P67" s="411">
        <v>0</v>
      </c>
      <c r="Q67" s="411">
        <v>0</v>
      </c>
      <c r="R67" s="411">
        <v>0</v>
      </c>
      <c r="S67" s="411">
        <v>0</v>
      </c>
      <c r="T67" s="288">
        <v>0</v>
      </c>
      <c r="U67" s="194">
        <f t="shared" si="0"/>
        <v>1</v>
      </c>
      <c r="V67" s="409"/>
      <c r="W67" s="409"/>
      <c r="X67" s="409"/>
      <c r="Y67" s="410"/>
      <c r="Z67" s="410"/>
      <c r="AA67" s="410"/>
    </row>
    <row r="68" spans="1:27" s="5" customFormat="1" ht="20.100000000000001" customHeight="1">
      <c r="A68" s="214" t="s">
        <v>361</v>
      </c>
      <c r="B68" s="377" t="s">
        <v>459</v>
      </c>
      <c r="C68" s="340">
        <v>6</v>
      </c>
      <c r="D68" s="380">
        <v>8</v>
      </c>
      <c r="E68" s="340">
        <v>0</v>
      </c>
      <c r="F68" s="340">
        <v>8</v>
      </c>
      <c r="G68" s="340">
        <v>0</v>
      </c>
      <c r="H68" s="340">
        <v>0</v>
      </c>
      <c r="I68" s="341">
        <v>8</v>
      </c>
      <c r="J68" s="341">
        <v>8</v>
      </c>
      <c r="K68" s="341">
        <v>6</v>
      </c>
      <c r="L68" s="340">
        <v>6</v>
      </c>
      <c r="M68" s="340">
        <v>0</v>
      </c>
      <c r="N68" s="340">
        <v>2</v>
      </c>
      <c r="O68" s="340">
        <v>0</v>
      </c>
      <c r="P68" s="340">
        <v>0</v>
      </c>
      <c r="Q68" s="340">
        <v>0</v>
      </c>
      <c r="R68" s="340">
        <v>0</v>
      </c>
      <c r="S68" s="340">
        <v>0</v>
      </c>
      <c r="T68" s="288">
        <v>2</v>
      </c>
      <c r="U68" s="194">
        <f t="shared" si="0"/>
        <v>0.75</v>
      </c>
      <c r="V68" s="301">
        <f>D66-G66-H66</f>
        <v>17</v>
      </c>
      <c r="W68" s="301">
        <f>J66+Q66+R66+S66</f>
        <v>17</v>
      </c>
      <c r="X68" s="301">
        <f t="shared" si="3"/>
        <v>0</v>
      </c>
      <c r="Y68" s="300"/>
      <c r="Z68" s="300"/>
      <c r="AA68" s="300"/>
    </row>
    <row r="69" spans="1:27" s="5" customFormat="1" ht="18" customHeight="1">
      <c r="A69" s="469" t="s">
        <v>472</v>
      </c>
      <c r="B69" s="470"/>
      <c r="C69" s="470"/>
      <c r="D69" s="470"/>
      <c r="E69" s="470"/>
      <c r="F69" s="199"/>
      <c r="G69" s="199"/>
      <c r="H69" s="199"/>
      <c r="I69" s="200"/>
      <c r="J69" s="200"/>
      <c r="K69" s="200"/>
      <c r="L69" s="200"/>
      <c r="M69" s="200"/>
      <c r="N69" s="465" t="s">
        <v>465</v>
      </c>
      <c r="O69" s="466"/>
      <c r="P69" s="466"/>
      <c r="Q69" s="466"/>
      <c r="R69" s="466"/>
      <c r="S69" s="466"/>
      <c r="T69" s="466"/>
      <c r="U69" s="466"/>
    </row>
    <row r="70" spans="1:27" s="5" customFormat="1" ht="18" customHeight="1">
      <c r="A70" s="475" t="s">
        <v>286</v>
      </c>
      <c r="B70" s="476"/>
      <c r="C70" s="476"/>
      <c r="D70" s="476"/>
      <c r="E70" s="476"/>
      <c r="F70" s="201"/>
      <c r="G70" s="201"/>
      <c r="H70" s="201"/>
      <c r="I70" s="148"/>
      <c r="J70" s="148"/>
      <c r="K70" s="148"/>
      <c r="L70" s="148"/>
      <c r="M70" s="148"/>
      <c r="N70" s="468" t="s">
        <v>299</v>
      </c>
      <c r="O70" s="468"/>
      <c r="P70" s="468"/>
      <c r="Q70" s="468"/>
      <c r="R70" s="468"/>
      <c r="S70" s="468"/>
      <c r="T70" s="468"/>
      <c r="U70" s="468"/>
    </row>
    <row r="71" spans="1:27" s="5" customFormat="1" ht="18" customHeight="1">
      <c r="A71" s="318"/>
      <c r="B71" s="319"/>
      <c r="C71" s="319"/>
      <c r="D71" s="319"/>
      <c r="E71" s="319"/>
      <c r="F71" s="201"/>
      <c r="G71" s="201"/>
      <c r="H71" s="201"/>
      <c r="I71" s="148"/>
      <c r="J71" s="148"/>
      <c r="K71" s="148"/>
      <c r="L71" s="148"/>
      <c r="M71" s="148"/>
      <c r="N71" s="317"/>
      <c r="O71" s="317"/>
      <c r="P71" s="317"/>
      <c r="Q71" s="317"/>
      <c r="R71" s="317"/>
      <c r="S71" s="317"/>
      <c r="T71" s="317"/>
      <c r="U71" s="317"/>
    </row>
    <row r="72" spans="1:27" s="5" customFormat="1" ht="18" customHeight="1">
      <c r="A72" s="318"/>
      <c r="B72" s="319"/>
      <c r="C72" s="319"/>
      <c r="D72" s="319"/>
      <c r="E72" s="319"/>
      <c r="F72" s="201"/>
      <c r="G72" s="201"/>
      <c r="H72" s="201"/>
      <c r="I72" s="148"/>
      <c r="J72" s="148"/>
      <c r="K72" s="148"/>
      <c r="L72" s="148"/>
      <c r="M72" s="148"/>
      <c r="N72" s="317"/>
      <c r="O72" s="317"/>
      <c r="P72" s="317"/>
      <c r="Q72" s="317"/>
      <c r="R72" s="317"/>
      <c r="S72" s="317"/>
      <c r="T72" s="317"/>
      <c r="U72" s="317"/>
    </row>
    <row r="73" spans="1:27" s="5" customFormat="1" ht="18" customHeight="1">
      <c r="A73" s="318"/>
      <c r="B73" s="319"/>
      <c r="C73" s="319"/>
      <c r="D73" s="319"/>
      <c r="E73" s="319"/>
      <c r="F73" s="201"/>
      <c r="G73" s="201"/>
      <c r="H73" s="201"/>
      <c r="I73" s="148"/>
      <c r="J73" s="148"/>
      <c r="K73" s="148"/>
      <c r="L73" s="148"/>
      <c r="M73" s="148"/>
      <c r="N73" s="317"/>
      <c r="O73" s="317"/>
      <c r="P73" s="317"/>
      <c r="Q73" s="317"/>
      <c r="R73" s="317"/>
      <c r="S73" s="317"/>
      <c r="T73" s="317"/>
      <c r="U73" s="317"/>
    </row>
    <row r="74" spans="1:27" s="5" customFormat="1" ht="18" customHeight="1">
      <c r="A74" s="318"/>
      <c r="B74" s="319"/>
      <c r="C74" s="319"/>
      <c r="D74" s="319"/>
      <c r="E74" s="319"/>
      <c r="F74" s="201"/>
      <c r="G74" s="201"/>
      <c r="H74" s="201"/>
      <c r="I74" s="148"/>
      <c r="J74" s="148"/>
      <c r="K74" s="148"/>
      <c r="L74" s="148"/>
      <c r="M74" s="148"/>
      <c r="N74" s="317"/>
      <c r="O74" s="317"/>
      <c r="P74" s="317"/>
      <c r="Q74" s="317"/>
      <c r="R74" s="317"/>
      <c r="S74" s="317"/>
      <c r="T74" s="317"/>
      <c r="U74" s="317"/>
    </row>
    <row r="75" spans="1:27" s="5" customFormat="1" ht="18" customHeight="1">
      <c r="A75" s="202"/>
      <c r="B75" s="202"/>
      <c r="C75" s="202"/>
      <c r="D75" s="202"/>
      <c r="E75" s="202"/>
      <c r="F75" s="142"/>
      <c r="G75" s="142"/>
      <c r="H75" s="142"/>
      <c r="I75" s="148"/>
      <c r="J75" s="148"/>
      <c r="K75" s="148"/>
      <c r="L75" s="148"/>
      <c r="M75" s="148"/>
      <c r="N75" s="148"/>
      <c r="O75" s="148"/>
      <c r="P75" s="142"/>
      <c r="Q75" s="203"/>
      <c r="R75" s="142"/>
      <c r="S75" s="148"/>
      <c r="T75" s="144"/>
      <c r="U75" s="144"/>
    </row>
    <row r="76" spans="1:27" s="5" customFormat="1" ht="18" customHeight="1">
      <c r="A76" s="268"/>
      <c r="B76" s="268"/>
      <c r="C76" s="268"/>
      <c r="D76" s="268"/>
      <c r="E76" s="268"/>
      <c r="F76" s="204" t="s">
        <v>2</v>
      </c>
      <c r="G76" s="204"/>
      <c r="H76" s="204"/>
      <c r="I76" s="204"/>
      <c r="J76" s="204"/>
      <c r="K76" s="204"/>
      <c r="L76" s="204"/>
      <c r="M76" s="204"/>
      <c r="N76" s="274"/>
      <c r="O76" s="274"/>
      <c r="P76" s="274"/>
      <c r="Q76" s="274"/>
      <c r="R76" s="274"/>
      <c r="S76" s="274"/>
      <c r="T76" s="274"/>
      <c r="U76" s="274"/>
    </row>
    <row r="77" spans="1:27" ht="16.5">
      <c r="A77" s="564" t="s">
        <v>328</v>
      </c>
      <c r="B77" s="564"/>
      <c r="C77" s="564"/>
      <c r="D77" s="564"/>
      <c r="E77" s="564"/>
      <c r="F77" s="204"/>
      <c r="G77" s="204"/>
      <c r="H77" s="204"/>
      <c r="I77" s="204"/>
      <c r="J77" s="204"/>
      <c r="K77" s="204"/>
      <c r="L77" s="204"/>
      <c r="M77" s="204"/>
      <c r="N77" s="564" t="s">
        <v>341</v>
      </c>
      <c r="O77" s="564"/>
      <c r="P77" s="564"/>
      <c r="Q77" s="564"/>
      <c r="R77" s="564"/>
      <c r="S77" s="564"/>
      <c r="T77" s="564"/>
      <c r="U77" s="564"/>
    </row>
  </sheetData>
  <sheetProtection selectLockedCells="1" selectUnlockedCells="1"/>
  <mergeCells count="36">
    <mergeCell ref="A70:E70"/>
    <mergeCell ref="N70:U70"/>
    <mergeCell ref="N77:U77"/>
    <mergeCell ref="A4:A8"/>
    <mergeCell ref="B4:B8"/>
    <mergeCell ref="L6:M7"/>
    <mergeCell ref="J5:J8"/>
    <mergeCell ref="K5:P5"/>
    <mergeCell ref="A9:B9"/>
    <mergeCell ref="I4:I8"/>
    <mergeCell ref="E5:E8"/>
    <mergeCell ref="F5:F8"/>
    <mergeCell ref="A77:E77"/>
    <mergeCell ref="A10:B10"/>
    <mergeCell ref="G4:G8"/>
    <mergeCell ref="S5:S8"/>
    <mergeCell ref="A1:D1"/>
    <mergeCell ref="P1:U1"/>
    <mergeCell ref="E1:O1"/>
    <mergeCell ref="K6:K8"/>
    <mergeCell ref="P3:U3"/>
    <mergeCell ref="A2:U2"/>
    <mergeCell ref="A69:E69"/>
    <mergeCell ref="H4:H8"/>
    <mergeCell ref="N69:U69"/>
    <mergeCell ref="R5:R8"/>
    <mergeCell ref="O6:O8"/>
    <mergeCell ref="P6:P8"/>
    <mergeCell ref="U4:U8"/>
    <mergeCell ref="T4:T8"/>
    <mergeCell ref="J4:S4"/>
    <mergeCell ref="N6:N8"/>
    <mergeCell ref="C4:C8"/>
    <mergeCell ref="D4:D8"/>
    <mergeCell ref="E4:F4"/>
    <mergeCell ref="Q5:Q8"/>
  </mergeCells>
  <pageMargins left="0.39370078740157499" right="0.39370078740157499" top="0.39" bottom="0.4" header="0.31496062992126" footer="0.31496062992126"/>
  <pageSetup paperSize="9" scale="82" orientation="landscape" r:id="rId1"/>
  <headerFooter>
    <oddFooter>&amp;C&amp;P</oddFooter>
  </headerFooter>
  <ignoredErrors>
    <ignoredError sqref="U10:U11 U12:U46 U49:U50 U47 U48 U52 U51 U53:U54 U55 U56 U57:U60 U61 U68 U62 U64 U63 U65 U66 U67"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96933C1-ADE5-4CEA-A913-28F67C5C7545}">
  <ds:schemaRefs>
    <ds:schemaRef ds:uri="http://purl.org/dc/terms/"/>
    <ds:schemaRef ds:uri="http://purl.org/dc/dcmitype/"/>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11B8C60-BEDB-4B3A-9781-FB207F0A88EC}">
  <ds:schemaRefs>
    <ds:schemaRef ds:uri="http://schemas.microsoft.com/sharepoint/v3/contenttype/forms"/>
  </ds:schemaRefs>
</ds:datastoreItem>
</file>

<file path=customXml/itemProps3.xml><?xml version="1.0" encoding="utf-8"?>
<ds:datastoreItem xmlns:ds="http://schemas.openxmlformats.org/officeDocument/2006/customXml" ds:itemID="{206533C2-B572-4FC6-A925-D4AF85EF53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TT</vt:lpstr>
      <vt:lpstr>01</vt:lpstr>
      <vt:lpstr>PT01</vt:lpstr>
      <vt:lpstr>02</vt:lpstr>
      <vt:lpstr>02 (bỏ)</vt:lpstr>
      <vt:lpstr>PT02</vt:lpstr>
      <vt:lpstr>03</vt:lpstr>
      <vt:lpstr>03 (bỏ)</vt:lpstr>
      <vt:lpstr>04</vt:lpstr>
      <vt:lpstr>04 (bỏ)</vt:lpstr>
      <vt:lpstr>05</vt:lpstr>
      <vt:lpstr>05 (bỏ)</vt:lpstr>
      <vt:lpstr>06</vt:lpstr>
      <vt:lpstr>07</vt:lpstr>
      <vt:lpstr>08</vt:lpstr>
      <vt:lpstr>09</vt:lpstr>
      <vt:lpstr>10</vt:lpstr>
      <vt:lpstr>11</vt:lpstr>
      <vt:lpstr>12</vt:lpstr>
      <vt:lpstr>PLChuaDieuKien</vt:lpstr>
      <vt:lpstr>'01'!Print_Area</vt:lpstr>
      <vt:lpstr>'02'!Print_Area</vt:lpstr>
      <vt:lpstr>'02 (bỏ)'!Print_Area</vt:lpstr>
      <vt:lpstr>'03'!Print_Area</vt:lpstr>
      <vt:lpstr>'03 (bỏ)'!Print_Area</vt:lpstr>
      <vt:lpstr>'04'!Print_Area</vt:lpstr>
      <vt:lpstr>'04 (bỏ)'!Print_Area</vt:lpstr>
      <vt:lpstr>'05 (bỏ)'!Print_Area</vt:lpstr>
      <vt:lpstr>'06'!Print_Area</vt:lpstr>
      <vt:lpstr>'PT01'!Print_Area</vt:lpstr>
      <vt:lpstr>'PT02'!Print_Area</vt:lpstr>
      <vt:lpstr>TT!Print_Area</vt:lpstr>
      <vt:lpstr>'05 (bỏ)'!Print_Titles</vt:lpstr>
      <vt:lpstr>PLChuaDieuKien!Print_Titles</vt:lpstr>
      <vt:lpstr>'PT01'!Print_Titles</vt:lpstr>
      <vt:lpstr>'PT02'!Print_Titles</vt:lpstr>
    </vt:vector>
  </TitlesOfParts>
  <Company>456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DELL</cp:lastModifiedBy>
  <cp:lastPrinted>2020-06-03T02:31:02Z</cp:lastPrinted>
  <dcterms:created xsi:type="dcterms:W3CDTF">2004-03-07T02:36:29Z</dcterms:created>
  <dcterms:modified xsi:type="dcterms:W3CDTF">2020-06-03T02:35:17Z</dcterms:modified>
</cp:coreProperties>
</file>