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BAO CAO HOI DONG NHAN DAN TINH\6.BAO CAO CONG TAC NHIEM KY 2016-2021\6. BAO CAO HOI DONG\"/>
    </mc:Choice>
  </mc:AlternateContent>
  <bookViews>
    <workbookView xWindow="0" yWindow="0" windowWidth="19440" windowHeight="7755" tabRatio="652" firstSheet="1" activeTab="19"/>
  </bookViews>
  <sheets>
    <sheet name="TT" sheetId="103" r:id="rId1"/>
    <sheet name="01" sheetId="85" r:id="rId2"/>
    <sheet name="PT01" sheetId="34" r:id="rId3"/>
    <sheet name="02" sheetId="91" r:id="rId4"/>
    <sheet name="02 (bỏ)" sheetId="86" state="hidden" r:id="rId5"/>
    <sheet name="PT02" sheetId="87" r:id="rId6"/>
    <sheet name="03" sheetId="92" r:id="rId7"/>
    <sheet name="03 (bỏ)" sheetId="88" state="hidden" r:id="rId8"/>
    <sheet name="04" sheetId="93" r:id="rId9"/>
    <sheet name="04 (bỏ)" sheetId="76" state="hidden" r:id="rId10"/>
    <sheet name="05" sheetId="94" r:id="rId11"/>
    <sheet name="05 (bỏ)" sheetId="48" state="hidden" r:id="rId12"/>
    <sheet name="06" sheetId="96" r:id="rId13"/>
    <sheet name="07" sheetId="97" r:id="rId14"/>
    <sheet name="08" sheetId="98" r:id="rId15"/>
    <sheet name="09" sheetId="99" r:id="rId16"/>
    <sheet name="10" sheetId="100" r:id="rId17"/>
    <sheet name="11" sheetId="101" r:id="rId18"/>
    <sheet name="12" sheetId="102" r:id="rId19"/>
    <sheet name="PLChuaDieuKien" sheetId="95"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Print_Area" localSheetId="1">'01'!$A$1:$U$41</definedName>
    <definedName name="_xlnm.Print_Area" localSheetId="3">'02'!$A$1:$U$41</definedName>
    <definedName name="_xlnm.Print_Area" localSheetId="4">'02 (bỏ)'!$A$1:$V$39</definedName>
    <definedName name="_xlnm.Print_Area" localSheetId="6">'03'!$A$1:$U$22</definedName>
    <definedName name="_xlnm.Print_Area" localSheetId="7">'03 (bỏ)'!$A$1:$V$24</definedName>
    <definedName name="_xlnm.Print_Area" localSheetId="8">'04'!$A$1:$U$75</definedName>
    <definedName name="_xlnm.Print_Area" localSheetId="9">'04 (bỏ)'!$A$1:$U$23</definedName>
    <definedName name="_xlnm.Print_Area" localSheetId="11">'05 (bỏ)'!$A$1:$V$23</definedName>
    <definedName name="_xlnm.Print_Area" localSheetId="12">'06'!$A$1:$J$29</definedName>
    <definedName name="_xlnm.Print_Area" localSheetId="13">'07'!#REF!</definedName>
    <definedName name="_xlnm.Print_Area" localSheetId="14">'08'!#REF!</definedName>
    <definedName name="_xlnm.Print_Area" localSheetId="16">'10'!#REF!</definedName>
    <definedName name="_xlnm.Print_Area" localSheetId="17">'11'!#REF!</definedName>
    <definedName name="_xlnm.Print_Area" localSheetId="18">'12'!#REF!</definedName>
    <definedName name="_xlnm.Print_Area" localSheetId="2">'PT01'!$A$1:$D$36</definedName>
    <definedName name="_xlnm.Print_Area" localSheetId="5">'PT02'!$A$1:$D$36</definedName>
    <definedName name="_xlnm.Print_Area" localSheetId="0">TT!$A$1:$C$15</definedName>
    <definedName name="_xlnm.Print_Titles" localSheetId="8">'04'!$3:$8</definedName>
    <definedName name="_xlnm.Print_Titles" localSheetId="10">'05'!$3:$8</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calcId="162913"/>
</workbook>
</file>

<file path=xl/calcChain.xml><?xml version="1.0" encoding="utf-8"?>
<calcChain xmlns="http://schemas.openxmlformats.org/spreadsheetml/2006/main">
  <c r="H11" i="101" l="1"/>
  <c r="H12" i="101"/>
  <c r="H13" i="101"/>
  <c r="H14" i="101"/>
  <c r="H15" i="101"/>
  <c r="H16" i="101"/>
  <c r="H17" i="101"/>
  <c r="H18" i="101"/>
  <c r="H19" i="101"/>
  <c r="H20" i="101"/>
  <c r="H21" i="101"/>
  <c r="G11" i="101"/>
  <c r="G12" i="101"/>
  <c r="G13" i="101"/>
  <c r="G14" i="101"/>
  <c r="G15" i="101"/>
  <c r="G16" i="101"/>
  <c r="G17" i="101"/>
  <c r="G18" i="101"/>
  <c r="G19" i="101"/>
  <c r="G20" i="101"/>
  <c r="G21" i="101"/>
  <c r="F11" i="101"/>
  <c r="F9" i="101"/>
  <c r="H10" i="101"/>
  <c r="G10" i="101"/>
  <c r="E11" i="101"/>
  <c r="E9" i="101" s="1"/>
  <c r="D11" i="101"/>
  <c r="D9" i="101"/>
  <c r="C12" i="101"/>
  <c r="C13" i="101"/>
  <c r="C14" i="101"/>
  <c r="C15" i="101"/>
  <c r="C16" i="101"/>
  <c r="C17" i="101"/>
  <c r="C18" i="101"/>
  <c r="C19" i="101"/>
  <c r="C20" i="101"/>
  <c r="C21" i="101"/>
  <c r="C11" i="101"/>
  <c r="C9" i="101" s="1"/>
  <c r="C10" i="101"/>
  <c r="U22" i="93" l="1"/>
  <c r="U21" i="93"/>
  <c r="C7" i="103" l="1"/>
  <c r="U59" i="94" l="1"/>
  <c r="U47" i="94"/>
  <c r="U51" i="94"/>
  <c r="U65" i="94"/>
  <c r="U62" i="94"/>
  <c r="U65" i="93" l="1"/>
  <c r="U62" i="93"/>
  <c r="U59" i="93"/>
  <c r="U47" i="93"/>
  <c r="U51" i="93"/>
  <c r="A2" i="95" l="1"/>
  <c r="M30" i="102" l="1"/>
  <c r="M23" i="102"/>
  <c r="B30" i="102"/>
  <c r="B23" i="102"/>
  <c r="R1" i="102"/>
  <c r="M30" i="101"/>
  <c r="M23" i="101"/>
  <c r="B30" i="101"/>
  <c r="B23" i="101"/>
  <c r="P1" i="101"/>
  <c r="O30" i="100"/>
  <c r="O23" i="100"/>
  <c r="B30" i="100"/>
  <c r="B23" i="100"/>
  <c r="R1" i="100"/>
  <c r="O29" i="99"/>
  <c r="O22" i="99"/>
  <c r="B29" i="99"/>
  <c r="B22" i="99"/>
  <c r="Q1" i="99"/>
  <c r="P42" i="98"/>
  <c r="P34" i="98"/>
  <c r="B42" i="98"/>
  <c r="B34" i="98"/>
  <c r="R1" i="98"/>
  <c r="I1" i="97"/>
  <c r="G33" i="97"/>
  <c r="B33" i="97"/>
  <c r="G24" i="97"/>
  <c r="B24" i="97"/>
  <c r="B24" i="96"/>
  <c r="A68" i="94"/>
  <c r="A18" i="92"/>
  <c r="A39" i="91"/>
  <c r="I2" i="101" l="1"/>
  <c r="H2" i="101"/>
  <c r="K2" i="102"/>
  <c r="J2" i="102"/>
  <c r="L2" i="102" l="1"/>
  <c r="J2" i="101"/>
  <c r="A39" i="85"/>
  <c r="V22" i="93" l="1"/>
  <c r="P1" i="93"/>
  <c r="P1" i="94"/>
  <c r="Y61" i="94"/>
  <c r="Y61" i="93"/>
  <c r="Y58" i="94"/>
  <c r="AA58" i="94" s="1"/>
  <c r="Y58" i="93"/>
  <c r="Z58" i="93" s="1"/>
  <c r="Y50" i="94"/>
  <c r="Y50" i="93"/>
  <c r="Z50" i="93" s="1"/>
  <c r="Y46" i="94"/>
  <c r="AA46" i="94" s="1"/>
  <c r="Y46" i="93"/>
  <c r="AA46" i="93" s="1"/>
  <c r="Y38" i="94"/>
  <c r="Y38" i="93"/>
  <c r="Z38" i="93" s="1"/>
  <c r="Y41" i="94"/>
  <c r="Y41" i="93"/>
  <c r="Y30" i="94"/>
  <c r="Y31" i="93"/>
  <c r="Y22" i="93"/>
  <c r="Z22" i="93" s="1"/>
  <c r="Y10" i="93"/>
  <c r="Z10" i="93" s="1"/>
  <c r="Y10" i="94"/>
  <c r="Z10" i="94" s="1"/>
  <c r="Y22" i="94"/>
  <c r="AA22" i="94" s="1"/>
  <c r="V41" i="93"/>
  <c r="V56" i="94"/>
  <c r="V57" i="94"/>
  <c r="U56" i="94"/>
  <c r="V63" i="94"/>
  <c r="V53" i="94"/>
  <c r="V49" i="94"/>
  <c r="W43" i="94"/>
  <c r="V43" i="94"/>
  <c r="V44" i="94"/>
  <c r="V45" i="94"/>
  <c r="W40" i="94"/>
  <c r="V40" i="94"/>
  <c r="U52" i="94"/>
  <c r="V42" i="94"/>
  <c r="W33" i="94"/>
  <c r="V33" i="94"/>
  <c r="V34" i="94"/>
  <c r="V35" i="94"/>
  <c r="V36" i="94"/>
  <c r="V37" i="94"/>
  <c r="N75" i="94"/>
  <c r="N68" i="94"/>
  <c r="A75" i="94"/>
  <c r="N67" i="94"/>
  <c r="A67" i="94"/>
  <c r="V30" i="94"/>
  <c r="V29" i="94"/>
  <c r="V28" i="94"/>
  <c r="W27" i="94"/>
  <c r="V27" i="94"/>
  <c r="U26" i="94"/>
  <c r="V26" i="94"/>
  <c r="V25" i="94"/>
  <c r="V24" i="94"/>
  <c r="U20" i="94"/>
  <c r="V20" i="94"/>
  <c r="U19" i="94"/>
  <c r="V19" i="94"/>
  <c r="V17" i="94"/>
  <c r="U16" i="94"/>
  <c r="V16" i="94"/>
  <c r="U14" i="94"/>
  <c r="U13" i="94"/>
  <c r="V11" i="94"/>
  <c r="A75" i="93"/>
  <c r="A67" i="93"/>
  <c r="N75" i="93"/>
  <c r="N68" i="93"/>
  <c r="N67" i="93"/>
  <c r="W64" i="93"/>
  <c r="V64" i="93"/>
  <c r="V61" i="93"/>
  <c r="W58" i="93"/>
  <c r="V58" i="93"/>
  <c r="W57" i="93"/>
  <c r="V57" i="93"/>
  <c r="W56" i="93"/>
  <c r="V56" i="93"/>
  <c r="V54" i="93"/>
  <c r="V53" i="93"/>
  <c r="W50" i="93"/>
  <c r="V50" i="93"/>
  <c r="W49" i="93"/>
  <c r="V49" i="93"/>
  <c r="V46" i="93"/>
  <c r="V45" i="93"/>
  <c r="V44" i="93"/>
  <c r="V43" i="93"/>
  <c r="W41" i="93"/>
  <c r="V40" i="93"/>
  <c r="W38" i="93"/>
  <c r="V38" i="93"/>
  <c r="W37" i="93"/>
  <c r="V37" i="93"/>
  <c r="W36" i="93"/>
  <c r="V36" i="93"/>
  <c r="W35" i="93"/>
  <c r="V35" i="93"/>
  <c r="W34" i="93"/>
  <c r="V34" i="93"/>
  <c r="W33" i="93"/>
  <c r="V33" i="93"/>
  <c r="V31" i="93"/>
  <c r="V30" i="93"/>
  <c r="V29" i="93"/>
  <c r="V28" i="93"/>
  <c r="V27" i="93"/>
  <c r="V26" i="93"/>
  <c r="W25" i="93"/>
  <c r="V25" i="93"/>
  <c r="W24" i="93"/>
  <c r="V24" i="93"/>
  <c r="V21" i="93"/>
  <c r="V20" i="93"/>
  <c r="W19" i="93"/>
  <c r="V19" i="93"/>
  <c r="W18" i="93"/>
  <c r="V18" i="93"/>
  <c r="W17" i="93"/>
  <c r="V17" i="93"/>
  <c r="W16" i="93"/>
  <c r="V16" i="93"/>
  <c r="W15" i="93"/>
  <c r="V15" i="93"/>
  <c r="W14" i="93"/>
  <c r="V14" i="93"/>
  <c r="W13" i="93"/>
  <c r="V13" i="93"/>
  <c r="V12" i="93"/>
  <c r="W44" i="94"/>
  <c r="U44" i="94"/>
  <c r="V66" i="94"/>
  <c r="V64" i="94"/>
  <c r="U66" i="94"/>
  <c r="U66" i="93"/>
  <c r="V66" i="93"/>
  <c r="U63" i="94"/>
  <c r="W63" i="93"/>
  <c r="V58" i="94"/>
  <c r="V60" i="94"/>
  <c r="W61" i="93"/>
  <c r="U60" i="93"/>
  <c r="V60" i="93"/>
  <c r="W52" i="94"/>
  <c r="W54" i="93"/>
  <c r="U53" i="93"/>
  <c r="U52" i="93"/>
  <c r="W53" i="93"/>
  <c r="V52" i="93"/>
  <c r="W49" i="94"/>
  <c r="U48" i="94"/>
  <c r="W48" i="94"/>
  <c r="V46" i="94"/>
  <c r="V48" i="94"/>
  <c r="U39" i="93"/>
  <c r="W40" i="93"/>
  <c r="U43" i="93"/>
  <c r="W44" i="93"/>
  <c r="W46" i="93"/>
  <c r="U45" i="93"/>
  <c r="U44" i="93"/>
  <c r="W45" i="93"/>
  <c r="U42" i="93"/>
  <c r="W43" i="93"/>
  <c r="U25" i="93"/>
  <c r="W26" i="93"/>
  <c r="U29" i="93"/>
  <c r="W30" i="93"/>
  <c r="U27" i="93"/>
  <c r="W28" i="93"/>
  <c r="U28" i="93"/>
  <c r="W29" i="93"/>
  <c r="U26" i="93"/>
  <c r="W27" i="93"/>
  <c r="U30" i="93"/>
  <c r="W31" i="93"/>
  <c r="U20" i="93"/>
  <c r="W21" i="93"/>
  <c r="U11" i="93"/>
  <c r="W12" i="93"/>
  <c r="U19" i="93"/>
  <c r="W20" i="93"/>
  <c r="U25" i="94"/>
  <c r="W25" i="94"/>
  <c r="U27" i="94"/>
  <c r="U28" i="94"/>
  <c r="U30" i="94"/>
  <c r="U23" i="94"/>
  <c r="W23" i="94"/>
  <c r="V23" i="94"/>
  <c r="W55" i="93"/>
  <c r="W56" i="94"/>
  <c r="V55" i="94"/>
  <c r="U35" i="94"/>
  <c r="W35" i="94"/>
  <c r="U37" i="94"/>
  <c r="W37" i="94"/>
  <c r="U33" i="94"/>
  <c r="V31" i="94"/>
  <c r="V32" i="94"/>
  <c r="U13" i="93"/>
  <c r="U17" i="93"/>
  <c r="U12" i="93"/>
  <c r="U16" i="93"/>
  <c r="U11" i="94"/>
  <c r="U15" i="93"/>
  <c r="U12" i="94"/>
  <c r="U14" i="93"/>
  <c r="U18" i="93"/>
  <c r="V11" i="93"/>
  <c r="V42" i="93"/>
  <c r="W48" i="93"/>
  <c r="V55" i="93"/>
  <c r="V63" i="93"/>
  <c r="V39" i="93"/>
  <c r="U43" i="94"/>
  <c r="U40" i="94"/>
  <c r="U17" i="94"/>
  <c r="V23" i="93"/>
  <c r="V32" i="93"/>
  <c r="V48" i="93"/>
  <c r="W60" i="93"/>
  <c r="U33" i="93"/>
  <c r="U35" i="93"/>
  <c r="U37" i="93"/>
  <c r="U40" i="93"/>
  <c r="U49" i="93"/>
  <c r="U55" i="93"/>
  <c r="U57" i="93"/>
  <c r="U61" i="93"/>
  <c r="U63" i="93"/>
  <c r="U23" i="93"/>
  <c r="U24" i="93"/>
  <c r="U32" i="93"/>
  <c r="U34" i="93"/>
  <c r="U36" i="93"/>
  <c r="U48" i="93"/>
  <c r="U56" i="93"/>
  <c r="W66" i="94"/>
  <c r="W66" i="93"/>
  <c r="U64" i="93"/>
  <c r="U58" i="93"/>
  <c r="W52" i="93"/>
  <c r="U46" i="93"/>
  <c r="U38" i="93"/>
  <c r="W39" i="93"/>
  <c r="U41" i="93"/>
  <c r="W42" i="93"/>
  <c r="W23" i="93"/>
  <c r="U10" i="93"/>
  <c r="W11" i="93"/>
  <c r="U54" i="93"/>
  <c r="W32" i="93"/>
  <c r="U50" i="93"/>
  <c r="U31" i="93"/>
  <c r="W22" i="93"/>
  <c r="W10" i="93"/>
  <c r="U9" i="93"/>
  <c r="P1" i="92"/>
  <c r="A17" i="92"/>
  <c r="I1" i="96"/>
  <c r="G29" i="96"/>
  <c r="G24" i="96"/>
  <c r="G23" i="96"/>
  <c r="B29" i="96"/>
  <c r="U16" i="92"/>
  <c r="N20" i="92"/>
  <c r="N18" i="92"/>
  <c r="N17" i="92"/>
  <c r="A20" i="92"/>
  <c r="N41" i="91"/>
  <c r="A41" i="91"/>
  <c r="N39" i="91"/>
  <c r="N38" i="91"/>
  <c r="P1" i="91"/>
  <c r="N39" i="85"/>
  <c r="P1" i="85"/>
  <c r="N38" i="85"/>
  <c r="N41" i="85"/>
  <c r="A41" i="85"/>
  <c r="U29" i="91"/>
  <c r="U30" i="91"/>
  <c r="U36" i="91"/>
  <c r="U37" i="91"/>
  <c r="U12" i="91"/>
  <c r="U17" i="91"/>
  <c r="U20" i="91"/>
  <c r="U23" i="91"/>
  <c r="U30" i="85"/>
  <c r="U33" i="85"/>
  <c r="U35" i="85"/>
  <c r="U36" i="85"/>
  <c r="U25" i="85"/>
  <c r="U23" i="85"/>
  <c r="U11" i="85"/>
  <c r="J2" i="86"/>
  <c r="I2" i="86"/>
  <c r="K2" i="86" s="1"/>
  <c r="M2" i="76"/>
  <c r="N2" i="48"/>
  <c r="L2" i="88"/>
  <c r="M2" i="48"/>
  <c r="O2" i="48" s="1"/>
  <c r="L2" i="76"/>
  <c r="N2" i="76" s="1"/>
  <c r="K2" i="88"/>
  <c r="E2" i="96"/>
  <c r="M2" i="88"/>
  <c r="W12" i="94"/>
  <c r="W14" i="94"/>
  <c r="W16" i="94"/>
  <c r="W17" i="94"/>
  <c r="W18" i="94"/>
  <c r="W19" i="94"/>
  <c r="W20" i="94"/>
  <c r="V14" i="94"/>
  <c r="V12" i="94"/>
  <c r="W11" i="94"/>
  <c r="V15" i="94"/>
  <c r="V18" i="94"/>
  <c r="W42" i="94"/>
  <c r="W26" i="94"/>
  <c r="V22" i="94"/>
  <c r="V13" i="94"/>
  <c r="Z46" i="93" l="1"/>
  <c r="X20" i="94"/>
  <c r="X44" i="94"/>
  <c r="X42" i="94"/>
  <c r="B22" i="102"/>
  <c r="M22" i="102" s="1"/>
  <c r="B22" i="100"/>
  <c r="O22" i="100" s="1"/>
  <c r="B33" i="98"/>
  <c r="P33" i="98" s="1"/>
  <c r="B22" i="101"/>
  <c r="M22" i="101" s="1"/>
  <c r="B21" i="99"/>
  <c r="O21" i="99" s="1"/>
  <c r="B23" i="97"/>
  <c r="G23" i="97" s="1"/>
  <c r="X53" i="93"/>
  <c r="Z58" i="94"/>
  <c r="AA38" i="93"/>
  <c r="X16" i="94"/>
  <c r="X43" i="94"/>
  <c r="X26" i="94"/>
  <c r="X12" i="94"/>
  <c r="X61" i="93"/>
  <c r="X29" i="93"/>
  <c r="X36" i="93"/>
  <c r="X21" i="93"/>
  <c r="X18" i="93"/>
  <c r="X25" i="93"/>
  <c r="X33" i="93"/>
  <c r="X37" i="93"/>
  <c r="X49" i="93"/>
  <c r="X56" i="93"/>
  <c r="X33" i="94"/>
  <c r="X40" i="94"/>
  <c r="X44" i="93"/>
  <c r="X42" i="93"/>
  <c r="X14" i="94"/>
  <c r="X17" i="94"/>
  <c r="X13" i="93"/>
  <c r="X63" i="93"/>
  <c r="X23" i="93"/>
  <c r="X60" i="93"/>
  <c r="X17" i="93"/>
  <c r="X27" i="93"/>
  <c r="U13" i="92"/>
  <c r="X39" i="93"/>
  <c r="AA22" i="93"/>
  <c r="X28" i="93"/>
  <c r="X26" i="93"/>
  <c r="X18" i="94"/>
  <c r="X30" i="93"/>
  <c r="X24" i="93"/>
  <c r="X50" i="93"/>
  <c r="X58" i="93"/>
  <c r="X20" i="93"/>
  <c r="X31" i="93"/>
  <c r="X54" i="93"/>
  <c r="X14" i="93"/>
  <c r="X16" i="93"/>
  <c r="X35" i="93"/>
  <c r="X41" i="93"/>
  <c r="X40" i="93"/>
  <c r="X34" i="93"/>
  <c r="AA50" i="93"/>
  <c r="Y9" i="94"/>
  <c r="AA9" i="94" s="1"/>
  <c r="X35" i="94"/>
  <c r="X23" i="94"/>
  <c r="X19" i="94"/>
  <c r="X37" i="94"/>
  <c r="X66" i="94"/>
  <c r="X25" i="94"/>
  <c r="X48" i="94"/>
  <c r="X48" i="93"/>
  <c r="X55" i="93"/>
  <c r="X15" i="93"/>
  <c r="X19" i="93"/>
  <c r="X38" i="93"/>
  <c r="X43" i="93"/>
  <c r="X46" i="93"/>
  <c r="X57" i="93"/>
  <c r="X12" i="93"/>
  <c r="X45" i="93"/>
  <c r="X64" i="93"/>
  <c r="X22" i="93"/>
  <c r="X32" i="93"/>
  <c r="X66" i="93"/>
  <c r="X11" i="93"/>
  <c r="X52" i="93"/>
  <c r="U15" i="92"/>
  <c r="U12" i="92"/>
  <c r="U14" i="92"/>
  <c r="U9" i="92"/>
  <c r="U35" i="91"/>
  <c r="U33" i="91"/>
  <c r="U32" i="91"/>
  <c r="U31" i="91"/>
  <c r="U27" i="91"/>
  <c r="U25" i="91"/>
  <c r="U22" i="91"/>
  <c r="U15" i="91"/>
  <c r="U19" i="91"/>
  <c r="U18" i="91"/>
  <c r="U11" i="91"/>
  <c r="U27" i="85"/>
  <c r="U34" i="85"/>
  <c r="U28" i="85"/>
  <c r="U37" i="85"/>
  <c r="U16" i="85"/>
  <c r="U14" i="85"/>
  <c r="U12" i="85"/>
  <c r="U22" i="85"/>
  <c r="U15" i="85"/>
  <c r="U20" i="85"/>
  <c r="Y9" i="93"/>
  <c r="AA9" i="93" s="1"/>
  <c r="U21" i="85"/>
  <c r="U17" i="85"/>
  <c r="U31" i="85"/>
  <c r="U21" i="91"/>
  <c r="U28" i="91"/>
  <c r="W60" i="94"/>
  <c r="X60" i="94" s="1"/>
  <c r="U60" i="94"/>
  <c r="Z41" i="93"/>
  <c r="AA41" i="93"/>
  <c r="W55" i="94"/>
  <c r="X55" i="94" s="1"/>
  <c r="U26" i="85"/>
  <c r="U13" i="91"/>
  <c r="U15" i="94"/>
  <c r="W15" i="94"/>
  <c r="X15" i="94" s="1"/>
  <c r="U18" i="94"/>
  <c r="V50" i="94"/>
  <c r="V52" i="94"/>
  <c r="X52" i="94" s="1"/>
  <c r="AA10" i="94"/>
  <c r="W22" i="94"/>
  <c r="X22" i="94" s="1"/>
  <c r="U18" i="85"/>
  <c r="U32" i="85"/>
  <c r="U29" i="85"/>
  <c r="U16" i="91"/>
  <c r="U11" i="92"/>
  <c r="X11" i="94"/>
  <c r="U55" i="94"/>
  <c r="U19" i="85"/>
  <c r="U34" i="91"/>
  <c r="U26" i="91"/>
  <c r="W24" i="94"/>
  <c r="X24" i="94" s="1"/>
  <c r="U24" i="94"/>
  <c r="V39" i="94"/>
  <c r="U39" i="94"/>
  <c r="W39" i="94"/>
  <c r="U49" i="94"/>
  <c r="U53" i="94"/>
  <c r="W53" i="94"/>
  <c r="X53" i="94" s="1"/>
  <c r="X56" i="94"/>
  <c r="V61" i="94"/>
  <c r="W13" i="94"/>
  <c r="X13" i="94" s="1"/>
  <c r="A38" i="91"/>
  <c r="A38" i="85"/>
  <c r="B23" i="96"/>
  <c r="V54" i="94"/>
  <c r="U29" i="94"/>
  <c r="W29" i="94"/>
  <c r="X29" i="94" s="1"/>
  <c r="W30" i="94"/>
  <c r="X30" i="94" s="1"/>
  <c r="U42" i="94"/>
  <c r="W45" i="94"/>
  <c r="X45" i="94" s="1"/>
  <c r="U45" i="94"/>
  <c r="X49" i="94"/>
  <c r="W63" i="94"/>
  <c r="X63" i="94" s="1"/>
  <c r="V41" i="94"/>
  <c r="X27" i="94"/>
  <c r="W28" i="94"/>
  <c r="X28" i="94" s="1"/>
  <c r="W32" i="94"/>
  <c r="X32" i="94" s="1"/>
  <c r="U32" i="94"/>
  <c r="U34" i="94"/>
  <c r="W34" i="94"/>
  <c r="X34" i="94" s="1"/>
  <c r="AA41" i="94"/>
  <c r="Z46" i="94"/>
  <c r="Z22" i="94"/>
  <c r="AA31" i="93"/>
  <c r="AA30" i="94"/>
  <c r="Z38" i="94"/>
  <c r="Z50" i="94"/>
  <c r="Z31" i="93"/>
  <c r="AA50" i="94"/>
  <c r="Z30" i="94"/>
  <c r="AA38" i="94"/>
  <c r="Z41" i="94"/>
  <c r="AA58" i="93"/>
  <c r="AA10" i="93"/>
  <c r="U24" i="85" l="1"/>
  <c r="U24" i="91"/>
  <c r="V10" i="93"/>
  <c r="X10" i="93" s="1"/>
  <c r="Z9" i="94"/>
  <c r="U10" i="92"/>
  <c r="Z9" i="93"/>
  <c r="W54" i="94"/>
  <c r="X54" i="94" s="1"/>
  <c r="W58" i="94"/>
  <c r="X58" i="94" s="1"/>
  <c r="U58" i="94"/>
  <c r="X39" i="94"/>
  <c r="U10" i="85"/>
  <c r="U61" i="94"/>
  <c r="W61" i="94"/>
  <c r="X61" i="94" s="1"/>
  <c r="W57" i="94"/>
  <c r="X57" i="94" s="1"/>
  <c r="U57" i="94"/>
  <c r="W38" i="94"/>
  <c r="U38" i="94"/>
  <c r="U10" i="94"/>
  <c r="W10" i="94"/>
  <c r="U14" i="91"/>
  <c r="V38" i="94"/>
  <c r="V21" i="94"/>
  <c r="U50" i="94"/>
  <c r="W50" i="94"/>
  <c r="X50" i="94" s="1"/>
  <c r="U36" i="94"/>
  <c r="W36" i="94"/>
  <c r="X36" i="94" s="1"/>
  <c r="U22" i="94"/>
  <c r="U41" i="94"/>
  <c r="W41" i="94"/>
  <c r="X41" i="94" s="1"/>
  <c r="V10" i="94"/>
  <c r="V9" i="94"/>
  <c r="U46" i="94"/>
  <c r="W46" i="94"/>
  <c r="X46" i="94" s="1"/>
  <c r="U13" i="85"/>
  <c r="J2" i="93" l="1"/>
  <c r="K2" i="93"/>
  <c r="U9" i="85"/>
  <c r="J2" i="92"/>
  <c r="U64" i="94"/>
  <c r="W64" i="94"/>
  <c r="X64" i="94" s="1"/>
  <c r="X10" i="94"/>
  <c r="X38" i="94"/>
  <c r="W31" i="94"/>
  <c r="X31" i="94" s="1"/>
  <c r="U31" i="94"/>
  <c r="U9" i="91"/>
  <c r="U10" i="91"/>
  <c r="L2" i="93" l="1"/>
  <c r="W21" i="94"/>
  <c r="X21" i="94" s="1"/>
  <c r="W9" i="94" l="1"/>
  <c r="X9" i="94" s="1"/>
  <c r="U54" i="94"/>
  <c r="AB22" i="94" s="1"/>
  <c r="AB9" i="94" s="1"/>
  <c r="U21" i="94"/>
  <c r="I2" i="94" l="1"/>
  <c r="J2" i="94"/>
  <c r="U9" i="94"/>
  <c r="K2" i="94" l="1"/>
</calcChain>
</file>

<file path=xl/sharedStrings.xml><?xml version="1.0" encoding="utf-8"?>
<sst xmlns="http://schemas.openxmlformats.org/spreadsheetml/2006/main" count="1409" uniqueCount="463">
  <si>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</si>
  <si>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</si>
  <si>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</si>
  <si>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</si>
  <si>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</si>
  <si>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</si>
  <si>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</si>
  <si>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</si>
  <si>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</si>
  <si>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</si>
  <si>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</si>
  <si>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</si>
  <si>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</si>
  <si>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</si>
  <si>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</si>
  <si>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</si>
  <si>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</si>
  <si>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</si>
  <si>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</si>
  <si>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</si>
  <si>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</si>
  <si>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</si>
  <si>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</si>
  <si>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</si>
  <si>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</si>
  <si>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</si>
  <si>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</si>
  <si>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</si>
  <si>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</si>
  <si>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</si>
  <si>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</si>
  <si>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</si>
  <si>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</si>
  <si>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</si>
  <si>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</si>
  <si>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</si>
  <si>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</si>
  <si>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</si>
  <si>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</si>
  <si>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</si>
  <si>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</si>
  <si>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</si>
  <si>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</si>
  <si>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</si>
  <si>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</si>
  <si>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</si>
  <si>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</si>
  <si>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</si>
  <si>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</si>
  <si>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</si>
  <si>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</si>
  <si>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</si>
  <si>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</si>
  <si>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</si>
  <si>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</si>
  <si>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</si>
  <si>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</si>
  <si>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</si>
  <si>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</si>
  <si>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</si>
  <si>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</si>
  <si>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</si>
  <si>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</si>
  <si>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</si>
  <si>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</si>
  <si>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</si>
  <si>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</si>
  <si>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</si>
  <si>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</si>
  <si>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</si>
  <si>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</si>
  <si>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</si>
  <si>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</si>
  <si>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</si>
  <si>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</si>
  <si>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</si>
  <si>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</si>
  <si>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</si>
  <si>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</si>
  <si>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</si>
  <si>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</si>
  <si>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</si>
  <si>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</si>
  <si>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</si>
  <si>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</si>
  <si>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</si>
  <si>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</si>
  <si>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</si>
  <si>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</si>
  <si>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</si>
  <si>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</si>
  <si>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</si>
  <si>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</si>
  <si>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</si>
  <si>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</si>
  <si>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</si>
  <si>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</si>
  <si>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</si>
  <si>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</si>
  <si>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</si>
  <si>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</si>
  <si>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</si>
  <si>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</si>
  <si>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</si>
  <si>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</si>
  <si>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</si>
  <si>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</si>
  <si>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</si>
  <si>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</si>
  <si>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</si>
  <si>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</si>
  <si>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</si>
  <si>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</si>
  <si>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</si>
  <si>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</si>
  <si>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</si>
  <si>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</si>
  <si>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</si>
  <si>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</si>
  <si>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charset val="163"/>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</si>
  <si>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</si>
  <si>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charset val="163"/>
      </rPr>
      <t>……..tháng/năm ……..</t>
    </r>
  </si>
  <si>
    <t>Đơn vị tính: 1.000 VN Đồng</t>
  </si>
  <si>
    <t>Đơn vị tính: 1.000 VN đồng</t>
  </si>
  <si>
    <r>
      <t xml:space="preserve">   KẾT QUẢ THI HÀNH CHO NGÂN SÁCH NHÀ NƯỚC
</t>
    </r>
    <r>
      <rPr>
        <sz val="13"/>
        <rFont val="Times New Roman"/>
        <family val="1"/>
        <charset val="163"/>
      </rPr>
      <t>……..tháng/năm ……..</t>
    </r>
  </si>
  <si>
    <r>
      <t xml:space="preserve">KẾT QUẢ THI HÀNH ÁN DÂN SỰ TÍNH BẰNG TIỀN CHIA THEO CƠ QUAN THI HÀNH ÁN VÀ CHẤP HÀNH VIÊN
</t>
    </r>
    <r>
      <rPr>
        <sz val="13"/>
        <rFont val="Times New Roman"/>
        <family val="1"/>
        <charset val="163"/>
      </rPr>
      <t>……..tháng/năm ……..</t>
    </r>
  </si>
  <si>
    <r>
      <t xml:space="preserve">KẾT QUẢ THI HÀNH ÁN DÂN SỰ TÍNH BẰNG VIỆC CHIA THEO CƠ QUAN THI HÀNH ÁN VÀ CHẤP HÀNH VIÊN 
</t>
    </r>
    <r>
      <rPr>
        <sz val="13"/>
        <rFont val="Times New Roman"/>
        <family val="1"/>
        <charset val="163"/>
      </rPr>
      <t>……..tháng/năm ……..</t>
    </r>
  </si>
  <si>
    <r>
      <t xml:space="preserve">  …………….,ngày…… tháng….. năm ……….
</t>
    </r>
    <r>
      <rPr>
        <b/>
        <sz val="13"/>
        <rFont val="Times New Roman"/>
        <family val="1"/>
        <charset val="163"/>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</si>
  <si>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</si>
  <si>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</si>
  <si>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</si>
  <si>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</si>
  <si>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</si>
  <si>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</si>
  <si>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</si>
  <si>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</si>
  <si>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</si>
  <si>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</si>
  <si>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</si>
  <si>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</si>
  <si>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</si>
  <si>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</si>
  <si>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</si>
  <si>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</si>
  <si>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</si>
  <si>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</si>
  <si>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</si>
  <si>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</si>
  <si>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</si>
  <si>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</si>
  <si>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</si>
  <si>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</si>
  <si>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</si>
  <si>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</si>
  <si>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</si>
  <si>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</si>
  <si>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</si>
  <si>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</si>
  <si>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</si>
  <si>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</si>
  <si>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</si>
  <si>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</si>
  <si>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</si>
  <si>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</si>
  <si>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</si>
  <si>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</si>
  <si>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</si>
  <si>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</si>
  <si>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</si>
  <si>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</si>
  <si>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</si>
  <si>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</si>
  <si>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</si>
  <si>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</si>
  <si>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 xml:space="preserve">Số đề nghị xét miễn </t>
  </si>
  <si>
    <t>Số đã được xét miễn</t>
  </si>
  <si>
    <t>Số đề nghị giảm</t>
  </si>
  <si>
    <t>Số đã được xét giảm</t>
  </si>
  <si>
    <t>Số việc</t>
  </si>
  <si>
    <t>Số tiền</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</si>
  <si>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</si>
  <si>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</si>
  <si>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</si>
  <si>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</si>
  <si>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</si>
  <si>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</si>
  <si>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</si>
  <si>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</si>
  <si>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</si>
  <si>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</si>
  <si>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</si>
  <si>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</si>
  <si>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</si>
  <si>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</si>
  <si>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</si>
  <si>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</si>
  <si>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</si>
  <si>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</si>
  <si>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</si>
  <si>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</si>
  <si>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</si>
  <si>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</si>
  <si>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</si>
  <si>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</si>
  <si>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</si>
  <si>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</si>
  <si>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</si>
  <si>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</si>
  <si>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</si>
  <si>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</si>
  <si>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</si>
  <si>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</si>
  <si>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</si>
  <si>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</si>
  <si>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Cục Thi hành án dân sự</t>
  </si>
  <si>
    <t>Khiếu nại</t>
  </si>
  <si>
    <t>Tố cáo</t>
  </si>
  <si>
    <t>2.1.1</t>
  </si>
  <si>
    <t>2.1.1.1</t>
  </si>
  <si>
    <t>2.1.1.2</t>
  </si>
  <si>
    <t>2.1.2</t>
  </si>
  <si>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</si>
  <si>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</si>
  <si>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</si>
  <si>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</si>
  <si>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</si>
  <si>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</si>
  <si>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</si>
  <si>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</si>
  <si>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</si>
  <si>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</si>
  <si>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</si>
  <si>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</si>
  <si>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</si>
  <si>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</si>
  <si>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</si>
  <si>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</si>
  <si>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Cục THADS</t>
  </si>
  <si>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</si>
  <si>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</si>
  <si>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</si>
  <si>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</si>
  <si>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</si>
  <si>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</si>
  <si>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</si>
  <si>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</si>
  <si>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</si>
  <si>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</si>
  <si>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</si>
  <si>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</si>
  <si>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</si>
  <si>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</si>
  <si>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</si>
  <si>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</si>
  <si>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</si>
  <si>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 xml:space="preserve">Cục Thi hành án dân sự </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</si>
  <si>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</si>
  <si>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</si>
  <si>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</si>
  <si>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</si>
  <si>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</si>
  <si>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</si>
  <si>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</si>
  <si>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</si>
  <si>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</si>
  <si>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</si>
  <si>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</si>
  <si>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</si>
  <si>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</si>
  <si>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</si>
  <si>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</si>
  <si>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</si>
  <si>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</si>
  <si>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</si>
  <si>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</si>
  <si>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</si>
  <si>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</si>
  <si>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</si>
  <si>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</si>
  <si>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</si>
  <si>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</si>
  <si>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</si>
  <si>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</si>
  <si>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</si>
  <si>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</si>
  <si>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</si>
  <si>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NGƯỜI LẬP BIỂU</t>
  </si>
  <si>
    <r>
      <t>Kết quả giám sát (</t>
    </r>
    <r>
      <rPr>
        <i/>
        <sz val="9"/>
        <rFont val="Times New Roman"/>
        <family val="1"/>
        <charset val="163"/>
      </rPr>
      <t>cuộc</t>
    </r>
    <r>
      <rPr>
        <b/>
        <sz val="9"/>
        <rFont val="Times New Roman"/>
        <family val="1"/>
      </rPr>
      <t>)</t>
    </r>
  </si>
  <si>
    <t>Đơn vị tính: việc và 1.000 đồng</t>
  </si>
  <si>
    <t>Tổng số việc thuộc thẩm quyền giải quyết của CQ THADS</t>
  </si>
  <si>
    <t>Thông tin chung biểu mẫu</t>
  </si>
  <si>
    <t>Thay đổi thông tin cột C để điền thông tin vào các biểu mẫu</t>
  </si>
  <si>
    <t xml:space="preserve">Chức danh </t>
  </si>
  <si>
    <t>Lãnh đạo</t>
  </si>
  <si>
    <t xml:space="preserve">Ngày ký </t>
  </si>
  <si>
    <t>Họ tên người ký</t>
  </si>
  <si>
    <t>Họ tên người lập biểu</t>
  </si>
  <si>
    <t>Kỳ báo cáo</t>
  </si>
  <si>
    <t>Đơn vị báo cáo</t>
  </si>
  <si>
    <t>CỤC TRƯỞNG</t>
  </si>
  <si>
    <t>* Các ô bôi vàng không thực hiện thống kê</t>
  </si>
  <si>
    <t>* ô bôi vàng không thực hiện thống kê</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</si>
  <si>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</si>
  <si>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</si>
  <si>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</si>
  <si>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</si>
  <si>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</si>
  <si>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</si>
  <si>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</si>
  <si>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</si>
  <si>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</si>
  <si>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</si>
  <si>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</si>
  <si>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</si>
  <si>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</si>
  <si>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</si>
  <si>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</si>
  <si>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</si>
  <si>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</si>
  <si>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</si>
  <si>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</si>
  <si>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</si>
  <si>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</si>
  <si>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</si>
  <si>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</si>
  <si>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</si>
  <si>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</si>
  <si>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</si>
  <si>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</si>
  <si>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PHẠM ANH VŨ</t>
  </si>
  <si>
    <t>KẾT QUẢ THI HÀNH ÁN DÂN SỰ TÍNH BẰNG VIỆC CHIA THEO CƠ QUAN THI HÀNH ÁN DÂN SỰ VÀ CHẤP HÀNH VIÊN</t>
  </si>
  <si>
    <t>Cục Thi hành án DS tỉnh Kon Tum</t>
  </si>
  <si>
    <t>Các Chi cục THADS các huyện, TP</t>
  </si>
  <si>
    <t>Chi cục THA Thành phố Kon Tum</t>
  </si>
  <si>
    <t>Chi cục THA huyện Đắk Hà</t>
  </si>
  <si>
    <t>Chi cục THA huyện Đắk Tô</t>
  </si>
  <si>
    <t>Chi cục THA huyện Ngọc Hồi</t>
  </si>
  <si>
    <t>Chi cục THA huyện Đắk Glei</t>
  </si>
  <si>
    <t>Chi cục THA huyện Sa Thầy</t>
  </si>
  <si>
    <t>Chi cục THA huyện Kon Rẫy</t>
  </si>
  <si>
    <t>Chi cục THA huyện Kon Plong</t>
  </si>
  <si>
    <t>Chi cục THA huyện Tu Mơ Rong</t>
  </si>
  <si>
    <t>Chi cục THA huyện Ia H'Drai</t>
  </si>
  <si>
    <t>CAO MINH HOÀNG TÙNG</t>
  </si>
  <si>
    <r>
      <t>Năm trước chuyển sang</t>
    </r>
    <r>
      <rPr>
        <b/>
        <sz val="9"/>
        <color indexed="10"/>
        <rFont val="Times New Roman"/>
        <family val="1"/>
      </rPr>
      <t xml:space="preserve"> (trừ số đã chuyển sổ theo dõi riêng)</t>
    </r>
  </si>
  <si>
    <r>
      <t xml:space="preserve">Chưa có điều kiện </t>
    </r>
    <r>
      <rPr>
        <b/>
        <sz val="9"/>
        <color indexed="10"/>
        <rFont val="Times New Roman"/>
        <family val="1"/>
      </rPr>
      <t>(trừ số đã chuyển sổ theo dõi riêng)</t>
    </r>
  </si>
  <si>
    <t>2.4</t>
  </si>
  <si>
    <t>2.5</t>
  </si>
  <si>
    <t>2.6</t>
  </si>
  <si>
    <t>4.3</t>
  </si>
  <si>
    <t>4.4</t>
  </si>
  <si>
    <t>6.1</t>
  </si>
  <si>
    <t>6.2</t>
  </si>
  <si>
    <t>6.3</t>
  </si>
  <si>
    <t>7.1</t>
  </si>
  <si>
    <t>7.2</t>
  </si>
  <si>
    <t>7.3</t>
  </si>
  <si>
    <t>8.1</t>
  </si>
  <si>
    <t>8.2</t>
  </si>
  <si>
    <t>9.1</t>
  </si>
  <si>
    <t>9.2</t>
  </si>
  <si>
    <t>10.1</t>
  </si>
  <si>
    <t>10.2</t>
  </si>
  <si>
    <t>KẾT QUẢ THI HÀNH ÁN DÂN SỰ TÍNH BẰNG TIỀN CHIA THEO CƠ QUAN
 THI HÀNH ÁN DÂN SỰ VÀ CHẤP HÀNH VIÊN</t>
  </si>
  <si>
    <r>
      <t xml:space="preserve">Năm trước chuyển sang </t>
    </r>
    <r>
      <rPr>
        <b/>
        <sz val="9"/>
        <color indexed="10"/>
        <rFont val="Times New Roman"/>
        <family val="1"/>
      </rPr>
      <t>(trừ số đã chuyển sổ theo dõi riêng)</t>
    </r>
  </si>
  <si>
    <r>
      <t xml:space="preserve">Hoãn thi hành án </t>
    </r>
    <r>
      <rPr>
        <b/>
        <sz val="9"/>
        <color indexed="40"/>
        <rFont val="Times New Roman"/>
        <family val="1"/>
      </rPr>
      <t>(trừ điểm c k1, Đ 48)</t>
    </r>
  </si>
  <si>
    <r>
      <t>Hoãn thi hành án</t>
    </r>
    <r>
      <rPr>
        <b/>
        <sz val="9"/>
        <color indexed="17"/>
        <rFont val="Times New Roman"/>
        <family val="1"/>
      </rPr>
      <t xml:space="preserve"> </t>
    </r>
    <r>
      <rPr>
        <b/>
        <sz val="9"/>
        <color indexed="40"/>
        <rFont val="Times New Roman"/>
        <family val="1"/>
      </rPr>
      <t>(trừ điểm c k1, Đ 48)</t>
    </r>
  </si>
  <si>
    <t>KẾT QUẢ ĐỀ NGHỊ, XÉT MIỄN VÀ GIẢM NGHĨA VỤ 
THI HÀNH ÁN DÂN SỰ</t>
  </si>
  <si>
    <t>Chi cục Thi hành án dân sự Thành phố</t>
  </si>
  <si>
    <t>Chi cục Thi hành án dân sự huyện Đắk Hà</t>
  </si>
  <si>
    <t>Chi cục Thi hành án dân sự huyện Đắk Tô</t>
  </si>
  <si>
    <t>Chi cục Thi hành án dân sự huyện Ngọc Hồi</t>
  </si>
  <si>
    <t>Chi cục Thi hành án dân sự huyện Đắk Glei</t>
  </si>
  <si>
    <t>Chi cục Thi hành án dân sự huyện Sa Thầy</t>
  </si>
  <si>
    <t>Chi cục Thi hành án dân sự huyện Kon Rẫy</t>
  </si>
  <si>
    <t>Chi cục Thi hành án dân sự huyện Kon Plong</t>
  </si>
  <si>
    <t>Chi cục Thi hành án dân sự huyện Tu Mơ rong</t>
  </si>
  <si>
    <t>Chi cục Thi hành án dân sự huyện Ia H'Drai</t>
  </si>
  <si>
    <r>
      <t>Chưa có điều kiện</t>
    </r>
    <r>
      <rPr>
        <b/>
        <sz val="9"/>
        <color indexed="10"/>
        <rFont val="Times New Roman"/>
        <family val="1"/>
      </rPr>
      <t xml:space="preserve"> (trừ số đã chuyển sổ theo dõi riêng)</t>
    </r>
  </si>
  <si>
    <r>
      <t xml:space="preserve">DS trong hình sự  </t>
    </r>
    <r>
      <rPr>
        <b/>
        <sz val="9"/>
        <rFont val="Times New Roman"/>
        <family val="1"/>
      </rPr>
      <t>(tội phạm chức vụ)</t>
    </r>
  </si>
  <si>
    <r>
      <t xml:space="preserve">DS trong hình sự </t>
    </r>
    <r>
      <rPr>
        <b/>
        <sz val="9"/>
        <color indexed="10"/>
        <rFont val="Times New Roman"/>
        <family val="1"/>
      </rPr>
      <t>(các tội XPTrTQLKT)</t>
    </r>
  </si>
  <si>
    <r>
      <t xml:space="preserve">DS trong hình sự </t>
    </r>
    <r>
      <rPr>
        <b/>
        <sz val="9"/>
        <color indexed="30"/>
        <rFont val="Times New Roman"/>
        <family val="1"/>
      </rPr>
      <t>(khác)</t>
    </r>
  </si>
  <si>
    <r>
      <t xml:space="preserve">DS trong hình sự </t>
    </r>
    <r>
      <rPr>
        <b/>
        <sz val="9"/>
        <color indexed="40"/>
        <rFont val="Times New Roman"/>
        <family val="1"/>
      </rPr>
      <t>(khác)</t>
    </r>
  </si>
  <si>
    <r>
      <t xml:space="preserve">Năm trước chuyển sang </t>
    </r>
    <r>
      <rPr>
        <b/>
        <sz val="9"/>
        <color rgb="FFFF0000"/>
        <rFont val="Times New Roman"/>
        <family val="1"/>
      </rPr>
      <t>(trừ số đã chuyển sổ theo dõi riêng)</t>
    </r>
  </si>
  <si>
    <r>
      <t xml:space="preserve">Chưa có điều kiện </t>
    </r>
    <r>
      <rPr>
        <b/>
        <sz val="9"/>
        <color rgb="FFFF0000"/>
        <rFont val="Times New Roman"/>
        <family val="1"/>
      </rPr>
      <t>(trừ số đã chuyển sổ theo dõi riêng)</t>
    </r>
  </si>
  <si>
    <r>
      <t xml:space="preserve">Hoãn thi hành án </t>
    </r>
    <r>
      <rPr>
        <b/>
        <sz val="9"/>
        <color rgb="FF00B0F0"/>
        <rFont val="Times New Roman"/>
        <family val="1"/>
      </rPr>
      <t>(trừ điểm c k1, Đ 48)</t>
    </r>
  </si>
  <si>
    <t>Chi cục THADS TP Kon Tum</t>
  </si>
  <si>
    <t>Chi cục THADS huyện Đăk Hà</t>
  </si>
  <si>
    <t>Chi cục THADS huyện Đăk Tô</t>
  </si>
  <si>
    <t>Chi cục THADS huyện Ngọc Hồi</t>
  </si>
  <si>
    <t>Chi cục THADS huyện Đăk Glei</t>
  </si>
  <si>
    <t>Chi cục THADS huyện Sa Thầy</t>
  </si>
  <si>
    <t>Chi cục THADS huyện Kon Rẫy</t>
  </si>
  <si>
    <t>Chi cục THADS huyện Kon Plong</t>
  </si>
  <si>
    <t>Chi cục THADS huyện Tu Mơ Rông</t>
  </si>
  <si>
    <t>Chi cục THADS huyện Ia H'Drai</t>
  </si>
  <si>
    <t>KẾT QUẢ CƯỠNG CHẾ THI HÀNH ÁN DÂN SỰ</t>
  </si>
  <si>
    <t>KẾT QUẢ GIẢI QUYẾT KHIẾU NẠI, TỐ CÁO 
VỀ THI HÀNH ÁN DÂN SỰ</t>
  </si>
  <si>
    <t>Chi cục THADS thành phố</t>
  </si>
  <si>
    <t>Chi cục THADS huyện Đắk Hà</t>
  </si>
  <si>
    <t>2.1.3</t>
  </si>
  <si>
    <t>2.1.4</t>
  </si>
  <si>
    <t>2.1.5</t>
  </si>
  <si>
    <t>Chi cục THADS huyện Đắk Glei</t>
  </si>
  <si>
    <t>TIẾP CÔNG DÂN TRONG THI HÀNH ÁN DÂN SỰ</t>
  </si>
  <si>
    <t xml:space="preserve">KẾT QUẢ GIÁM SÁT, KIỂM SÁT THI HÀNH ÁN DÂN SỰ
</t>
  </si>
  <si>
    <t>KẾT QUẢ BỒI THƯỜNG  NHÀ NƯỚC TRONG THI HÀNH ÁN DÂN SỰ</t>
  </si>
  <si>
    <t xml:space="preserve">KẾT QUẢ THEO DÕI VIỆC THI HÀNH  ÁN HÀNH CHÍNH </t>
  </si>
  <si>
    <r>
      <t xml:space="preserve">DS trong hình sự  </t>
    </r>
    <r>
      <rPr>
        <b/>
        <sz val="9"/>
        <rFont val="Times New Roman"/>
        <family val="1"/>
      </rPr>
      <t>(tội phạm chức vụ</t>
    </r>
    <r>
      <rPr>
        <sz val="9"/>
        <rFont val="Times New Roman"/>
        <family val="1"/>
      </rPr>
      <t>)</t>
    </r>
  </si>
  <si>
    <r>
      <t xml:space="preserve">DS trong hình sự </t>
    </r>
    <r>
      <rPr>
        <b/>
        <sz val="9"/>
        <color rgb="FFFF0000"/>
        <rFont val="Times New Roman"/>
        <family val="1"/>
      </rPr>
      <t>(các tội XPTrTQLKT)</t>
    </r>
  </si>
  <si>
    <r>
      <t>DS trong hình sự</t>
    </r>
    <r>
      <rPr>
        <sz val="9"/>
        <color rgb="FF00B0F0"/>
        <rFont val="Times New Roman"/>
        <family val="1"/>
      </rPr>
      <t xml:space="preserve"> </t>
    </r>
    <r>
      <rPr>
        <b/>
        <sz val="9"/>
        <color rgb="FF00B0F0"/>
        <rFont val="Times New Roman"/>
        <family val="1"/>
      </rPr>
      <t>(khác)</t>
    </r>
  </si>
  <si>
    <r>
      <t xml:space="preserve">DS trong hình sự </t>
    </r>
    <r>
      <rPr>
        <b/>
        <sz val="9"/>
        <color rgb="FF00B0F0"/>
        <rFont val="Times New Roman"/>
        <family val="1"/>
      </rPr>
      <t>(khác)</t>
    </r>
  </si>
  <si>
    <t>Cao Minh Hoàng Tùng</t>
  </si>
  <si>
    <t>Đặng Văn Hùng</t>
  </si>
  <si>
    <t>Tống Minh Lý</t>
  </si>
  <si>
    <t>Phạm Văn Thuật</t>
  </si>
  <si>
    <t>Thái Văn Thiện</t>
  </si>
  <si>
    <t>Trần Thị Kiều</t>
  </si>
  <si>
    <t>Nguyễn Quang Trung</t>
  </si>
  <si>
    <t>Đào Thị Thu</t>
  </si>
  <si>
    <t>Hà Huy Hiện</t>
  </si>
  <si>
    <t>Trần Thị Thu Thảo</t>
  </si>
  <si>
    <t>Cao Tiến Đồng</t>
  </si>
  <si>
    <t>Lâm Xuân Hậu</t>
  </si>
  <si>
    <t>Hoàng Thị Thanh Đức</t>
  </si>
  <si>
    <t>Nguyễn Thị Thuỷ</t>
  </si>
  <si>
    <t>Lê Thị Huyền</t>
  </si>
  <si>
    <t>Đào Minh Tuyên</t>
  </si>
  <si>
    <t>Phạm Thị Hương</t>
  </si>
  <si>
    <t>Lê Nguyễn Thuý Hằng</t>
  </si>
  <si>
    <t>Nông Văn Cường</t>
  </si>
  <si>
    <t>Nguyễn Thị Chính</t>
  </si>
  <si>
    <t>Bùi Văn Tân</t>
  </si>
  <si>
    <t>Nguyễn Thị Tho</t>
  </si>
  <si>
    <t>Nguyễn Thị Lương</t>
  </si>
  <si>
    <t>Vũ Văn Phương</t>
  </si>
  <si>
    <t>Phan Văn Hà</t>
  </si>
  <si>
    <t>Trần Quốc Tuyến</t>
  </si>
  <si>
    <t>Đặng Đình An</t>
  </si>
  <si>
    <t>Nguyễn Thị Thắm</t>
  </si>
  <si>
    <t>Đinh Xuân Khương</t>
  </si>
  <si>
    <t>Vũ Văn Tập</t>
  </si>
  <si>
    <t>Châu Văn Sơn</t>
  </si>
  <si>
    <t>Trần Thị Duyệt</t>
  </si>
  <si>
    <t>Võ Tấn Cường</t>
  </si>
  <si>
    <t>Nguyễn Xuân Sang</t>
  </si>
  <si>
    <t>Lê Trọng Quang</t>
  </si>
  <si>
    <t>Nguyễn Duy Hải</t>
  </si>
  <si>
    <t>Vũ Văn Trường</t>
  </si>
  <si>
    <t>Cao Tiến Mai</t>
  </si>
  <si>
    <t>Nguyễn Thọ Thanh</t>
  </si>
  <si>
    <t>Mai Văn Diện</t>
  </si>
  <si>
    <t>Trần Văn Hường</t>
  </si>
  <si>
    <t>Bùi Văn Vịnh</t>
  </si>
  <si>
    <t>Phạm Văn Trường</t>
  </si>
  <si>
    <t>Trần Văn Dũng</t>
  </si>
  <si>
    <t>Trịnh Quang Hưng</t>
  </si>
  <si>
    <r>
      <t xml:space="preserve">Đơn vị  báo cáo: </t>
    </r>
    <r>
      <rPr>
        <b/>
        <sz val="12"/>
        <rFont val="Times New Roman"/>
        <family val="1"/>
      </rPr>
      <t>CỤC THADS TỈNH KON TUM</t>
    </r>
    <r>
      <rPr>
        <sz val="12"/>
        <rFont val="Times New Roman"/>
        <family val="1"/>
      </rPr>
      <t xml:space="preserve">
Đơn vị nhận báo cáo: </t>
    </r>
    <r>
      <rPr>
        <b/>
        <sz val="12"/>
        <rFont val="Times New Roman"/>
        <family val="1"/>
      </rPr>
      <t>BAN PHÁP CHẾ HĐND TỈNH</t>
    </r>
  </si>
  <si>
    <t>05 năm (từ năm 2016 - 2021)</t>
  </si>
  <si>
    <t>Kon Tum, ngày    tháng 3 năm 2021</t>
  </si>
  <si>
    <t>KẾT QUẢ THI HÀNH ÁN DÂN SỰ TÍNH BẰNG VIỆC
05 NĂM (từ năm 2016-2020)</t>
  </si>
  <si>
    <t>KẾT QUẢ THI HÀNH ÁN DÂN SỰ TÍNH BẰNG TIỀN
05 NĂM (TỪ NĂM 2016-2020)</t>
  </si>
  <si>
    <t>KẾT QUẢ THI HÀNH  CHO NGÂN SÁCH NHÀ NƯỚC 05 NĂM 
(TỪ NĂM 2016-2021)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</si>
</sst>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80">
    <font>
      <sz val="12"/>
      <name val="Times New Roman"/>
      <family val="1"/>
    </font>
    <font>
      <sz val="12"/>
      <name val="Times New Roman"/>
      <family val="1"/>
    </font>
    <font>
      <b/>
      <sz val="12"/>
      <name val="Times New Roman"/>
      <family val="1"/>
    </font>
    <font>
      <sz val="11"/>
      <name val="Times New Roman"/>
      <family val="1"/>
    </font>
    <font>
      <sz val="12"/>
      <name val="Times New Roman"/>
      <family val="1"/>
    </font>
    <font>
      <sz val="9"/>
      <name val="MingLiU"/>
      <family val="3"/>
      <charset val="136"/>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charset val="163"/>
    </font>
    <font>
      <b/>
      <sz val="11"/>
      <name val="Times New Roman"/>
      <family val="1"/>
      <charset val="163"/>
    </font>
    <font>
      <sz val="12"/>
      <name val="Times New Roman"/>
      <family val="1"/>
      <charset val="163"/>
    </font>
    <font>
      <i/>
      <sz val="12"/>
      <name val="Times New Roman"/>
      <family val="1"/>
      <charset val="163"/>
    </font>
    <font>
      <sz val="14"/>
      <name val=".VnTime"/>
      <family val="2"/>
    </font>
    <font>
      <sz val="13"/>
      <name val="Times New Roman"/>
      <family val="1"/>
      <charset val="163"/>
    </font>
    <font>
      <sz val="11"/>
      <name val="Times New Roman"/>
      <family val="1"/>
      <charset val="163"/>
    </font>
    <font>
      <i/>
      <sz val="11"/>
      <name val="Times New Roman"/>
      <family val="1"/>
    </font>
    <font>
      <sz val="9"/>
      <name val="Times New Roman"/>
      <family val="1"/>
      <charset val="163"/>
    </font>
    <font>
      <b/>
      <sz val="13"/>
      <name val="Times New Roman"/>
      <family val="1"/>
      <charset val="163"/>
    </font>
    <font>
      <i/>
      <sz val="11"/>
      <color indexed="10"/>
      <name val="Times New Roman"/>
      <family val="1"/>
      <charset val="163"/>
    </font>
    <font>
      <sz val="12"/>
      <color indexed="9"/>
      <name val="Times New Roman"/>
      <family val="1"/>
    </font>
    <font>
      <sz val="9"/>
      <color indexed="9"/>
      <name val="Times New Roman"/>
      <family val="1"/>
    </font>
    <font>
      <b/>
      <sz val="9"/>
      <name val="Times New Roman"/>
      <family val="1"/>
      <charset val="163"/>
    </font>
    <font>
      <sz val="10"/>
      <name val="Times New Roman"/>
      <family val="1"/>
    </font>
    <font>
      <b/>
      <sz val="11"/>
      <color indexed="10"/>
      <name val="Times New Roman"/>
      <family val="1"/>
    </font>
    <font>
      <sz val="8.5"/>
      <name val="Times New Roman"/>
      <family val="1"/>
    </font>
    <font>
      <sz val="12"/>
      <name val=".VnTime"/>
      <family val="2"/>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4"/>
      <color indexed="8"/>
      <name val="Times New Roman"/>
      <family val="1"/>
    </font>
    <font>
      <b/>
      <sz val="12"/>
      <color indexed="8"/>
      <name val="Times New Roman"/>
      <family val="1"/>
    </font>
    <font>
      <b/>
      <sz val="11"/>
      <color indexed="8"/>
      <name val="Times New Roman"/>
      <family val="1"/>
      <charset val="163"/>
    </font>
    <font>
      <sz val="12"/>
      <color indexed="8"/>
      <name val="Times New Roman"/>
      <family val="1"/>
    </font>
    <font>
      <sz val="10"/>
      <color indexed="8"/>
      <name val="Times New Roman"/>
      <family val="1"/>
      <charset val="163"/>
    </font>
    <font>
      <sz val="10"/>
      <color indexed="8"/>
      <name val="Times New Roman"/>
      <family val="1"/>
    </font>
    <font>
      <b/>
      <sz val="10"/>
      <color indexed="8"/>
      <name val="Times New Roman"/>
      <family val="1"/>
    </font>
    <font>
      <sz val="11"/>
      <color indexed="9"/>
      <name val="Times New Roman"/>
      <family val="1"/>
    </font>
    <font>
      <sz val="11"/>
      <color indexed="8"/>
      <name val="Calibri"/>
      <family val="2"/>
    </font>
    <font>
      <sz val="10"/>
      <name val="Times New Roman"/>
      <family val="1"/>
      <charset val="163"/>
    </font>
    <font>
      <i/>
      <sz val="11"/>
      <color indexed="8"/>
      <name val="Times New Roman"/>
      <family val="1"/>
      <charset val="163"/>
    </font>
    <font>
      <sz val="10"/>
      <name val="Arial"/>
      <family val="2"/>
      <charset val="163"/>
    </font>
    <font>
      <b/>
      <sz val="10"/>
      <name val="Times New Roman"/>
      <family val="1"/>
      <charset val="163"/>
    </font>
    <font>
      <i/>
      <sz val="9"/>
      <name val="Times New Roman"/>
      <family val="1"/>
      <charset val="163"/>
    </font>
    <font>
      <i/>
      <sz val="12"/>
      <name val="Times New Roman"/>
      <family val="1"/>
    </font>
    <font>
      <b/>
      <sz val="8"/>
      <name val="Times New Roman"/>
      <family val="1"/>
    </font>
    <font>
      <sz val="7"/>
      <name val="Times New Roman"/>
      <family val="1"/>
      <charset val="163"/>
    </font>
    <font>
      <b/>
      <sz val="7"/>
      <name val="Times New Roman"/>
      <family val="1"/>
      <charset val="163"/>
    </font>
    <font>
      <sz val="13"/>
      <name val=".VnTime"/>
      <family val="2"/>
    </font>
    <font>
      <b/>
      <sz val="7"/>
      <name val="Times New Roman"/>
      <family val="1"/>
    </font>
    <font>
      <i/>
      <sz val="12"/>
      <color indexed="8"/>
      <name val="Times New Roman"/>
      <family val="1"/>
    </font>
    <font>
      <i/>
      <sz val="9"/>
      <name val="Times New Roman"/>
      <family val="1"/>
    </font>
    <font>
      <b/>
      <sz val="9"/>
      <color indexed="10"/>
      <name val="Times New Roman"/>
      <family val="1"/>
    </font>
    <font>
      <b/>
      <sz val="9"/>
      <color indexed="17"/>
      <name val="Times New Roman"/>
      <family val="1"/>
    </font>
    <font>
      <sz val="7"/>
      <name val="Times New Roman"/>
      <family val="1"/>
    </font>
    <font>
      <b/>
      <sz val="9"/>
      <color indexed="40"/>
      <name val="Times New Roman"/>
      <family val="1"/>
    </font>
    <font>
      <i/>
      <sz val="13"/>
      <name val="Times New Roman"/>
      <family val="1"/>
    </font>
    <font>
      <b/>
      <i/>
      <sz val="11"/>
      <name val="Times New Roman"/>
      <family val="1"/>
    </font>
    <font>
      <b/>
      <sz val="9"/>
      <color indexed="30"/>
      <name val="Times New Roman"/>
      <family val="1"/>
    </font>
    <font>
      <sz val="10"/>
      <color rgb="FFFF0000"/>
      <name val="Times New Roman"/>
      <family val="1"/>
    </font>
    <font>
      <sz val="12"/>
      <color rgb="FFFF0000"/>
      <name val="Times New Roman"/>
      <family val="1"/>
    </font>
    <font>
      <sz val="11"/>
      <color rgb="FFFF0000"/>
      <name val="Times New Roman"/>
      <family val="1"/>
    </font>
    <font>
      <sz val="12"/>
      <color theme="0"/>
      <name val="Times New Roman"/>
      <family val="1"/>
    </font>
    <font>
      <i/>
      <sz val="12"/>
      <color rgb="FFFF0000"/>
      <name val="Times New Roman"/>
      <family val="1"/>
    </font>
    <font>
      <b/>
      <sz val="9"/>
      <color rgb="FFFF0000"/>
      <name val="Times New Roman"/>
      <family val="1"/>
    </font>
    <font>
      <b/>
      <sz val="9"/>
      <color rgb="FF00B0F0"/>
      <name val="Times New Roman"/>
      <family val="1"/>
    </font>
    <font>
      <b/>
      <sz val="12"/>
      <color rgb="FFFF0000"/>
      <name val="Times New Roman"/>
      <family val="1"/>
    </font>
    <font>
      <sz val="9"/>
      <color rgb="FF00B0F0"/>
      <name val="Times New Roman"/>
      <family val="1"/>
    </font>
    <font>
      <b/>
      <sz val="11"/>
      <color rgb="FFFF0000"/>
      <name val="Times New Roman"/>
      <family val="1"/>
    </font>
    <font>
      <b/>
      <i/>
      <sz val="8"/>
      <name val="Times New Roman"/>
      <family val="1"/>
    </font>
    <font>
      <i/>
      <sz val="8"/>
      <name val="Times New Roman"/>
      <family val="1"/>
    </font>
    <font>
      <b/>
      <sz val="8"/>
      <color theme="1"/>
      <name val="Times New Roman"/>
      <family val="1"/>
    </font>
    <font>
      <b/>
      <sz val="8"/>
      <color rgb="FFFF0000"/>
      <name val="Times New Roman"/>
      <family val="1"/>
    </font>
  </fonts>
  <fills count="12">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D9D9D9"/>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0" fontId="4" fillId="0" borderId="0"/>
    <xf numFmtId="0" fontId="45" fillId="0" borderId="0"/>
    <xf numFmtId="9" fontId="1" fillId="0" borderId="0" applyFont="0" applyFill="0" applyBorder="0" applyAlignment="0" applyProtection="0"/>
  </cellStyleXfs>
  <cellXfs count="720">
    <xf numFmtId="0" fontId="0" fillId="0" borderId="0" xfId="0"/>
    <xf numFmtId="49" fontId="0" fillId="0" borderId="0" xfId="0" applyNumberFormat="1"/>
    <xf numFmtId="49" fontId="3" fillId="0" borderId="0" xfId="0" applyNumberFormat="1" applyFont="1"/>
    <xf numFmtId="49" fontId="0" fillId="0" borderId="0" xfId="0" applyNumberFormat="1" applyFont="1"/>
    <xf numFmtId="49" fontId="0" fillId="2" borderId="0" xfId="0" applyNumberFormat="1" applyFont="1" applyFill="1"/>
    <xf numFmtId="49" fontId="0" fillId="2" borderId="0" xfId="0" applyNumberFormat="1" applyFont="1" applyFill="1" applyBorder="1"/>
    <xf numFmtId="49" fontId="0" fillId="0" borderId="0" xfId="0" applyNumberFormat="1" applyFont="1" applyFill="1"/>
    <xf numFmtId="49" fontId="0" fillId="0" borderId="0" xfId="0" applyNumberFormat="1" applyFont="1" applyFill="1" applyBorder="1"/>
    <xf numFmtId="49" fontId="0" fillId="2" borderId="0" xfId="0" applyNumberFormat="1" applyFont="1" applyFill="1" applyAlignment="1">
      <alignment horizontal="center"/>
    </xf>
    <xf numFmtId="49" fontId="19" fillId="0" borderId="0" xfId="0" applyNumberFormat="1" applyFont="1"/>
    <xf numFmtId="49" fontId="14" fillId="0" borderId="0" xfId="0" applyNumberFormat="1" applyFont="1"/>
    <xf numFmtId="49" fontId="0" fillId="2" borderId="0" xfId="0" applyNumberFormat="1" applyFont="1" applyFill="1" applyAlignment="1">
      <alignment horizontal="center" vertical="center"/>
    </xf>
    <xf numFmtId="49" fontId="0" fillId="2" borderId="0" xfId="0" applyNumberFormat="1" applyFont="1" applyFill="1" applyBorder="1" applyAlignment="1">
      <alignment horizontal="center" vertical="center"/>
    </xf>
    <xf numFmtId="49" fontId="16" fillId="0" borderId="0" xfId="0" applyNumberFormat="1" applyFont="1"/>
    <xf numFmtId="49" fontId="21" fillId="0" borderId="0" xfId="0" applyNumberFormat="1" applyFont="1"/>
    <xf numFmtId="49" fontId="17" fillId="0" borderId="0" xfId="0" applyNumberFormat="1" applyFont="1"/>
    <xf numFmtId="49" fontId="25" fillId="0" borderId="0" xfId="0" applyNumberFormat="1" applyFont="1"/>
    <xf numFmtId="49" fontId="15" fillId="0" borderId="0" xfId="0" applyNumberFormat="1" applyFont="1"/>
    <xf numFmtId="49" fontId="18" fillId="0" borderId="0" xfId="0" applyNumberFormat="1" applyFont="1"/>
    <xf numFmtId="49" fontId="6"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justify" vertical="center"/>
    </xf>
    <xf numFmtId="2" fontId="3" fillId="0" borderId="1" xfId="0" applyNumberFormat="1" applyFont="1" applyBorder="1" applyAlignment="1">
      <alignment horizontal="justify" vertical="center" wrapText="1"/>
    </xf>
    <xf numFmtId="49" fontId="0" fillId="0" borderId="0" xfId="0" applyNumberFormat="1" applyFont="1" applyFill="1" applyAlignment="1"/>
    <xf numFmtId="49" fontId="0" fillId="0" borderId="0" xfId="0" applyNumberFormat="1" applyFont="1" applyFill="1" applyAlignment="1">
      <alignment horizontal="center"/>
    </xf>
    <xf numFmtId="49" fontId="2" fillId="0" borderId="0" xfId="0" applyNumberFormat="1" applyFont="1" applyFill="1"/>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21" fillId="0" borderId="1" xfId="0" applyNumberFormat="1" applyFont="1" applyBorder="1" applyAlignment="1">
      <alignment horizontal="center" vertical="center"/>
    </xf>
    <xf numFmtId="49" fontId="21" fillId="0" borderId="1" xfId="0" applyNumberFormat="1" applyFont="1" applyBorder="1" applyAlignment="1">
      <alignment horizontal="justify" vertical="center"/>
    </xf>
    <xf numFmtId="9" fontId="4" fillId="2" borderId="0" xfId="4" applyFont="1" applyFill="1"/>
    <xf numFmtId="0" fontId="0" fillId="2" borderId="0" xfId="0" applyNumberFormat="1" applyFont="1" applyFill="1"/>
    <xf numFmtId="2" fontId="0" fillId="2" borderId="0" xfId="0" applyNumberFormat="1" applyFont="1" applyFill="1"/>
    <xf numFmtId="49" fontId="26" fillId="2" borderId="0" xfId="0" applyNumberFormat="1" applyFont="1" applyFill="1"/>
    <xf numFmtId="1" fontId="27" fillId="2" borderId="0" xfId="0" applyNumberFormat="1" applyFont="1" applyFill="1" applyAlignment="1">
      <alignment horizontal="center"/>
    </xf>
    <xf numFmtId="1" fontId="26" fillId="2" borderId="0" xfId="0" applyNumberFormat="1" applyFont="1" applyFill="1"/>
    <xf numFmtId="49" fontId="26" fillId="2" borderId="0" xfId="0" applyNumberFormat="1" applyFont="1" applyFill="1" applyAlignment="1">
      <alignment horizontal="center"/>
    </xf>
    <xf numFmtId="2" fontId="26" fillId="2" borderId="0" xfId="0" applyNumberFormat="1" applyFont="1" applyFill="1" applyAlignment="1">
      <alignment horizontal="center"/>
    </xf>
    <xf numFmtId="1" fontId="26" fillId="2" borderId="0" xfId="0" applyNumberFormat="1" applyFont="1" applyFill="1" applyAlignment="1">
      <alignment horizontal="center"/>
    </xf>
    <xf numFmtId="49" fontId="10" fillId="0" borderId="0" xfId="0" applyNumberFormat="1" applyFont="1" applyFill="1" applyBorder="1" applyAlignment="1">
      <alignment horizontal="center" vertical="top" wrapText="1"/>
    </xf>
    <xf numFmtId="49" fontId="23" fillId="2" borderId="1" xfId="0" applyNumberFormat="1" applyFont="1" applyFill="1" applyBorder="1" applyAlignment="1" applyProtection="1">
      <alignment horizontal="center" vertical="center" wrapText="1"/>
    </xf>
    <xf numFmtId="9" fontId="4" fillId="2" borderId="0" xfId="4" applyFont="1" applyFill="1" applyAlignment="1">
      <alignment horizontal="center" vertical="center"/>
    </xf>
    <xf numFmtId="164" fontId="23" fillId="2" borderId="1" xfId="1" applyNumberFormat="1" applyFont="1" applyFill="1" applyBorder="1" applyAlignment="1" applyProtection="1">
      <alignment horizontal="center" vertical="center"/>
    </xf>
    <xf numFmtId="49" fontId="23" fillId="2" borderId="2" xfId="0" applyNumberFormat="1" applyFont="1" applyFill="1" applyBorder="1" applyAlignment="1" applyProtection="1">
      <alignment horizontal="left" vertical="center" wrapText="1"/>
    </xf>
    <xf numFmtId="49" fontId="23" fillId="2" borderId="1" xfId="0" applyNumberFormat="1" applyFont="1" applyFill="1" applyBorder="1" applyAlignment="1" applyProtection="1">
      <alignment horizontal="center" vertical="center"/>
    </xf>
    <xf numFmtId="49" fontId="23" fillId="2" borderId="2" xfId="0" applyNumberFormat="1" applyFont="1" applyFill="1" applyBorder="1" applyAlignment="1" applyProtection="1">
      <alignment vertical="center"/>
    </xf>
    <xf numFmtId="49" fontId="23" fillId="2" borderId="0" xfId="0" applyNumberFormat="1" applyFont="1" applyFill="1"/>
    <xf numFmtId="49" fontId="23" fillId="2" borderId="1" xfId="0" applyNumberFormat="1" applyFont="1" applyFill="1" applyBorder="1"/>
    <xf numFmtId="49" fontId="23" fillId="2" borderId="2" xfId="0" applyNumberFormat="1" applyFont="1" applyFill="1" applyBorder="1" applyAlignment="1" applyProtection="1">
      <alignment vertical="center" wrapText="1"/>
    </xf>
    <xf numFmtId="49" fontId="23" fillId="2" borderId="1" xfId="0" applyNumberFormat="1" applyFont="1" applyFill="1" applyBorder="1" applyAlignment="1">
      <alignment horizontal="center"/>
    </xf>
    <xf numFmtId="49" fontId="23" fillId="0" borderId="1" xfId="0" applyNumberFormat="1" applyFont="1" applyFill="1" applyBorder="1" applyAlignment="1" applyProtection="1">
      <alignment horizontal="center" vertical="center" wrapText="1"/>
    </xf>
    <xf numFmtId="49" fontId="23" fillId="2" borderId="1" xfId="0" applyNumberFormat="1" applyFont="1" applyFill="1" applyBorder="1" applyAlignment="1" applyProtection="1">
      <alignment horizontal="left" vertical="center" wrapText="1"/>
    </xf>
    <xf numFmtId="164" fontId="23" fillId="2" borderId="1" xfId="1" applyNumberFormat="1" applyFont="1" applyFill="1" applyBorder="1" applyAlignment="1">
      <alignment horizontal="center"/>
    </xf>
    <xf numFmtId="49" fontId="23" fillId="2" borderId="1" xfId="0" applyNumberFormat="1" applyFont="1" applyFill="1" applyBorder="1" applyAlignment="1" applyProtection="1">
      <alignment vertical="center"/>
    </xf>
    <xf numFmtId="164" fontId="23" fillId="0" borderId="1" xfId="1" applyNumberFormat="1" applyFont="1" applyFill="1" applyBorder="1" applyAlignment="1" applyProtection="1">
      <alignment horizontal="center" vertical="center"/>
    </xf>
    <xf numFmtId="164" fontId="23" fillId="3" borderId="1" xfId="1" applyNumberFormat="1" applyFont="1" applyFill="1" applyBorder="1" applyAlignment="1" applyProtection="1">
      <alignment horizontal="center" vertical="center"/>
    </xf>
    <xf numFmtId="49" fontId="9" fillId="2" borderId="1" xfId="0" applyNumberFormat="1" applyFont="1" applyFill="1" applyBorder="1" applyAlignment="1" applyProtection="1">
      <alignment horizontal="center" vertical="center" wrapText="1"/>
    </xf>
    <xf numFmtId="49" fontId="0" fillId="2" borderId="0" xfId="0" applyNumberFormat="1" applyFill="1"/>
    <xf numFmtId="49" fontId="23" fillId="3" borderId="1" xfId="0" applyNumberFormat="1" applyFont="1" applyFill="1" applyBorder="1" applyAlignment="1" applyProtection="1">
      <alignment horizontal="center" vertical="center"/>
    </xf>
    <xf numFmtId="49" fontId="23" fillId="3" borderId="1" xfId="0" applyNumberFormat="1" applyFont="1" applyFill="1" applyBorder="1" applyAlignment="1" applyProtection="1">
      <alignment vertical="center"/>
    </xf>
    <xf numFmtId="49" fontId="0" fillId="3" borderId="0" xfId="0" applyNumberFormat="1" applyFont="1" applyFill="1"/>
    <xf numFmtId="49" fontId="23" fillId="3" borderId="1" xfId="0" applyNumberFormat="1" applyFont="1" applyFill="1" applyBorder="1" applyAlignment="1" applyProtection="1">
      <alignment horizontal="center" vertical="center" wrapText="1"/>
    </xf>
    <xf numFmtId="49" fontId="23" fillId="4" borderId="1" xfId="0" applyNumberFormat="1" applyFont="1" applyFill="1" applyBorder="1" applyAlignment="1" applyProtection="1">
      <alignment horizontal="left" vertical="center" wrapText="1"/>
    </xf>
    <xf numFmtId="49" fontId="0" fillId="4" borderId="0" xfId="0" applyNumberFormat="1" applyFont="1" applyFill="1"/>
    <xf numFmtId="49" fontId="0" fillId="3" borderId="0" xfId="0" applyNumberFormat="1" applyFont="1" applyFill="1" applyBorder="1" applyAlignment="1">
      <alignment vertical="top" wrapText="1"/>
    </xf>
    <xf numFmtId="49" fontId="0" fillId="3" borderId="0" xfId="0" applyNumberFormat="1" applyFont="1" applyFill="1" applyAlignment="1"/>
    <xf numFmtId="49" fontId="2" fillId="3" borderId="0" xfId="0" applyNumberFormat="1" applyFont="1" applyFill="1"/>
    <xf numFmtId="49" fontId="26" fillId="3" borderId="0" xfId="0" applyNumberFormat="1" applyFont="1" applyFill="1"/>
    <xf numFmtId="1" fontId="26" fillId="3" borderId="0" xfId="0" applyNumberFormat="1" applyFont="1" applyFill="1"/>
    <xf numFmtId="1" fontId="26" fillId="3" borderId="0" xfId="0" applyNumberFormat="1" applyFont="1" applyFill="1" applyAlignment="1">
      <alignment horizontal="center"/>
    </xf>
    <xf numFmtId="2" fontId="26" fillId="3" borderId="0" xfId="0" applyNumberFormat="1" applyFont="1" applyFill="1" applyAlignment="1">
      <alignment horizontal="center"/>
    </xf>
    <xf numFmtId="49" fontId="0" fillId="3" borderId="0" xfId="0" applyNumberFormat="1" applyFont="1" applyFill="1" applyAlignment="1">
      <alignment horizontal="center" vertical="center"/>
    </xf>
    <xf numFmtId="49" fontId="0" fillId="3" borderId="0" xfId="0" applyNumberFormat="1" applyFont="1" applyFill="1" applyBorder="1" applyAlignment="1">
      <alignment horizontal="center" vertical="center"/>
    </xf>
    <xf numFmtId="49" fontId="12" fillId="3" borderId="1" xfId="0" applyNumberFormat="1" applyFont="1" applyFill="1" applyBorder="1" applyAlignment="1" applyProtection="1">
      <alignment horizontal="center" vertical="center" wrapText="1"/>
    </xf>
    <xf numFmtId="164" fontId="12" fillId="3" borderId="1" xfId="1" applyNumberFormat="1" applyFont="1" applyFill="1" applyBorder="1" applyAlignment="1" applyProtection="1">
      <alignment horizontal="center" vertical="center"/>
    </xf>
    <xf numFmtId="164" fontId="12" fillId="3" borderId="1" xfId="1" applyNumberFormat="1" applyFont="1" applyFill="1" applyBorder="1" applyAlignment="1">
      <alignment horizontal="center"/>
    </xf>
    <xf numFmtId="49" fontId="9" fillId="3" borderId="1" xfId="0" applyNumberFormat="1" applyFont="1" applyFill="1" applyBorder="1" applyAlignment="1" applyProtection="1">
      <alignment horizontal="center" vertical="center"/>
    </xf>
    <xf numFmtId="49" fontId="9" fillId="3" borderId="1" xfId="0" applyNumberFormat="1" applyFont="1" applyFill="1" applyBorder="1" applyAlignment="1" applyProtection="1">
      <alignment vertical="center"/>
    </xf>
    <xf numFmtId="49" fontId="12" fillId="3" borderId="1" xfId="0" applyNumberFormat="1" applyFont="1" applyFill="1" applyBorder="1" applyAlignment="1" applyProtection="1">
      <alignment horizontal="center" vertical="center"/>
    </xf>
    <xf numFmtId="49" fontId="12" fillId="3" borderId="1" xfId="0" applyNumberFormat="1" applyFont="1" applyFill="1" applyBorder="1" applyAlignment="1" applyProtection="1">
      <alignment vertical="center"/>
    </xf>
    <xf numFmtId="49" fontId="0" fillId="3" borderId="0" xfId="0" applyNumberFormat="1" applyFont="1" applyFill="1" applyBorder="1"/>
    <xf numFmtId="49" fontId="0" fillId="3" borderId="0" xfId="0" applyNumberFormat="1" applyFont="1" applyFill="1" applyAlignment="1">
      <alignment horizontal="center"/>
    </xf>
    <xf numFmtId="49" fontId="0" fillId="3" borderId="0" xfId="0" applyNumberFormat="1" applyFont="1" applyFill="1" applyBorder="1" applyAlignment="1"/>
    <xf numFmtId="0" fontId="26" fillId="3" borderId="0" xfId="0" applyNumberFormat="1" applyFont="1" applyFill="1" applyAlignment="1">
      <alignment horizontal="center"/>
    </xf>
    <xf numFmtId="49" fontId="28" fillId="3" borderId="1" xfId="0" applyNumberFormat="1" applyFont="1" applyFill="1" applyBorder="1" applyAlignment="1" applyProtection="1">
      <alignment horizontal="center" vertical="center"/>
    </xf>
    <xf numFmtId="49" fontId="28" fillId="3" borderId="1" xfId="0" applyNumberFormat="1" applyFont="1" applyFill="1" applyBorder="1" applyAlignment="1" applyProtection="1">
      <alignment vertical="center"/>
    </xf>
    <xf numFmtId="49" fontId="23" fillId="3" borderId="3" xfId="0" applyNumberFormat="1" applyFont="1" applyFill="1" applyBorder="1" applyAlignment="1" applyProtection="1">
      <alignment vertical="center"/>
    </xf>
    <xf numFmtId="0" fontId="2" fillId="0" borderId="0" xfId="0" applyFont="1" applyAlignment="1">
      <alignment vertical="center"/>
    </xf>
    <xf numFmtId="0" fontId="29" fillId="0" borderId="1" xfId="0" applyFont="1" applyFill="1" applyBorder="1" applyAlignment="1">
      <alignment horizontal="center" vertical="center" wrapText="1"/>
    </xf>
    <xf numFmtId="49" fontId="6" fillId="5" borderId="1" xfId="0" applyNumberFormat="1" applyFont="1" applyFill="1" applyBorder="1" applyAlignment="1" applyProtection="1">
      <alignment horizontal="center" vertical="center" wrapText="1"/>
    </xf>
    <xf numFmtId="49" fontId="29" fillId="2" borderId="1" xfId="0" applyNumberFormat="1" applyFont="1" applyFill="1" applyBorder="1" applyAlignment="1" applyProtection="1">
      <alignment horizontal="center" vertical="center"/>
    </xf>
    <xf numFmtId="49" fontId="29" fillId="2" borderId="1" xfId="0" applyNumberFormat="1" applyFont="1" applyFill="1" applyBorder="1" applyAlignment="1" applyProtection="1">
      <alignment vertical="center"/>
    </xf>
    <xf numFmtId="49" fontId="29" fillId="2" borderId="1" xfId="0" applyNumberFormat="1" applyFont="1" applyFill="1" applyBorder="1"/>
    <xf numFmtId="49" fontId="29" fillId="2" borderId="1" xfId="0" applyNumberFormat="1" applyFont="1" applyFill="1" applyBorder="1" applyAlignment="1" applyProtection="1">
      <alignment vertical="center" wrapText="1"/>
    </xf>
    <xf numFmtId="49" fontId="6" fillId="6" borderId="1" xfId="0" applyNumberFormat="1" applyFont="1" applyFill="1" applyBorder="1" applyAlignment="1" applyProtection="1">
      <alignment vertical="center" wrapText="1"/>
    </xf>
    <xf numFmtId="0" fontId="66" fillId="0" borderId="1" xfId="0"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xf numFmtId="49" fontId="32" fillId="0" borderId="0" xfId="0" applyNumberFormat="1" applyFont="1"/>
    <xf numFmtId="49" fontId="11" fillId="0" borderId="4" xfId="0" applyNumberFormat="1" applyFont="1" applyFill="1" applyBorder="1" applyAlignment="1">
      <alignment wrapText="1"/>
    </xf>
    <xf numFmtId="49" fontId="0" fillId="0" borderId="0" xfId="0" applyNumberFormat="1" applyFont="1" applyAlignment="1">
      <alignment horizontal="left"/>
    </xf>
    <xf numFmtId="49" fontId="18" fillId="0" borderId="5" xfId="0" applyNumberFormat="1" applyFont="1" applyBorder="1" applyAlignment="1"/>
    <xf numFmtId="49" fontId="3" fillId="0" borderId="1" xfId="0" applyNumberFormat="1" applyFont="1" applyBorder="1" applyAlignment="1">
      <alignment horizontal="center"/>
    </xf>
    <xf numFmtId="49" fontId="0" fillId="0" borderId="5" xfId="0" applyNumberFormat="1" applyFill="1" applyBorder="1" applyAlignment="1">
      <alignment horizontal="left" vertical="top" wrapText="1"/>
    </xf>
    <xf numFmtId="49" fontId="10" fillId="0" borderId="5" xfId="0" applyNumberFormat="1" applyFont="1" applyFill="1" applyBorder="1" applyAlignment="1">
      <alignment horizontal="center" vertical="top" wrapText="1"/>
    </xf>
    <xf numFmtId="49" fontId="33" fillId="2" borderId="5" xfId="0" applyNumberFormat="1" applyFont="1" applyFill="1" applyBorder="1" applyAlignment="1">
      <alignment horizontal="center" vertical="top" wrapText="1"/>
    </xf>
    <xf numFmtId="1" fontId="33" fillId="2" borderId="5" xfId="0" applyNumberFormat="1" applyFont="1" applyFill="1" applyBorder="1" applyAlignment="1">
      <alignment horizontal="center" vertical="top" wrapText="1"/>
    </xf>
    <xf numFmtId="1" fontId="34" fillId="2" borderId="5" xfId="0" applyNumberFormat="1" applyFont="1" applyFill="1" applyBorder="1" applyAlignment="1">
      <alignment horizontal="center" vertical="top" wrapText="1"/>
    </xf>
    <xf numFmtId="49" fontId="12" fillId="0" borderId="1" xfId="0" applyNumberFormat="1" applyFont="1" applyBorder="1" applyAlignment="1">
      <alignment horizontal="center"/>
    </xf>
    <xf numFmtId="0" fontId="0" fillId="0" borderId="0" xfId="0" applyAlignment="1">
      <alignment wrapText="1"/>
    </xf>
    <xf numFmtId="0" fontId="12" fillId="0" borderId="1" xfId="0" applyFont="1" applyBorder="1" applyAlignment="1">
      <alignment horizontal="center" wrapText="1"/>
    </xf>
    <xf numFmtId="49" fontId="35" fillId="2" borderId="0" xfId="0" applyNumberFormat="1" applyFont="1" applyFill="1" applyBorder="1" applyAlignment="1"/>
    <xf numFmtId="49" fontId="17" fillId="0" borderId="0" xfId="0" applyNumberFormat="1" applyFont="1" applyBorder="1" applyAlignment="1">
      <alignment horizontal="right"/>
    </xf>
    <xf numFmtId="49" fontId="11" fillId="0" borderId="0" xfId="0" applyNumberFormat="1" applyFont="1" applyFill="1" applyBorder="1" applyAlignment="1">
      <alignment wrapText="1"/>
    </xf>
    <xf numFmtId="49" fontId="0" fillId="0" borderId="0" xfId="0" applyNumberFormat="1" applyAlignment="1">
      <alignment horizontal="center"/>
    </xf>
    <xf numFmtId="0" fontId="38" fillId="0" borderId="0" xfId="0" applyFont="1"/>
    <xf numFmtId="49" fontId="0" fillId="0" borderId="0" xfId="0" applyNumberFormat="1" applyFill="1" applyAlignment="1"/>
    <xf numFmtId="0" fontId="39" fillId="0" borderId="5" xfId="0" applyFont="1" applyBorder="1" applyAlignment="1"/>
    <xf numFmtId="0" fontId="35" fillId="2" borderId="0" xfId="0" applyFont="1" applyFill="1"/>
    <xf numFmtId="1" fontId="35" fillId="2" borderId="0" xfId="0" applyNumberFormat="1" applyFont="1" applyFill="1" applyAlignment="1">
      <alignment horizontal="center"/>
    </xf>
    <xf numFmtId="2" fontId="35" fillId="2" borderId="0" xfId="0" applyNumberFormat="1" applyFont="1" applyFill="1"/>
    <xf numFmtId="0" fontId="40" fillId="0" borderId="5" xfId="0" applyFont="1" applyBorder="1" applyAlignment="1"/>
    <xf numFmtId="0" fontId="42" fillId="0" borderId="1" xfId="0" applyFont="1" applyBorder="1" applyAlignment="1">
      <alignment horizontal="center"/>
    </xf>
    <xf numFmtId="0" fontId="41" fillId="0" borderId="8" xfId="0" applyFont="1" applyBorder="1" applyAlignment="1">
      <alignment horizontal="center" vertical="center" wrapText="1"/>
    </xf>
    <xf numFmtId="0" fontId="38" fillId="0" borderId="0" xfId="0" applyFont="1" applyAlignment="1">
      <alignment horizontal="center"/>
    </xf>
    <xf numFmtId="0" fontId="40" fillId="0" borderId="0" xfId="0" applyFont="1"/>
    <xf numFmtId="0" fontId="3" fillId="0" borderId="0" xfId="0" applyNumberFormat="1" applyFont="1" applyAlignment="1"/>
    <xf numFmtId="0" fontId="2" fillId="0" borderId="0" xfId="0" applyFont="1"/>
    <xf numFmtId="0" fontId="44" fillId="2" borderId="0" xfId="0" applyNumberFormat="1" applyFont="1" applyFill="1" applyBorder="1" applyAlignment="1">
      <alignment horizontal="center" wrapText="1"/>
    </xf>
    <xf numFmtId="2" fontId="26" fillId="2" borderId="0" xfId="0" applyNumberFormat="1" applyFont="1" applyFill="1"/>
    <xf numFmtId="49" fontId="16" fillId="0" borderId="0" xfId="3" applyNumberFormat="1" applyFont="1" applyFill="1" applyBorder="1" applyAlignment="1">
      <alignment vertical="center" wrapText="1"/>
    </xf>
    <xf numFmtId="0" fontId="47" fillId="0" borderId="0" xfId="3" applyFont="1" applyBorder="1" applyAlignment="1">
      <alignment wrapText="1"/>
    </xf>
    <xf numFmtId="49" fontId="48" fillId="0" borderId="0" xfId="3" applyNumberFormat="1" applyFont="1" applyFill="1" applyBorder="1" applyAlignment="1">
      <alignment vertical="center" wrapText="1"/>
    </xf>
    <xf numFmtId="49" fontId="40" fillId="0" borderId="0" xfId="0" applyNumberFormat="1" applyFont="1"/>
    <xf numFmtId="49" fontId="23" fillId="4"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49" fontId="2" fillId="0" borderId="0" xfId="0" applyNumberFormat="1" applyFont="1" applyFill="1" applyProtection="1"/>
    <xf numFmtId="49" fontId="0" fillId="0" borderId="0" xfId="0" applyNumberFormat="1" applyFont="1" applyFill="1" applyProtection="1"/>
    <xf numFmtId="49" fontId="26" fillId="2" borderId="0" xfId="0" applyNumberFormat="1" applyFont="1" applyFill="1" applyProtection="1"/>
    <xf numFmtId="1" fontId="27" fillId="2" borderId="0" xfId="0" applyNumberFormat="1" applyFont="1" applyFill="1" applyAlignment="1" applyProtection="1">
      <alignment horizontal="center"/>
    </xf>
    <xf numFmtId="1" fontId="26" fillId="2" borderId="0" xfId="0" applyNumberFormat="1" applyFont="1" applyFill="1" applyProtection="1"/>
    <xf numFmtId="49" fontId="0" fillId="0" borderId="0" xfId="0" applyNumberFormat="1" applyFont="1" applyFill="1" applyAlignment="1" applyProtection="1">
      <alignment horizontal="center"/>
    </xf>
    <xf numFmtId="49" fontId="23" fillId="2" borderId="0" xfId="0" applyNumberFormat="1" applyFont="1" applyFill="1" applyProtection="1"/>
    <xf numFmtId="49" fontId="23" fillId="2" borderId="1" xfId="0" applyNumberFormat="1" applyFont="1" applyFill="1" applyBorder="1" applyProtection="1"/>
    <xf numFmtId="49" fontId="0" fillId="2" borderId="0" xfId="0" applyNumberFormat="1" applyFont="1" applyFill="1" applyProtection="1">
      <protection locked="0"/>
    </xf>
    <xf numFmtId="49" fontId="0" fillId="0" borderId="0" xfId="0" applyNumberFormat="1" applyFont="1" applyFill="1" applyAlignment="1" applyProtection="1">
      <protection locked="0"/>
    </xf>
    <xf numFmtId="49" fontId="2" fillId="0" borderId="0" xfId="0" applyNumberFormat="1" applyFont="1" applyFill="1" applyProtection="1">
      <protection locked="0"/>
    </xf>
    <xf numFmtId="49" fontId="67" fillId="0" borderId="0" xfId="0" applyNumberFormat="1" applyFont="1" applyFill="1" applyProtection="1">
      <protection locked="0"/>
    </xf>
    <xf numFmtId="49" fontId="0" fillId="0" borderId="0" xfId="0" applyNumberFormat="1" applyFont="1" applyFill="1" applyProtection="1">
      <protection locked="0"/>
    </xf>
    <xf numFmtId="49" fontId="26" fillId="2" borderId="0" xfId="0" applyNumberFormat="1" applyFont="1" applyFill="1" applyProtection="1">
      <protection locked="0"/>
    </xf>
    <xf numFmtId="1" fontId="27" fillId="2" borderId="0" xfId="0" applyNumberFormat="1" applyFont="1" applyFill="1" applyAlignment="1" applyProtection="1">
      <alignment horizontal="center"/>
      <protection locked="0"/>
    </xf>
    <xf numFmtId="1" fontId="26" fillId="2" borderId="0" xfId="0" applyNumberFormat="1" applyFont="1" applyFill="1" applyProtection="1">
      <protection locked="0"/>
    </xf>
    <xf numFmtId="49" fontId="0" fillId="0" borderId="0" xfId="0" applyNumberFormat="1" applyFont="1" applyFill="1" applyAlignment="1" applyProtection="1">
      <alignment horizontal="center"/>
      <protection locked="0"/>
    </xf>
    <xf numFmtId="49" fontId="0" fillId="2" borderId="0" xfId="0" applyNumberFormat="1" applyFont="1" applyFill="1" applyAlignment="1" applyProtection="1">
      <alignment horizontal="center" vertical="center"/>
      <protection locked="0"/>
    </xf>
    <xf numFmtId="49" fontId="0" fillId="2" borderId="0" xfId="0" applyNumberFormat="1"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center" vertical="center" wrapText="1"/>
      <protection locked="0"/>
    </xf>
    <xf numFmtId="49" fontId="0" fillId="0" borderId="0" xfId="0" applyNumberFormat="1" applyFont="1" applyFill="1" applyBorder="1" applyProtection="1">
      <protection locked="0"/>
    </xf>
    <xf numFmtId="49" fontId="0" fillId="2" borderId="0" xfId="0" applyNumberFormat="1" applyFont="1" applyFill="1" applyBorder="1" applyProtection="1">
      <protection locked="0"/>
    </xf>
    <xf numFmtId="49" fontId="67" fillId="0" borderId="0" xfId="0" applyNumberFormat="1" applyFont="1" applyFill="1" applyAlignment="1" applyProtection="1">
      <protection locked="0"/>
    </xf>
    <xf numFmtId="49" fontId="3" fillId="0" borderId="0" xfId="0" applyNumberFormat="1" applyFont="1" applyFill="1" applyAlignment="1" applyProtection="1">
      <alignment wrapText="1"/>
      <protection locked="0"/>
    </xf>
    <xf numFmtId="49" fontId="68" fillId="0" borderId="0" xfId="0" applyNumberFormat="1" applyFont="1" applyFill="1" applyAlignment="1" applyProtection="1">
      <alignment wrapText="1"/>
      <protection locked="0"/>
    </xf>
    <xf numFmtId="49" fontId="3" fillId="0" borderId="0" xfId="0" applyNumberFormat="1" applyFont="1" applyFill="1" applyAlignment="1" applyProtection="1">
      <alignment horizontal="center" wrapText="1"/>
      <protection locked="0"/>
    </xf>
    <xf numFmtId="49" fontId="68" fillId="0" borderId="0" xfId="0" applyNumberFormat="1" applyFont="1" applyFill="1" applyAlignment="1" applyProtection="1">
      <alignment horizontal="center" wrapText="1"/>
      <protection locked="0"/>
    </xf>
    <xf numFmtId="49" fontId="67" fillId="2" borderId="0" xfId="0" applyNumberFormat="1" applyFont="1" applyFill="1" applyProtection="1">
      <protection locked="0"/>
    </xf>
    <xf numFmtId="49" fontId="0" fillId="2" borderId="0" xfId="0" applyNumberFormat="1" applyFont="1" applyFill="1" applyAlignment="1" applyProtection="1">
      <alignment horizontal="center"/>
      <protection locked="0"/>
    </xf>
    <xf numFmtId="49" fontId="67" fillId="2" borderId="0" xfId="0" applyNumberFormat="1" applyFont="1" applyFill="1" applyAlignment="1" applyProtection="1">
      <alignment horizontal="center"/>
      <protection locked="0"/>
    </xf>
    <xf numFmtId="164" fontId="8" fillId="6" borderId="1" xfId="1" applyNumberFormat="1" applyFont="1" applyFill="1" applyBorder="1"/>
    <xf numFmtId="164" fontId="8" fillId="6" borderId="1" xfId="1" applyNumberFormat="1" applyFont="1" applyFill="1" applyBorder="1" applyAlignment="1">
      <alignment vertical="center" wrapText="1"/>
    </xf>
    <xf numFmtId="49" fontId="9" fillId="0" borderId="4" xfId="0" applyNumberFormat="1" applyFont="1" applyBorder="1" applyAlignment="1">
      <alignment horizontal="center"/>
    </xf>
    <xf numFmtId="49" fontId="11" fillId="0" borderId="4" xfId="0" applyNumberFormat="1" applyFont="1" applyFill="1" applyBorder="1" applyAlignment="1" applyProtection="1">
      <alignment wrapText="1"/>
      <protection locked="0"/>
    </xf>
    <xf numFmtId="49" fontId="11" fillId="0" borderId="0" xfId="0" applyNumberFormat="1" applyFont="1" applyFill="1" applyBorder="1" applyAlignment="1" applyProtection="1">
      <alignment wrapText="1"/>
      <protection locked="0"/>
    </xf>
    <xf numFmtId="49" fontId="11" fillId="0" borderId="0" xfId="0" applyNumberFormat="1" applyFont="1" applyFill="1" applyBorder="1" applyAlignment="1" applyProtection="1">
      <protection locked="0"/>
    </xf>
    <xf numFmtId="0" fontId="0" fillId="0" borderId="1" xfId="0" applyBorder="1"/>
    <xf numFmtId="0" fontId="0" fillId="0" borderId="1" xfId="0" applyBorder="1" applyAlignment="1">
      <alignment horizontal="right"/>
    </xf>
    <xf numFmtId="0" fontId="0" fillId="0" borderId="1" xfId="0" applyFill="1" applyBorder="1" applyAlignment="1">
      <alignment wrapText="1"/>
    </xf>
    <xf numFmtId="49" fontId="12" fillId="2" borderId="1" xfId="0"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center" vertical="center"/>
    </xf>
    <xf numFmtId="49" fontId="12" fillId="2" borderId="2" xfId="0" applyNumberFormat="1" applyFont="1" applyFill="1" applyBorder="1" applyAlignment="1" applyProtection="1">
      <alignment vertical="center"/>
    </xf>
    <xf numFmtId="49" fontId="12" fillId="2" borderId="2" xfId="0" applyNumberFormat="1" applyFont="1" applyFill="1" applyBorder="1" applyAlignment="1" applyProtection="1">
      <alignment vertical="center" wrapText="1"/>
    </xf>
    <xf numFmtId="49" fontId="7" fillId="0" borderId="1" xfId="0" applyNumberFormat="1" applyFont="1" applyBorder="1" applyAlignment="1">
      <alignment horizontal="center" vertical="center" wrapText="1"/>
    </xf>
    <xf numFmtId="49" fontId="12" fillId="2" borderId="2" xfId="0" applyNumberFormat="1" applyFont="1" applyFill="1" applyBorder="1" applyAlignment="1" applyProtection="1">
      <alignment vertical="center"/>
      <protection locked="0"/>
    </xf>
    <xf numFmtId="164" fontId="12" fillId="2" borderId="1" xfId="1" applyNumberFormat="1" applyFont="1" applyFill="1" applyBorder="1" applyAlignment="1" applyProtection="1">
      <alignment horizontal="center" vertical="center"/>
      <protection locked="0"/>
    </xf>
    <xf numFmtId="164" fontId="12" fillId="4" borderId="9" xfId="1" applyNumberFormat="1" applyFont="1" applyFill="1" applyBorder="1" applyAlignment="1" applyProtection="1">
      <alignment vertical="center" wrapText="1"/>
      <protection locked="0"/>
    </xf>
    <xf numFmtId="49" fontId="12" fillId="2" borderId="0" xfId="0" applyNumberFormat="1" applyFont="1" applyFill="1" applyProtection="1">
      <protection locked="0"/>
    </xf>
    <xf numFmtId="49" fontId="12" fillId="2" borderId="1" xfId="0" applyNumberFormat="1" applyFont="1" applyFill="1" applyBorder="1" applyProtection="1">
      <protection locked="0"/>
    </xf>
    <xf numFmtId="49" fontId="12" fillId="2" borderId="2" xfId="0" applyNumberFormat="1" applyFont="1" applyFill="1" applyBorder="1" applyAlignment="1" applyProtection="1">
      <alignment vertical="center" wrapText="1"/>
      <protection locked="0"/>
    </xf>
    <xf numFmtId="10" fontId="12" fillId="5" borderId="1" xfId="4" applyNumberFormat="1" applyFont="1" applyFill="1" applyBorder="1" applyAlignment="1" applyProtection="1">
      <alignment horizontal="center" vertical="center"/>
      <protection locked="0"/>
    </xf>
    <xf numFmtId="0" fontId="2" fillId="7" borderId="1" xfId="0" applyFont="1" applyFill="1" applyBorder="1" applyAlignment="1">
      <alignment wrapText="1"/>
    </xf>
    <xf numFmtId="164" fontId="3" fillId="2" borderId="1" xfId="1" applyNumberFormat="1" applyFont="1" applyFill="1" applyBorder="1" applyAlignment="1" applyProtection="1">
      <alignment horizontal="center" vertical="center"/>
      <protection locked="0"/>
    </xf>
    <xf numFmtId="164" fontId="3" fillId="2" borderId="1" xfId="1" applyNumberFormat="1" applyFont="1" applyFill="1" applyBorder="1" applyAlignment="1" applyProtection="1">
      <alignment horizontal="center" vertical="center" wrapText="1"/>
      <protection locked="0"/>
    </xf>
    <xf numFmtId="49" fontId="11" fillId="0" borderId="4" xfId="0" applyNumberFormat="1" applyFont="1" applyFill="1" applyBorder="1" applyAlignment="1" applyProtection="1">
      <alignment wrapText="1"/>
    </xf>
    <xf numFmtId="49" fontId="0" fillId="0" borderId="0" xfId="0" applyNumberFormat="1" applyFont="1" applyFill="1" applyBorder="1" applyProtection="1"/>
    <xf numFmtId="49" fontId="11" fillId="0" borderId="0" xfId="0" applyNumberFormat="1" applyFont="1" applyFill="1" applyBorder="1" applyAlignment="1" applyProtection="1">
      <alignment wrapText="1"/>
    </xf>
    <xf numFmtId="49" fontId="11" fillId="0" borderId="0" xfId="0" applyNumberFormat="1" applyFont="1" applyFill="1" applyBorder="1" applyAlignment="1" applyProtection="1"/>
    <xf numFmtId="49" fontId="67" fillId="0" borderId="0" xfId="0" applyNumberFormat="1" applyFont="1" applyFill="1" applyAlignment="1" applyProtection="1"/>
    <xf numFmtId="49" fontId="3" fillId="0" borderId="0" xfId="0" applyNumberFormat="1" applyFont="1" applyFill="1" applyAlignment="1" applyProtection="1">
      <alignment wrapText="1"/>
    </xf>
    <xf numFmtId="49" fontId="12" fillId="2" borderId="0" xfId="0" applyNumberFormat="1" applyFont="1" applyFill="1" applyProtection="1"/>
    <xf numFmtId="49" fontId="12" fillId="2" borderId="1" xfId="0" applyNumberFormat="1" applyFont="1" applyFill="1" applyBorder="1" applyProtection="1"/>
    <xf numFmtId="10" fontId="53" fillId="5" borderId="1" xfId="4" applyNumberFormat="1" applyFont="1" applyFill="1" applyBorder="1" applyAlignment="1" applyProtection="1">
      <alignment horizontal="center" vertical="center"/>
      <protection locked="0"/>
    </xf>
    <xf numFmtId="164" fontId="53" fillId="2" borderId="9" xfId="1" applyNumberFormat="1" applyFont="1" applyFill="1" applyBorder="1" applyAlignment="1" applyProtection="1">
      <alignment vertical="center" wrapText="1"/>
      <protection locked="0"/>
    </xf>
    <xf numFmtId="164" fontId="53" fillId="2" borderId="1" xfId="1" applyNumberFormat="1" applyFont="1" applyFill="1" applyBorder="1" applyAlignment="1" applyProtection="1">
      <alignment horizontal="center" vertical="center"/>
      <protection locked="0"/>
    </xf>
    <xf numFmtId="49" fontId="26" fillId="2" borderId="0" xfId="0" applyNumberFormat="1" applyFont="1" applyFill="1" applyAlignment="1" applyProtection="1">
      <alignment horizontal="center"/>
    </xf>
    <xf numFmtId="49" fontId="11" fillId="0" borderId="4"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wrapText="1"/>
    </xf>
    <xf numFmtId="49" fontId="3" fillId="0" borderId="0" xfId="0" applyNumberFormat="1" applyFont="1" applyFill="1" applyAlignment="1" applyProtection="1">
      <alignment horizontal="center" wrapText="1"/>
    </xf>
    <xf numFmtId="49" fontId="0" fillId="2" borderId="0" xfId="0" applyNumberFormat="1" applyFont="1" applyFill="1" applyProtection="1"/>
    <xf numFmtId="49" fontId="0" fillId="2" borderId="0" xfId="0" applyNumberFormat="1" applyFont="1" applyFill="1" applyAlignment="1" applyProtection="1">
      <alignment horizontal="center"/>
    </xf>
    <xf numFmtId="49" fontId="12" fillId="4" borderId="1" xfId="0" applyNumberFormat="1" applyFont="1" applyFill="1" applyBorder="1" applyAlignment="1" applyProtection="1">
      <alignment horizontal="center" vertical="center"/>
      <protection locked="0"/>
    </xf>
    <xf numFmtId="164" fontId="53" fillId="0" borderId="1" xfId="1" applyNumberFormat="1" applyFont="1" applyFill="1" applyBorder="1" applyAlignment="1" applyProtection="1">
      <alignment horizontal="center" vertical="center"/>
      <protection locked="0"/>
    </xf>
    <xf numFmtId="49" fontId="55" fillId="0" borderId="0" xfId="0" applyNumberFormat="1" applyFont="1"/>
    <xf numFmtId="49" fontId="11" fillId="0" borderId="0" xfId="0" applyNumberFormat="1" applyFont="1" applyFill="1"/>
    <xf numFmtId="164" fontId="10" fillId="0" borderId="0" xfId="1" applyNumberFormat="1" applyFont="1"/>
    <xf numFmtId="49" fontId="11" fillId="0" borderId="0" xfId="0" applyNumberFormat="1" applyFont="1"/>
    <xf numFmtId="49" fontId="0" fillId="0" borderId="0" xfId="0" applyNumberFormat="1" applyFont="1" applyProtection="1">
      <protection locked="0"/>
    </xf>
    <xf numFmtId="49" fontId="6" fillId="0" borderId="1" xfId="0" applyNumberFormat="1" applyFont="1" applyBorder="1" applyAlignment="1" applyProtection="1">
      <alignment horizontal="center"/>
      <protection locked="0"/>
    </xf>
    <xf numFmtId="49" fontId="6" fillId="2" borderId="1" xfId="0" applyNumberFormat="1" applyFont="1" applyFill="1" applyBorder="1" applyAlignment="1" applyProtection="1">
      <alignment horizontal="left"/>
      <protection locked="0"/>
    </xf>
    <xf numFmtId="49" fontId="29" fillId="0" borderId="1" xfId="0" applyNumberFormat="1" applyFont="1" applyBorder="1" applyAlignment="1" applyProtection="1">
      <alignment horizontal="center"/>
      <protection locked="0"/>
    </xf>
    <xf numFmtId="49" fontId="29" fillId="2" borderId="1" xfId="0" applyNumberFormat="1" applyFont="1" applyFill="1" applyBorder="1" applyAlignment="1" applyProtection="1">
      <alignment horizontal="left"/>
      <protection locked="0"/>
    </xf>
    <xf numFmtId="2" fontId="0" fillId="0" borderId="0" xfId="0" applyNumberFormat="1" applyProtection="1">
      <protection locked="0"/>
    </xf>
    <xf numFmtId="49" fontId="3" fillId="0" borderId="1" xfId="0" applyNumberFormat="1" applyFont="1" applyBorder="1" applyAlignment="1" applyProtection="1">
      <alignment horizontal="center"/>
      <protection locked="0"/>
    </xf>
    <xf numFmtId="49" fontId="3" fillId="2" borderId="1" xfId="0" applyNumberFormat="1" applyFont="1" applyFill="1" applyBorder="1" applyAlignment="1" applyProtection="1">
      <alignment horizontal="left"/>
      <protection locked="0"/>
    </xf>
    <xf numFmtId="164" fontId="11" fillId="0" borderId="4" xfId="1" applyNumberFormat="1" applyFont="1" applyFill="1" applyBorder="1" applyAlignment="1">
      <alignment wrapText="1"/>
    </xf>
    <xf numFmtId="164" fontId="10" fillId="0" borderId="0" xfId="1" applyNumberFormat="1" applyFont="1" applyFill="1" applyAlignment="1"/>
    <xf numFmtId="164" fontId="10" fillId="0" borderId="0" xfId="1" applyNumberFormat="1" applyFont="1" applyAlignment="1"/>
    <xf numFmtId="49" fontId="0" fillId="2" borderId="0" xfId="0" applyNumberFormat="1" applyFont="1" applyFill="1" applyAlignment="1">
      <alignment horizontal="left"/>
    </xf>
    <xf numFmtId="1" fontId="0" fillId="2" borderId="0" xfId="0" applyNumberFormat="1" applyFont="1" applyFill="1" applyAlignment="1">
      <alignment horizontal="center"/>
    </xf>
    <xf numFmtId="0" fontId="0" fillId="0" borderId="0" xfId="0" applyAlignment="1"/>
    <xf numFmtId="49" fontId="11" fillId="0" borderId="0" xfId="0" applyNumberFormat="1" applyFont="1" applyFill="1" applyBorder="1" applyAlignment="1">
      <alignment vertical="center" wrapText="1"/>
    </xf>
    <xf numFmtId="164" fontId="10" fillId="2" borderId="0" xfId="1" applyNumberFormat="1" applyFont="1" applyFill="1" applyBorder="1" applyAlignment="1">
      <alignment horizontal="center" wrapText="1"/>
    </xf>
    <xf numFmtId="164" fontId="11" fillId="2" borderId="0" xfId="1" applyNumberFormat="1" applyFont="1" applyFill="1" applyBorder="1" applyAlignment="1">
      <alignment horizontal="center"/>
    </xf>
    <xf numFmtId="49" fontId="11" fillId="0" borderId="0" xfId="0" applyNumberFormat="1" applyFont="1" applyFill="1" applyBorder="1"/>
    <xf numFmtId="49" fontId="11" fillId="2" borderId="0" xfId="0" applyNumberFormat="1" applyFont="1" applyFill="1" applyBorder="1"/>
    <xf numFmtId="43" fontId="10" fillId="0" borderId="0" xfId="1" applyFont="1"/>
    <xf numFmtId="0" fontId="12" fillId="0" borderId="1" xfId="0" applyFont="1" applyBorder="1" applyAlignment="1" applyProtection="1">
      <alignment horizontal="center"/>
      <protection locked="0"/>
    </xf>
    <xf numFmtId="0" fontId="12" fillId="0" borderId="1" xfId="0" applyFont="1" applyBorder="1" applyProtection="1">
      <protection locked="0"/>
    </xf>
    <xf numFmtId="164" fontId="11" fillId="0" borderId="4" xfId="1" applyNumberFormat="1" applyFont="1" applyBorder="1" applyAlignment="1"/>
    <xf numFmtId="0" fontId="6" fillId="0" borderId="1" xfId="0" applyFont="1" applyBorder="1" applyAlignment="1" applyProtection="1">
      <alignment horizontal="center"/>
      <protection locked="0"/>
    </xf>
    <xf numFmtId="0" fontId="6" fillId="2" borderId="1" xfId="0" applyFont="1" applyFill="1" applyBorder="1" applyAlignment="1" applyProtection="1">
      <alignment horizontal="left"/>
      <protection locked="0"/>
    </xf>
    <xf numFmtId="0" fontId="29" fillId="0" borderId="1" xfId="0" applyFont="1" applyBorder="1" applyAlignment="1" applyProtection="1">
      <alignment horizontal="center"/>
      <protection locked="0"/>
    </xf>
    <xf numFmtId="0" fontId="43" fillId="0" borderId="1" xfId="0" applyFont="1" applyFill="1" applyBorder="1" applyAlignment="1">
      <alignment vertical="center" wrapText="1"/>
    </xf>
    <xf numFmtId="0" fontId="43" fillId="0" borderId="1" xfId="0" applyFont="1" applyBorder="1" applyAlignment="1" applyProtection="1">
      <alignment horizontal="center"/>
      <protection locked="0"/>
    </xf>
    <xf numFmtId="0" fontId="43" fillId="2" borderId="1" xfId="0" applyFont="1" applyFill="1" applyBorder="1" applyAlignment="1" applyProtection="1">
      <alignment horizontal="left"/>
      <protection locked="0"/>
    </xf>
    <xf numFmtId="0" fontId="42" fillId="0" borderId="1" xfId="0" applyFont="1" applyBorder="1" applyAlignment="1" applyProtection="1">
      <alignment horizontal="center"/>
      <protection locked="0"/>
    </xf>
    <xf numFmtId="0" fontId="23" fillId="0" borderId="1"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49" fontId="15" fillId="0" borderId="4" xfId="3" applyNumberFormat="1" applyFont="1" applyFill="1" applyBorder="1" applyAlignment="1">
      <alignment vertical="center" wrapText="1"/>
    </xf>
    <xf numFmtId="0" fontId="49" fillId="0" borderId="0" xfId="3" applyFont="1" applyBorder="1" applyAlignment="1">
      <alignment wrapText="1"/>
    </xf>
    <xf numFmtId="0" fontId="46" fillId="0" borderId="0" xfId="3" applyFont="1" applyBorder="1" applyAlignment="1">
      <alignment vertical="center" wrapText="1"/>
    </xf>
    <xf numFmtId="164" fontId="8" fillId="0" borderId="1" xfId="1" applyNumberFormat="1" applyFont="1" applyBorder="1" applyProtection="1">
      <protection locked="0"/>
    </xf>
    <xf numFmtId="49" fontId="69" fillId="2" borderId="0" xfId="0" applyNumberFormat="1" applyFont="1" applyFill="1" applyProtection="1"/>
    <xf numFmtId="164" fontId="12" fillId="5" borderId="1" xfId="1" applyNumberFormat="1" applyFont="1" applyFill="1" applyBorder="1" applyAlignment="1" applyProtection="1">
      <alignment horizontal="center" vertical="center"/>
    </xf>
    <xf numFmtId="164" fontId="53" fillId="5" borderId="1" xfId="1" applyNumberFormat="1" applyFont="1" applyFill="1" applyBorder="1" applyAlignment="1" applyProtection="1">
      <alignment horizontal="center" vertical="center"/>
    </xf>
    <xf numFmtId="164" fontId="53" fillId="6" borderId="1" xfId="1" applyNumberFormat="1" applyFont="1" applyFill="1" applyBorder="1" applyAlignment="1" applyProtection="1">
      <alignment horizontal="center" vertical="center"/>
    </xf>
    <xf numFmtId="164" fontId="53" fillId="3" borderId="1" xfId="1" applyNumberFormat="1" applyFont="1" applyFill="1" applyBorder="1" applyAlignment="1" applyProtection="1">
      <alignment horizontal="center" vertical="center"/>
    </xf>
    <xf numFmtId="164" fontId="10" fillId="0" borderId="0" xfId="1" applyNumberFormat="1" applyFont="1" applyFill="1" applyAlignment="1" applyProtection="1">
      <alignment wrapText="1"/>
    </xf>
    <xf numFmtId="0" fontId="12" fillId="2" borderId="1" xfId="0" applyNumberFormat="1" applyFont="1" applyFill="1" applyBorder="1" applyAlignment="1" applyProtection="1">
      <alignment horizontal="center" vertical="center" wrapText="1"/>
    </xf>
    <xf numFmtId="43" fontId="10" fillId="0" borderId="0" xfId="1" applyFont="1" applyFill="1" applyAlignment="1" applyProtection="1">
      <alignment wrapText="1"/>
    </xf>
    <xf numFmtId="0" fontId="61" fillId="4" borderId="1" xfId="0" applyNumberFormat="1" applyFont="1" applyFill="1" applyBorder="1" applyAlignment="1" applyProtection="1">
      <alignment horizontal="center" vertical="center"/>
      <protection locked="0"/>
    </xf>
    <xf numFmtId="49" fontId="61" fillId="4" borderId="1" xfId="0" applyNumberFormat="1" applyFont="1" applyFill="1" applyBorder="1" applyAlignment="1" applyProtection="1">
      <alignment horizontal="center" vertical="center"/>
      <protection locked="0"/>
    </xf>
    <xf numFmtId="0" fontId="3" fillId="0" borderId="1" xfId="0" applyNumberFormat="1" applyFont="1" applyFill="1" applyBorder="1" applyAlignment="1">
      <alignment horizontal="center" vertical="center" wrapText="1"/>
    </xf>
    <xf numFmtId="49" fontId="9" fillId="3" borderId="1" xfId="0" applyNumberFormat="1" applyFont="1" applyFill="1" applyBorder="1" applyAlignment="1" applyProtection="1">
      <alignment horizontal="center" vertical="center" wrapText="1"/>
      <protection locked="0"/>
    </xf>
    <xf numFmtId="49" fontId="9" fillId="3" borderId="2" xfId="0" applyNumberFormat="1" applyFont="1" applyFill="1" applyBorder="1" applyAlignment="1" applyProtection="1">
      <alignment horizontal="left" vertical="center" wrapText="1"/>
      <protection locked="0"/>
    </xf>
    <xf numFmtId="10" fontId="12" fillId="3" borderId="1" xfId="4" applyNumberFormat="1" applyFont="1" applyFill="1" applyBorder="1" applyAlignment="1" applyProtection="1">
      <alignment horizontal="center" vertical="center"/>
      <protection locked="0"/>
    </xf>
    <xf numFmtId="164" fontId="8" fillId="2" borderId="0" xfId="0" applyNumberFormat="1" applyFont="1" applyFill="1"/>
    <xf numFmtId="49" fontId="61" fillId="0" borderId="1" xfId="0" applyNumberFormat="1" applyFont="1" applyFill="1" applyBorder="1" applyAlignment="1" applyProtection="1">
      <alignment horizontal="center" vertical="center"/>
      <protection locked="0"/>
    </xf>
    <xf numFmtId="164" fontId="8" fillId="0" borderId="0" xfId="0" applyNumberFormat="1" applyFont="1" applyFill="1"/>
    <xf numFmtId="0" fontId="8" fillId="2" borderId="0" xfId="0" applyNumberFormat="1" applyFont="1" applyFill="1" applyBorder="1"/>
    <xf numFmtId="41" fontId="8" fillId="2" borderId="0" xfId="0" applyNumberFormat="1" applyFont="1" applyFill="1" applyBorder="1"/>
    <xf numFmtId="0" fontId="8" fillId="2" borderId="0" xfId="0" applyNumberFormat="1" applyFont="1" applyFill="1"/>
    <xf numFmtId="0" fontId="8" fillId="0" borderId="0" xfId="0" applyNumberFormat="1" applyFont="1" applyFill="1"/>
    <xf numFmtId="3" fontId="8" fillId="3" borderId="0" xfId="0" applyNumberFormat="1" applyFont="1" applyFill="1"/>
    <xf numFmtId="164" fontId="8" fillId="3" borderId="0" xfId="0" applyNumberFormat="1" applyFont="1" applyFill="1"/>
    <xf numFmtId="49" fontId="10" fillId="0" borderId="0" xfId="0" applyNumberFormat="1" applyFont="1" applyFill="1" applyBorder="1" applyAlignment="1" applyProtection="1">
      <alignment horizontal="center" wrapText="1"/>
    </xf>
    <xf numFmtId="49" fontId="11" fillId="0" borderId="0" xfId="0" applyNumberFormat="1" applyFont="1" applyFill="1" applyBorder="1" applyAlignment="1" applyProtection="1">
      <alignment horizontal="center" wrapText="1"/>
    </xf>
    <xf numFmtId="0" fontId="10" fillId="0" borderId="0" xfId="0" applyFont="1" applyAlignment="1" applyProtection="1">
      <alignment horizontal="center" wrapText="1"/>
    </xf>
    <xf numFmtId="0" fontId="10"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9" fillId="0" borderId="1" xfId="0" applyFont="1" applyBorder="1" applyAlignment="1">
      <alignment horizontal="center" vertical="center" wrapText="1"/>
    </xf>
    <xf numFmtId="0" fontId="12" fillId="0" borderId="1" xfId="0" applyFont="1" applyBorder="1" applyAlignment="1">
      <alignment horizontal="center"/>
    </xf>
    <xf numFmtId="1" fontId="26" fillId="2" borderId="0" xfId="0" applyNumberFormat="1" applyFont="1" applyFill="1" applyBorder="1" applyAlignment="1">
      <alignment horizontal="center"/>
    </xf>
    <xf numFmtId="0" fontId="4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0" fillId="3" borderId="1" xfId="0" applyFill="1" applyBorder="1" applyAlignment="1">
      <alignment horizontal="right"/>
    </xf>
    <xf numFmtId="14" fontId="51" fillId="3" borderId="1" xfId="0" applyNumberFormat="1" applyFont="1" applyFill="1" applyBorder="1" applyAlignment="1">
      <alignment horizontal="right"/>
    </xf>
    <xf numFmtId="0" fontId="12" fillId="2" borderId="1" xfId="0" applyNumberFormat="1" applyFont="1" applyFill="1" applyBorder="1" applyAlignment="1" applyProtection="1">
      <alignment horizontal="center" vertical="center" wrapText="1"/>
      <protection locked="0"/>
    </xf>
    <xf numFmtId="0" fontId="12" fillId="2" borderId="1" xfId="0" applyNumberFormat="1" applyFont="1" applyFill="1" applyBorder="1" applyAlignment="1" applyProtection="1">
      <alignment horizontal="center" vertical="center"/>
      <protection locked="0"/>
    </xf>
    <xf numFmtId="164" fontId="3" fillId="3" borderId="1" xfId="1" applyNumberFormat="1" applyFont="1" applyFill="1" applyBorder="1" applyAlignment="1" applyProtection="1">
      <alignment horizontal="center" vertical="center"/>
      <protection locked="0"/>
    </xf>
    <xf numFmtId="164" fontId="54" fillId="3" borderId="1" xfId="1" applyNumberFormat="1" applyFont="1" applyFill="1" applyBorder="1" applyAlignment="1" applyProtection="1">
      <alignment horizontal="center" vertical="center"/>
    </xf>
    <xf numFmtId="164" fontId="53" fillId="3" borderId="1" xfId="1" applyNumberFormat="1" applyFont="1" applyFill="1" applyBorder="1" applyAlignment="1" applyProtection="1">
      <alignment horizontal="center" vertical="center"/>
      <protection locked="0"/>
    </xf>
    <xf numFmtId="49" fontId="12" fillId="3" borderId="2" xfId="0" applyNumberFormat="1" applyFont="1" applyFill="1" applyBorder="1" applyAlignment="1" applyProtection="1">
      <alignment horizontal="left" vertical="center" wrapText="1"/>
    </xf>
    <xf numFmtId="10" fontId="53" fillId="3" borderId="1" xfId="4" applyNumberFormat="1" applyFont="1" applyFill="1" applyBorder="1" applyAlignment="1" applyProtection="1">
      <alignment horizontal="center" vertical="center"/>
      <protection locked="0"/>
    </xf>
    <xf numFmtId="41" fontId="12" fillId="0" borderId="1" xfId="1" applyNumberFormat="1" applyFont="1" applyFill="1" applyBorder="1" applyAlignment="1" applyProtection="1">
      <alignment horizontal="center" vertical="center"/>
      <protection locked="0"/>
    </xf>
    <xf numFmtId="164" fontId="61" fillId="0" borderId="1" xfId="1" applyNumberFormat="1" applyFont="1" applyFill="1" applyBorder="1" applyAlignment="1" applyProtection="1">
      <alignment horizontal="center" vertical="center" wrapText="1"/>
      <protection locked="0"/>
    </xf>
    <xf numFmtId="164" fontId="31" fillId="0" borderId="1" xfId="1" applyNumberFormat="1" applyFont="1" applyFill="1" applyBorder="1" applyAlignment="1" applyProtection="1">
      <alignment horizontal="center" vertical="center"/>
      <protection locked="0"/>
    </xf>
    <xf numFmtId="0" fontId="3" fillId="0" borderId="1" xfId="0" applyNumberFormat="1" applyFont="1" applyBorder="1" applyAlignment="1">
      <alignment horizontal="center"/>
    </xf>
    <xf numFmtId="164" fontId="3" fillId="0" borderId="1" xfId="1" applyNumberFormat="1" applyFont="1" applyFill="1" applyBorder="1" applyAlignment="1" applyProtection="1">
      <alignment horizontal="center" vertical="center"/>
      <protection locked="0"/>
    </xf>
    <xf numFmtId="41" fontId="12" fillId="0" borderId="1" xfId="0" applyNumberFormat="1" applyFont="1" applyFill="1" applyBorder="1" applyAlignment="1" applyProtection="1">
      <alignment vertical="center" wrapText="1"/>
      <protection locked="0"/>
    </xf>
    <xf numFmtId="0" fontId="12" fillId="0" borderId="1" xfId="0" applyNumberFormat="1" applyFont="1" applyBorder="1" applyAlignment="1">
      <alignment horizontal="center"/>
    </xf>
    <xf numFmtId="164" fontId="29" fillId="0" borderId="1" xfId="1" applyNumberFormat="1" applyFont="1" applyFill="1" applyBorder="1" applyAlignment="1" applyProtection="1">
      <alignment horizontal="center"/>
      <protection locked="0"/>
    </xf>
    <xf numFmtId="164" fontId="42" fillId="0" borderId="1" xfId="1" applyNumberFormat="1" applyFont="1" applyFill="1" applyBorder="1" applyAlignment="1" applyProtection="1">
      <alignment horizontal="center"/>
      <protection locked="0"/>
    </xf>
    <xf numFmtId="41" fontId="23"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protection locked="0"/>
    </xf>
    <xf numFmtId="49" fontId="7" fillId="0" borderId="1" xfId="0" applyNumberFormat="1" applyFont="1" applyFill="1" applyBorder="1" applyAlignment="1" applyProtection="1">
      <alignment horizontal="left"/>
      <protection locked="0"/>
    </xf>
    <xf numFmtId="49" fontId="73" fillId="0" borderId="0" xfId="0" applyNumberFormat="1" applyFont="1" applyFill="1" applyAlignment="1" applyProtection="1"/>
    <xf numFmtId="0" fontId="12" fillId="4" borderId="1" xfId="0" applyNumberFormat="1" applyFont="1" applyFill="1" applyBorder="1" applyAlignment="1" applyProtection="1">
      <alignment vertical="center"/>
      <protection locked="0"/>
    </xf>
    <xf numFmtId="0" fontId="61" fillId="4" borderId="1" xfId="0" applyNumberFormat="1" applyFont="1" applyFill="1" applyBorder="1" applyAlignment="1" applyProtection="1">
      <alignment vertical="center"/>
      <protection locked="0"/>
    </xf>
    <xf numFmtId="164" fontId="10" fillId="0" borderId="0" xfId="1" applyNumberFormat="1" applyFont="1" applyFill="1" applyAlignment="1">
      <alignment horizontal="center"/>
    </xf>
    <xf numFmtId="49" fontId="29" fillId="2" borderId="4" xfId="0" applyNumberFormat="1" applyFont="1" applyFill="1" applyBorder="1" applyAlignment="1" applyProtection="1">
      <alignment horizontal="left"/>
      <protection locked="0"/>
    </xf>
    <xf numFmtId="164" fontId="31" fillId="0" borderId="4" xfId="1" applyNumberFormat="1" applyFont="1" applyFill="1" applyBorder="1" applyAlignment="1" applyProtection="1">
      <alignment horizontal="center" vertical="center"/>
      <protection locked="0"/>
    </xf>
    <xf numFmtId="49" fontId="29" fillId="0" borderId="4" xfId="0" applyNumberFormat="1" applyFont="1" applyBorder="1" applyAlignment="1" applyProtection="1">
      <alignment horizontal="center"/>
      <protection locked="0"/>
    </xf>
    <xf numFmtId="49" fontId="3" fillId="2" borderId="4" xfId="0" applyNumberFormat="1" applyFont="1" applyFill="1" applyBorder="1" applyAlignment="1" applyProtection="1">
      <alignment horizontal="left"/>
      <protection locked="0"/>
    </xf>
    <xf numFmtId="164" fontId="3" fillId="0" borderId="4" xfId="1" applyNumberFormat="1" applyFont="1" applyFill="1" applyBorder="1" applyAlignment="1" applyProtection="1">
      <alignment horizontal="center" vertical="center"/>
      <protection locked="0"/>
    </xf>
    <xf numFmtId="49" fontId="3" fillId="0" borderId="4" xfId="0" applyNumberFormat="1" applyFont="1" applyBorder="1" applyAlignment="1" applyProtection="1">
      <alignment horizontal="center"/>
      <protection locked="0"/>
    </xf>
    <xf numFmtId="49" fontId="12" fillId="0" borderId="4" xfId="0" applyNumberFormat="1" applyFont="1" applyBorder="1" applyAlignment="1" applyProtection="1">
      <alignment horizontal="center"/>
      <protection locked="0"/>
    </xf>
    <xf numFmtId="49" fontId="12" fillId="2" borderId="4" xfId="0" applyNumberFormat="1" applyFont="1" applyFill="1" applyBorder="1" applyAlignment="1" applyProtection="1">
      <alignment horizontal="left"/>
      <protection locked="0"/>
    </xf>
    <xf numFmtId="49" fontId="9" fillId="0" borderId="0" xfId="0" applyNumberFormat="1" applyFont="1" applyBorder="1" applyAlignment="1">
      <alignment horizontal="center"/>
    </xf>
    <xf numFmtId="164" fontId="11" fillId="0" borderId="0" xfId="1" applyNumberFormat="1" applyFont="1" applyFill="1" applyBorder="1" applyAlignment="1">
      <alignment wrapText="1"/>
    </xf>
    <xf numFmtId="164" fontId="9" fillId="0" borderId="4" xfId="1" applyNumberFormat="1" applyFont="1" applyFill="1" applyBorder="1" applyAlignment="1" applyProtection="1">
      <alignment horizontal="center" wrapText="1"/>
      <protection locked="0"/>
    </xf>
    <xf numFmtId="41" fontId="12" fillId="3" borderId="1" xfId="0" applyNumberFormat="1" applyFont="1" applyFill="1" applyBorder="1" applyAlignment="1" applyProtection="1">
      <alignment vertical="center" wrapText="1"/>
    </xf>
    <xf numFmtId="49" fontId="0" fillId="0" borderId="0" xfId="0" applyNumberFormat="1" applyFill="1" applyBorder="1" applyAlignment="1">
      <alignment vertical="top" wrapText="1"/>
    </xf>
    <xf numFmtId="49" fontId="12" fillId="0" borderId="1" xfId="0" applyNumberFormat="1" applyFont="1" applyFill="1" applyBorder="1" applyAlignment="1" applyProtection="1">
      <alignment horizontal="center" vertical="center"/>
      <protection locked="0"/>
    </xf>
    <xf numFmtId="0" fontId="12" fillId="0" borderId="1" xfId="0" applyNumberFormat="1" applyFont="1" applyFill="1" applyBorder="1" applyAlignment="1" applyProtection="1">
      <alignment vertical="center"/>
      <protection locked="0"/>
    </xf>
    <xf numFmtId="41" fontId="8" fillId="0" borderId="0" xfId="0" applyNumberFormat="1" applyFont="1" applyFill="1" applyBorder="1"/>
    <xf numFmtId="0" fontId="8" fillId="0" borderId="0" xfId="0" applyNumberFormat="1" applyFont="1" applyFill="1" applyBorder="1"/>
    <xf numFmtId="0" fontId="61" fillId="0" borderId="1" xfId="0" applyNumberFormat="1" applyFont="1" applyFill="1" applyBorder="1" applyAlignment="1" applyProtection="1">
      <alignment vertical="center"/>
      <protection locked="0"/>
    </xf>
    <xf numFmtId="3" fontId="8" fillId="0" borderId="0" xfId="0" applyNumberFormat="1" applyFont="1" applyFill="1"/>
    <xf numFmtId="43" fontId="8" fillId="0" borderId="0" xfId="0" applyNumberFormat="1" applyFont="1" applyFill="1"/>
    <xf numFmtId="0" fontId="12" fillId="0" borderId="1" xfId="0" applyNumberFormat="1" applyFont="1" applyFill="1" applyBorder="1" applyAlignment="1" applyProtection="1">
      <alignment horizontal="center" vertical="center"/>
      <protection locked="0"/>
    </xf>
    <xf numFmtId="10" fontId="12" fillId="0" borderId="1" xfId="4" applyNumberFormat="1" applyFont="1" applyFill="1" applyBorder="1" applyAlignment="1" applyProtection="1">
      <alignment horizontal="center" vertical="center"/>
      <protection locked="0"/>
    </xf>
    <xf numFmtId="10" fontId="53" fillId="0" borderId="1" xfId="4" applyNumberFormat="1" applyFont="1" applyFill="1" applyBorder="1" applyAlignment="1" applyProtection="1">
      <alignment horizontal="center" vertical="center" wrapText="1"/>
      <protection locked="0"/>
    </xf>
    <xf numFmtId="49" fontId="52" fillId="0" borderId="1" xfId="0" applyNumberFormat="1" applyFont="1" applyFill="1" applyBorder="1" applyAlignment="1" applyProtection="1">
      <alignment horizontal="center" wrapText="1"/>
      <protection locked="0"/>
    </xf>
    <xf numFmtId="49" fontId="52" fillId="0" borderId="1" xfId="0" applyNumberFormat="1" applyFont="1" applyFill="1" applyBorder="1" applyAlignment="1" applyProtection="1">
      <alignment horizontal="left" wrapText="1"/>
      <protection locked="0"/>
    </xf>
    <xf numFmtId="0" fontId="52" fillId="3" borderId="1" xfId="0" applyNumberFormat="1" applyFont="1" applyFill="1" applyBorder="1" applyAlignment="1" applyProtection="1">
      <alignment horizontal="center"/>
      <protection locked="0"/>
    </xf>
    <xf numFmtId="49" fontId="52" fillId="3" borderId="1" xfId="0" applyNumberFormat="1" applyFont="1" applyFill="1" applyBorder="1" applyAlignment="1" applyProtection="1">
      <alignment horizontal="left"/>
      <protection locked="0"/>
    </xf>
    <xf numFmtId="164" fontId="52" fillId="3" borderId="7" xfId="1" applyNumberFormat="1" applyFont="1" applyFill="1" applyBorder="1" applyAlignment="1" applyProtection="1">
      <alignment horizontal="center" wrapText="1"/>
      <protection locked="0"/>
    </xf>
    <xf numFmtId="0" fontId="52" fillId="0" borderId="9" xfId="0" applyNumberFormat="1" applyFont="1" applyBorder="1" applyAlignment="1" applyProtection="1">
      <alignment horizontal="center"/>
      <protection locked="0"/>
    </xf>
    <xf numFmtId="49" fontId="8" fillId="2" borderId="1" xfId="0" applyNumberFormat="1" applyFont="1" applyFill="1" applyBorder="1" applyAlignment="1" applyProtection="1">
      <alignment horizontal="left"/>
      <protection locked="0"/>
    </xf>
    <xf numFmtId="0" fontId="52" fillId="3" borderId="9" xfId="0" applyNumberFormat="1" applyFont="1" applyFill="1" applyBorder="1" applyAlignment="1" applyProtection="1">
      <alignment horizontal="center"/>
      <protection locked="0"/>
    </xf>
    <xf numFmtId="49" fontId="52" fillId="8" borderId="1" xfId="0" applyNumberFormat="1" applyFont="1" applyFill="1" applyBorder="1" applyAlignment="1" applyProtection="1">
      <alignment horizontal="center"/>
      <protection locked="0"/>
    </xf>
    <xf numFmtId="49" fontId="52" fillId="8" borderId="1" xfId="0" applyNumberFormat="1" applyFont="1" applyFill="1" applyBorder="1" applyAlignment="1" applyProtection="1">
      <alignment horizontal="left"/>
      <protection locked="0"/>
    </xf>
    <xf numFmtId="164" fontId="52" fillId="8" borderId="7" xfId="1" applyNumberFormat="1" applyFont="1" applyFill="1" applyBorder="1" applyAlignment="1" applyProtection="1">
      <alignment horizontal="center" wrapText="1"/>
      <protection locked="0"/>
    </xf>
    <xf numFmtId="49" fontId="8" fillId="0" borderId="1" xfId="0" applyNumberFormat="1" applyFont="1" applyBorder="1" applyAlignment="1" applyProtection="1">
      <alignment horizontal="center"/>
      <protection locked="0"/>
    </xf>
    <xf numFmtId="49" fontId="76" fillId="0" borderId="6" xfId="0" applyNumberFormat="1" applyFont="1" applyBorder="1" applyAlignment="1">
      <alignment vertical="center" wrapText="1"/>
    </xf>
    <xf numFmtId="49" fontId="76" fillId="0" borderId="7" xfId="0" applyNumberFormat="1" applyFont="1" applyBorder="1" applyAlignment="1">
      <alignment vertical="center" wrapText="1"/>
    </xf>
    <xf numFmtId="49" fontId="77" fillId="0" borderId="1" xfId="0" applyNumberFormat="1" applyFont="1" applyBorder="1" applyAlignment="1">
      <alignment horizontal="center" vertical="center" wrapText="1"/>
    </xf>
    <xf numFmtId="49" fontId="77" fillId="0" borderId="1" xfId="0" applyNumberFormat="1" applyFont="1" applyBorder="1" applyAlignment="1">
      <alignment horizontal="center" vertical="center"/>
    </xf>
    <xf numFmtId="49" fontId="52" fillId="0" borderId="3" xfId="0" applyNumberFormat="1" applyFont="1" applyFill="1" applyBorder="1" applyAlignment="1">
      <alignment horizontal="center" vertical="center" wrapText="1" readingOrder="1"/>
    </xf>
    <xf numFmtId="41" fontId="9" fillId="3" borderId="1" xfId="0" applyNumberFormat="1" applyFont="1" applyFill="1" applyBorder="1" applyAlignment="1" applyProtection="1">
      <alignment vertical="center" wrapText="1"/>
    </xf>
    <xf numFmtId="164" fontId="10" fillId="0" borderId="0" xfId="1" applyNumberFormat="1" applyFont="1" applyFill="1" applyAlignment="1">
      <alignment horizontal="center"/>
    </xf>
    <xf numFmtId="164" fontId="10" fillId="0" borderId="0" xfId="1" applyNumberFormat="1" applyFont="1" applyAlignment="1">
      <alignment horizontal="center"/>
    </xf>
    <xf numFmtId="43" fontId="10" fillId="0" borderId="0" xfId="1" applyFont="1" applyFill="1" applyBorder="1" applyAlignment="1">
      <alignment horizontal="center" vertical="center" wrapText="1"/>
    </xf>
    <xf numFmtId="0" fontId="0" fillId="0" borderId="0" xfId="0" applyNumberFormat="1" applyFont="1" applyFill="1"/>
    <xf numFmtId="0" fontId="23" fillId="2" borderId="1" xfId="0" applyNumberFormat="1" applyFont="1" applyFill="1" applyBorder="1" applyAlignment="1" applyProtection="1">
      <alignment horizontal="center" vertical="center"/>
    </xf>
    <xf numFmtId="164" fontId="12" fillId="10" borderId="1" xfId="1" applyNumberFormat="1" applyFont="1" applyFill="1" applyBorder="1" applyAlignment="1" applyProtection="1">
      <alignment horizontal="center" vertical="center"/>
      <protection locked="0"/>
    </xf>
    <xf numFmtId="49" fontId="7" fillId="10" borderId="1" xfId="0" applyNumberFormat="1" applyFont="1" applyFill="1" applyBorder="1" applyAlignment="1">
      <alignment horizontal="center" vertical="center"/>
    </xf>
    <xf numFmtId="49" fontId="7" fillId="10" borderId="1" xfId="0" applyNumberFormat="1" applyFont="1" applyFill="1" applyBorder="1" applyAlignment="1">
      <alignment horizontal="justify" vertical="center"/>
    </xf>
    <xf numFmtId="164" fontId="7" fillId="10" borderId="1" xfId="1" applyNumberFormat="1" applyFont="1" applyFill="1" applyBorder="1" applyAlignment="1" applyProtection="1">
      <alignment horizontal="center" vertical="center"/>
      <protection locked="0"/>
    </xf>
    <xf numFmtId="164" fontId="3" fillId="10" borderId="1" xfId="1" applyNumberFormat="1" applyFont="1" applyFill="1" applyBorder="1" applyAlignment="1" applyProtection="1">
      <alignment horizontal="center" vertical="center"/>
      <protection locked="0"/>
    </xf>
    <xf numFmtId="49" fontId="16" fillId="10" borderId="1" xfId="0" applyNumberFormat="1" applyFont="1" applyFill="1" applyBorder="1" applyAlignment="1">
      <alignment horizontal="center" vertical="center"/>
    </xf>
    <xf numFmtId="49" fontId="16" fillId="10" borderId="1" xfId="0" applyNumberFormat="1" applyFont="1" applyFill="1" applyBorder="1" applyAlignment="1">
      <alignment horizontal="justify" vertical="center"/>
    </xf>
    <xf numFmtId="49" fontId="16" fillId="11" borderId="1" xfId="0" applyNumberFormat="1" applyFont="1" applyFill="1" applyBorder="1" applyAlignment="1">
      <alignment horizontal="center" vertical="center"/>
    </xf>
    <xf numFmtId="49" fontId="16" fillId="11" borderId="1" xfId="0" applyNumberFormat="1" applyFont="1" applyFill="1" applyBorder="1" applyAlignment="1">
      <alignment horizontal="justify" vertical="center"/>
    </xf>
    <xf numFmtId="164" fontId="75" fillId="11" borderId="1" xfId="1" applyNumberFormat="1" applyFont="1" applyFill="1" applyBorder="1" applyAlignment="1" applyProtection="1">
      <alignment horizontal="center" vertical="center"/>
      <protection locked="0"/>
    </xf>
    <xf numFmtId="49" fontId="6" fillId="11" borderId="1" xfId="0" applyNumberFormat="1" applyFont="1" applyFill="1" applyBorder="1" applyAlignment="1" applyProtection="1">
      <alignment horizontal="center" vertical="center" wrapText="1"/>
    </xf>
    <xf numFmtId="49" fontId="6" fillId="11" borderId="1" xfId="0" applyNumberFormat="1" applyFont="1" applyFill="1" applyBorder="1" applyAlignment="1" applyProtection="1">
      <alignment horizontal="left" vertical="center" wrapText="1"/>
    </xf>
    <xf numFmtId="164" fontId="53" fillId="10" borderId="1" xfId="1" applyNumberFormat="1" applyFont="1" applyFill="1" applyBorder="1" applyAlignment="1" applyProtection="1">
      <alignment horizontal="center" vertical="center"/>
    </xf>
    <xf numFmtId="164" fontId="53" fillId="10" borderId="1" xfId="1" applyNumberFormat="1" applyFont="1" applyFill="1" applyBorder="1" applyAlignment="1" applyProtection="1">
      <alignment horizontal="center" vertical="center"/>
      <protection locked="0"/>
    </xf>
    <xf numFmtId="164" fontId="30" fillId="11" borderId="1" xfId="1" applyNumberFormat="1" applyFont="1" applyFill="1" applyBorder="1" applyAlignment="1" applyProtection="1">
      <alignment horizontal="center" vertical="center"/>
      <protection locked="0"/>
    </xf>
    <xf numFmtId="41" fontId="9" fillId="10" borderId="1" xfId="1" applyNumberFormat="1" applyFont="1" applyFill="1" applyBorder="1" applyAlignment="1" applyProtection="1">
      <alignment horizontal="center" vertical="center"/>
      <protection locked="0"/>
    </xf>
    <xf numFmtId="10" fontId="9" fillId="10" borderId="1" xfId="4" applyNumberFormat="1" applyFont="1" applyFill="1" applyBorder="1" applyAlignment="1" applyProtection="1">
      <alignment horizontal="center" vertical="center"/>
      <protection locked="0"/>
    </xf>
    <xf numFmtId="49" fontId="0" fillId="10" borderId="0" xfId="0" applyNumberFormat="1" applyFont="1" applyFill="1" applyBorder="1"/>
    <xf numFmtId="41" fontId="0" fillId="10" borderId="0" xfId="0" applyNumberFormat="1" applyFont="1" applyFill="1" applyBorder="1"/>
    <xf numFmtId="49" fontId="9" fillId="10" borderId="1" xfId="0" applyNumberFormat="1" applyFont="1" applyFill="1" applyBorder="1" applyAlignment="1" applyProtection="1">
      <alignment horizontal="center" vertical="center"/>
      <protection locked="0"/>
    </xf>
    <xf numFmtId="49" fontId="9" fillId="10" borderId="1" xfId="0" applyNumberFormat="1" applyFont="1" applyFill="1" applyBorder="1" applyAlignment="1" applyProtection="1">
      <alignment vertical="center"/>
      <protection locked="0"/>
    </xf>
    <xf numFmtId="10" fontId="12" fillId="10" borderId="1" xfId="4" applyNumberFormat="1" applyFont="1" applyFill="1" applyBorder="1" applyAlignment="1" applyProtection="1">
      <alignment horizontal="center" vertical="center"/>
      <protection locked="0"/>
    </xf>
    <xf numFmtId="41" fontId="8" fillId="10" borderId="0" xfId="0" applyNumberFormat="1" applyFont="1" applyFill="1" applyBorder="1"/>
    <xf numFmtId="41" fontId="12" fillId="10" borderId="1" xfId="1" applyNumberFormat="1" applyFont="1" applyFill="1" applyBorder="1" applyAlignment="1" applyProtection="1">
      <alignment horizontal="center" vertical="center"/>
      <protection locked="0"/>
    </xf>
    <xf numFmtId="0" fontId="9" fillId="10" borderId="1" xfId="0" applyNumberFormat="1" applyFont="1" applyFill="1" applyBorder="1" applyAlignment="1" applyProtection="1">
      <alignment vertical="center"/>
      <protection locked="0"/>
    </xf>
    <xf numFmtId="0" fontId="8" fillId="10" borderId="0" xfId="0" applyNumberFormat="1" applyFont="1" applyFill="1" applyBorder="1"/>
    <xf numFmtId="164" fontId="61" fillId="10" borderId="1" xfId="1" applyNumberFormat="1" applyFont="1" applyFill="1" applyBorder="1" applyAlignment="1" applyProtection="1">
      <alignment horizontal="center" vertical="center" wrapText="1"/>
      <protection locked="0"/>
    </xf>
    <xf numFmtId="10" fontId="61" fillId="10" borderId="1" xfId="4" applyNumberFormat="1" applyFont="1" applyFill="1" applyBorder="1" applyAlignment="1" applyProtection="1">
      <alignment horizontal="center" vertical="center" wrapText="1"/>
      <protection locked="0"/>
    </xf>
    <xf numFmtId="3" fontId="8" fillId="10" borderId="0" xfId="0" applyNumberFormat="1" applyFont="1" applyFill="1"/>
    <xf numFmtId="37" fontId="8" fillId="10" borderId="0" xfId="0" applyNumberFormat="1" applyFont="1" applyFill="1"/>
    <xf numFmtId="164" fontId="8" fillId="10" borderId="0" xfId="0" applyNumberFormat="1" applyFont="1" applyFill="1"/>
    <xf numFmtId="10" fontId="0" fillId="10" borderId="0" xfId="0" applyNumberFormat="1" applyFont="1" applyFill="1"/>
    <xf numFmtId="49" fontId="0" fillId="10" borderId="0" xfId="0" applyNumberFormat="1" applyFont="1" applyFill="1"/>
    <xf numFmtId="49" fontId="56" fillId="10" borderId="1" xfId="0" applyNumberFormat="1" applyFont="1" applyFill="1" applyBorder="1" applyAlignment="1" applyProtection="1">
      <alignment horizontal="center" vertical="center"/>
      <protection locked="0"/>
    </xf>
    <xf numFmtId="49" fontId="56" fillId="10" borderId="1" xfId="0" applyNumberFormat="1" applyFont="1" applyFill="1" applyBorder="1" applyAlignment="1" applyProtection="1">
      <alignment vertical="center"/>
      <protection locked="0"/>
    </xf>
    <xf numFmtId="10" fontId="53" fillId="10" borderId="1" xfId="4" applyNumberFormat="1" applyFont="1" applyFill="1" applyBorder="1" applyAlignment="1" applyProtection="1">
      <alignment horizontal="center" vertical="center" wrapText="1"/>
      <protection locked="0"/>
    </xf>
    <xf numFmtId="41" fontId="8" fillId="10" borderId="0" xfId="0" applyNumberFormat="1" applyFont="1" applyFill="1"/>
    <xf numFmtId="0" fontId="0" fillId="10" borderId="0" xfId="0" applyNumberFormat="1" applyFont="1" applyFill="1"/>
    <xf numFmtId="0" fontId="56" fillId="10" borderId="1" xfId="0" applyNumberFormat="1" applyFont="1" applyFill="1" applyBorder="1" applyAlignment="1" applyProtection="1">
      <alignment vertical="center"/>
      <protection locked="0"/>
    </xf>
    <xf numFmtId="0" fontId="8" fillId="10" borderId="0" xfId="0" applyNumberFormat="1" applyFont="1" applyFill="1"/>
    <xf numFmtId="43" fontId="8" fillId="10" borderId="0" xfId="0" applyNumberFormat="1" applyFont="1" applyFill="1"/>
    <xf numFmtId="49" fontId="56" fillId="10" borderId="9" xfId="0" applyNumberFormat="1" applyFont="1" applyFill="1" applyBorder="1" applyAlignment="1" applyProtection="1">
      <alignment horizontal="center" vertical="center"/>
      <protection locked="0"/>
    </xf>
    <xf numFmtId="0" fontId="56" fillId="10" borderId="9" xfId="0" applyNumberFormat="1" applyFont="1" applyFill="1" applyBorder="1" applyAlignment="1" applyProtection="1">
      <alignment vertical="center"/>
      <protection locked="0"/>
    </xf>
    <xf numFmtId="10" fontId="53" fillId="10" borderId="9" xfId="4" applyNumberFormat="1" applyFont="1" applyFill="1" applyBorder="1" applyAlignment="1" applyProtection="1">
      <alignment horizontal="center" vertical="center" wrapText="1"/>
      <protection locked="0"/>
    </xf>
    <xf numFmtId="164" fontId="31" fillId="10" borderId="1" xfId="1" applyNumberFormat="1" applyFont="1" applyFill="1" applyBorder="1" applyAlignment="1" applyProtection="1">
      <alignment horizontal="center" vertical="center"/>
      <protection locked="0"/>
    </xf>
    <xf numFmtId="49" fontId="0" fillId="10" borderId="0" xfId="0" applyNumberFormat="1" applyFont="1" applyFill="1" applyProtection="1">
      <protection locked="0"/>
    </xf>
    <xf numFmtId="49" fontId="6" fillId="10" borderId="1" xfId="0" applyNumberFormat="1" applyFont="1" applyFill="1" applyBorder="1" applyAlignment="1" applyProtection="1">
      <alignment horizontal="center"/>
      <protection locked="0"/>
    </xf>
    <xf numFmtId="49" fontId="6" fillId="10" borderId="1" xfId="0" applyNumberFormat="1" applyFont="1" applyFill="1" applyBorder="1" applyAlignment="1" applyProtection="1">
      <alignment horizontal="left"/>
      <protection locked="0"/>
    </xf>
    <xf numFmtId="49" fontId="7" fillId="10" borderId="9" xfId="0" applyNumberFormat="1" applyFont="1" applyFill="1" applyBorder="1" applyAlignment="1" applyProtection="1">
      <alignment horizontal="center"/>
      <protection locked="0"/>
    </xf>
    <xf numFmtId="49" fontId="7" fillId="10" borderId="1" xfId="0" applyNumberFormat="1" applyFont="1" applyFill="1" applyBorder="1" applyAlignment="1" applyProtection="1">
      <alignment horizontal="left"/>
      <protection locked="0"/>
    </xf>
    <xf numFmtId="164" fontId="29" fillId="10" borderId="1" xfId="1" applyNumberFormat="1" applyFont="1" applyFill="1" applyBorder="1" applyAlignment="1" applyProtection="1">
      <alignment horizontal="center"/>
      <protection locked="0"/>
    </xf>
    <xf numFmtId="164" fontId="6" fillId="10" borderId="1" xfId="1" applyNumberFormat="1" applyFont="1" applyFill="1" applyBorder="1" applyAlignment="1" applyProtection="1">
      <alignment horizontal="center"/>
      <protection locked="0"/>
    </xf>
    <xf numFmtId="49" fontId="0" fillId="10" borderId="0" xfId="0" applyNumberFormat="1" applyFill="1"/>
    <xf numFmtId="0" fontId="6" fillId="10" borderId="1" xfId="0" applyFont="1" applyFill="1" applyBorder="1" applyAlignment="1" applyProtection="1">
      <alignment horizontal="center"/>
      <protection locked="0"/>
    </xf>
    <xf numFmtId="0" fontId="6" fillId="10" borderId="1" xfId="0" applyFont="1" applyFill="1" applyBorder="1" applyAlignment="1" applyProtection="1">
      <alignment horizontal="left"/>
      <protection locked="0"/>
    </xf>
    <xf numFmtId="164" fontId="42" fillId="10" borderId="1" xfId="1" applyNumberFormat="1" applyFont="1" applyFill="1" applyBorder="1" applyAlignment="1" applyProtection="1">
      <alignment horizontal="center"/>
      <protection locked="0"/>
    </xf>
    <xf numFmtId="0" fontId="38" fillId="10" borderId="0" xfId="0" applyFont="1" applyFill="1"/>
    <xf numFmtId="0" fontId="43" fillId="10" borderId="9" xfId="0" applyFont="1" applyFill="1" applyBorder="1" applyAlignment="1" applyProtection="1">
      <alignment horizontal="center"/>
      <protection locked="0"/>
    </xf>
    <xf numFmtId="0" fontId="43" fillId="10" borderId="1" xfId="0" applyFont="1" applyFill="1" applyBorder="1" applyAlignment="1" applyProtection="1">
      <alignment horizontal="left"/>
      <protection locked="0"/>
    </xf>
    <xf numFmtId="41" fontId="23" fillId="10" borderId="1" xfId="0" applyNumberFormat="1" applyFont="1" applyFill="1" applyBorder="1" applyAlignment="1" applyProtection="1">
      <alignment horizontal="center" vertical="center" wrapText="1"/>
      <protection locked="0"/>
    </xf>
    <xf numFmtId="0" fontId="40" fillId="10" borderId="0" xfId="0" applyFont="1" applyFill="1"/>
    <xf numFmtId="0" fontId="23" fillId="10" borderId="1" xfId="0" applyFont="1" applyFill="1" applyBorder="1" applyAlignment="1" applyProtection="1">
      <alignment horizontal="center" vertical="center" wrapText="1"/>
      <protection locked="0"/>
    </xf>
    <xf numFmtId="0" fontId="28" fillId="10" borderId="1" xfId="0" applyFont="1" applyFill="1" applyBorder="1" applyAlignment="1" applyProtection="1">
      <alignment horizontal="center" vertical="center" wrapText="1"/>
      <protection locked="0"/>
    </xf>
    <xf numFmtId="0" fontId="8" fillId="0" borderId="9" xfId="0" applyNumberFormat="1" applyFont="1" applyBorder="1" applyAlignment="1" applyProtection="1">
      <alignment horizontal="center"/>
      <protection locked="0"/>
    </xf>
    <xf numFmtId="164" fontId="8" fillId="0" borderId="7" xfId="1" applyNumberFormat="1" applyFont="1" applyFill="1" applyBorder="1" applyAlignment="1" applyProtection="1">
      <alignment horizontal="center" wrapText="1"/>
      <protection locked="0"/>
    </xf>
    <xf numFmtId="164" fontId="8" fillId="3" borderId="7" xfId="1" applyNumberFormat="1" applyFont="1" applyFill="1" applyBorder="1" applyAlignment="1" applyProtection="1">
      <alignment horizontal="center" wrapText="1"/>
    </xf>
    <xf numFmtId="164" fontId="8" fillId="0" borderId="7" xfId="1" applyNumberFormat="1" applyFont="1" applyFill="1" applyBorder="1" applyAlignment="1" applyProtection="1">
      <alignment horizontal="center" wrapText="1"/>
    </xf>
    <xf numFmtId="49" fontId="77" fillId="0" borderId="1" xfId="0" applyNumberFormat="1" applyFont="1" applyFill="1" applyBorder="1" applyAlignment="1">
      <alignment horizontal="center" vertical="center" wrapText="1"/>
    </xf>
    <xf numFmtId="164" fontId="0" fillId="10" borderId="0" xfId="0" applyNumberFormat="1" applyFont="1" applyFill="1" applyProtection="1">
      <protection locked="0"/>
    </xf>
    <xf numFmtId="164" fontId="75" fillId="10" borderId="1" xfId="1" applyNumberFormat="1" applyFont="1" applyFill="1" applyBorder="1" applyAlignment="1" applyProtection="1">
      <alignment horizontal="center" vertical="center"/>
      <protection locked="0"/>
    </xf>
    <xf numFmtId="41" fontId="12" fillId="5" borderId="1" xfId="1" applyNumberFormat="1" applyFont="1" applyFill="1" applyBorder="1" applyAlignment="1" applyProtection="1">
      <alignment horizontal="center" vertical="center"/>
      <protection locked="0"/>
    </xf>
    <xf numFmtId="164" fontId="79" fillId="6" borderId="1" xfId="1" applyNumberFormat="1" applyFont="1" applyFill="1" applyBorder="1"/>
    <xf numFmtId="164" fontId="79" fillId="11" borderId="1" xfId="1" applyNumberFormat="1" applyFont="1" applyFill="1" applyBorder="1"/>
    <xf numFmtId="0" fontId="70" fillId="0" borderId="4" xfId="0" applyFont="1" applyBorder="1" applyAlignment="1">
      <alignment horizont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3" fillId="7" borderId="1" xfId="0" applyFont="1" applyFill="1" applyBorder="1" applyAlignment="1">
      <alignment horizontal="center" wrapText="1"/>
    </xf>
    <xf numFmtId="0" fontId="13" fillId="3" borderId="1" xfId="0" applyFont="1" applyFill="1" applyBorder="1" applyAlignment="1">
      <alignment horizontal="left" vertical="center" wrapText="1"/>
    </xf>
    <xf numFmtId="0" fontId="2" fillId="3" borderId="1" xfId="0" applyFont="1" applyFill="1" applyBorder="1" applyAlignment="1">
      <alignment horizontal="left"/>
    </xf>
    <xf numFmtId="49" fontId="9" fillId="2" borderId="3" xfId="0" applyNumberFormat="1" applyFont="1" applyFill="1" applyBorder="1" applyAlignment="1" applyProtection="1">
      <alignment horizontal="center" vertical="center" wrapText="1"/>
      <protection locked="0"/>
    </xf>
    <xf numFmtId="49" fontId="9" fillId="2" borderId="10" xfId="0" applyNumberFormat="1" applyFont="1" applyFill="1" applyBorder="1" applyAlignment="1" applyProtection="1">
      <alignment horizontal="center" vertical="center" wrapText="1"/>
      <protection locked="0"/>
    </xf>
    <xf numFmtId="1" fontId="9" fillId="2" borderId="12" xfId="0" applyNumberFormat="1" applyFont="1" applyFill="1" applyBorder="1" applyAlignment="1" applyProtection="1">
      <alignment horizontal="center" vertical="center" wrapText="1"/>
      <protection locked="0"/>
    </xf>
    <xf numFmtId="1" fontId="9" fillId="2" borderId="13" xfId="0" applyNumberFormat="1" applyFont="1" applyFill="1" applyBorder="1" applyAlignment="1" applyProtection="1">
      <alignment horizontal="center" vertical="center" wrapText="1"/>
      <protection locked="0"/>
    </xf>
    <xf numFmtId="1" fontId="9" fillId="2" borderId="7"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center" wrapText="1"/>
      <protection locked="0"/>
    </xf>
    <xf numFmtId="43" fontId="0" fillId="0" borderId="0" xfId="1" applyFont="1" applyFill="1" applyBorder="1" applyAlignment="1" applyProtection="1">
      <alignment horizontal="left" vertical="top" wrapText="1"/>
      <protection locked="0"/>
    </xf>
    <xf numFmtId="49" fontId="51" fillId="0" borderId="5" xfId="0" applyNumberFormat="1" applyFont="1" applyFill="1" applyBorder="1" applyAlignment="1" applyProtection="1">
      <alignment horizontal="right"/>
      <protection locked="0"/>
    </xf>
    <xf numFmtId="49" fontId="9" fillId="2" borderId="2" xfId="0" applyNumberFormat="1" applyFont="1" applyFill="1" applyBorder="1" applyAlignment="1" applyProtection="1">
      <alignment horizontal="center" vertical="center" wrapText="1"/>
      <protection locked="0"/>
    </xf>
    <xf numFmtId="49" fontId="9" fillId="2" borderId="11" xfId="0" applyNumberFormat="1" applyFont="1" applyFill="1" applyBorder="1" applyAlignment="1" applyProtection="1">
      <alignment horizontal="center" vertical="center" wrapText="1"/>
      <protection locked="0"/>
    </xf>
    <xf numFmtId="49" fontId="9" fillId="2" borderId="8"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49" fontId="71" fillId="2" borderId="1" xfId="0" applyNumberFormat="1" applyFont="1" applyFill="1" applyBorder="1" applyAlignment="1" applyProtection="1">
      <alignment horizontal="center" vertical="center" wrapText="1"/>
      <protection locked="0"/>
    </xf>
    <xf numFmtId="49" fontId="0" fillId="0" borderId="0" xfId="0" applyNumberFormat="1" applyFill="1" applyAlignment="1" applyProtection="1">
      <alignment horizontal="left" vertical="top" wrapText="1"/>
      <protection locked="0"/>
    </xf>
    <xf numFmtId="0" fontId="9" fillId="2" borderId="3"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9" xfId="0" applyNumberFormat="1" applyFont="1" applyFill="1" applyBorder="1" applyAlignment="1" applyProtection="1">
      <alignment horizontal="center" vertical="center" wrapText="1"/>
      <protection locked="0"/>
    </xf>
    <xf numFmtId="49" fontId="9" fillId="2" borderId="9"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3" fontId="10" fillId="0" borderId="0" xfId="1" applyFont="1" applyFill="1" applyAlignment="1" applyProtection="1">
      <alignment horizontal="center" wrapText="1"/>
      <protection locked="0"/>
    </xf>
    <xf numFmtId="164" fontId="10" fillId="0" borderId="0" xfId="1" applyNumberFormat="1" applyFont="1" applyFill="1" applyAlignment="1" applyProtection="1">
      <alignment horizontal="center" wrapText="1"/>
      <protection locked="0"/>
    </xf>
    <xf numFmtId="0" fontId="10" fillId="0" borderId="0" xfId="0" applyNumberFormat="1" applyFont="1" applyFill="1" applyBorder="1" applyAlignment="1" applyProtection="1">
      <alignment horizontal="center" wrapText="1"/>
      <protection locked="0"/>
    </xf>
    <xf numFmtId="0" fontId="11" fillId="0" borderId="0" xfId="0" applyNumberFormat="1" applyFont="1" applyFill="1" applyBorder="1" applyAlignment="1" applyProtection="1">
      <alignment horizontal="center" wrapText="1"/>
      <protection locked="0"/>
    </xf>
    <xf numFmtId="14" fontId="63" fillId="0" borderId="4" xfId="1" applyNumberFormat="1" applyFont="1" applyFill="1" applyBorder="1" applyAlignment="1" applyProtection="1">
      <alignment horizontal="center" vertical="center" wrapText="1"/>
      <protection locked="0"/>
    </xf>
    <xf numFmtId="43" fontId="63" fillId="0" borderId="4" xfId="1" applyFont="1" applyFill="1" applyBorder="1" applyAlignment="1" applyProtection="1">
      <alignment horizontal="center" vertical="center" wrapText="1"/>
      <protection locked="0"/>
    </xf>
    <xf numFmtId="0" fontId="10" fillId="0" borderId="0" xfId="0" applyFont="1" applyAlignment="1">
      <alignment horizontal="center" wrapText="1"/>
    </xf>
    <xf numFmtId="0" fontId="12" fillId="2" borderId="2" xfId="0" applyNumberFormat="1" applyFont="1" applyFill="1" applyBorder="1" applyAlignment="1" applyProtection="1">
      <alignment horizontal="center" vertical="center" wrapText="1"/>
      <protection locked="0"/>
    </xf>
    <xf numFmtId="0" fontId="12" fillId="2" borderId="8" xfId="0" applyNumberFormat="1" applyFont="1" applyFill="1" applyBorder="1" applyAlignment="1" applyProtection="1">
      <alignment horizontal="center" vertical="center" wrapText="1"/>
      <protection locked="0"/>
    </xf>
    <xf numFmtId="14" fontId="63" fillId="0" borderId="4" xfId="1" applyNumberFormat="1" applyFont="1" applyFill="1" applyBorder="1" applyAlignment="1" applyProtection="1">
      <alignment horizontal="center" wrapText="1"/>
      <protection locked="0"/>
    </xf>
    <xf numFmtId="43" fontId="63" fillId="0" borderId="4" xfId="1" applyFont="1" applyFill="1" applyBorder="1" applyAlignment="1" applyProtection="1">
      <alignment horizontal="center" wrapText="1"/>
      <protection locked="0"/>
    </xf>
    <xf numFmtId="49" fontId="9" fillId="10" borderId="2" xfId="0" applyNumberFormat="1" applyFont="1" applyFill="1" applyBorder="1" applyAlignment="1" applyProtection="1">
      <alignment horizontal="center" vertical="center" wrapText="1"/>
      <protection locked="0"/>
    </xf>
    <xf numFmtId="49" fontId="9" fillId="10" borderId="11" xfId="0" applyNumberFormat="1" applyFont="1" applyFill="1" applyBorder="1" applyAlignment="1" applyProtection="1">
      <alignment horizontal="center" vertical="center" wrapText="1"/>
      <protection locked="0"/>
    </xf>
    <xf numFmtId="49" fontId="13" fillId="0" borderId="5" xfId="0" applyNumberFormat="1" applyFont="1" applyBorder="1" applyAlignment="1" applyProtection="1">
      <alignment horizontal="center" vertical="center" wrapText="1"/>
    </xf>
    <xf numFmtId="49" fontId="13" fillId="0" borderId="5" xfId="0" applyNumberFormat="1" applyFont="1" applyBorder="1" applyAlignment="1" applyProtection="1">
      <alignment horizontal="center" vertical="center"/>
    </xf>
    <xf numFmtId="49" fontId="6" fillId="0" borderId="2"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0" fontId="21" fillId="0" borderId="4" xfId="0" applyNumberFormat="1" applyFont="1" applyBorder="1" applyAlignment="1" applyProtection="1">
      <alignment horizontal="justify" vertical="center" wrapText="1"/>
    </xf>
    <xf numFmtId="49" fontId="9" fillId="2" borderId="1"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9" fillId="2" borderId="3" xfId="0" applyNumberFormat="1" applyFont="1" applyFill="1" applyBorder="1" applyAlignment="1" applyProtection="1">
      <alignment horizontal="center" vertical="center" wrapText="1"/>
    </xf>
    <xf numFmtId="0" fontId="9" fillId="2" borderId="10"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center" vertical="center" wrapText="1"/>
    </xf>
    <xf numFmtId="164" fontId="10" fillId="0" borderId="0" xfId="1" applyNumberFormat="1" applyFont="1" applyFill="1" applyAlignment="1" applyProtection="1">
      <alignment horizontal="center" wrapText="1"/>
    </xf>
    <xf numFmtId="14" fontId="63" fillId="0" borderId="4" xfId="1" applyNumberFormat="1" applyFont="1" applyFill="1" applyBorder="1" applyAlignment="1" applyProtection="1">
      <alignment horizontal="center" wrapText="1"/>
    </xf>
    <xf numFmtId="43" fontId="63" fillId="0" borderId="4" xfId="1" applyFont="1" applyFill="1" applyBorder="1" applyAlignment="1" applyProtection="1">
      <alignment horizontal="center" wrapText="1"/>
    </xf>
    <xf numFmtId="0" fontId="12" fillId="2" borderId="2" xfId="0" applyNumberFormat="1" applyFont="1" applyFill="1" applyBorder="1" applyAlignment="1" applyProtection="1">
      <alignment horizontal="center" vertical="center" wrapText="1"/>
    </xf>
    <xf numFmtId="0" fontId="12" fillId="2" borderId="8" xfId="0" applyNumberFormat="1" applyFont="1" applyFill="1" applyBorder="1" applyAlignment="1" applyProtection="1">
      <alignment horizontal="center" vertical="center" wrapText="1"/>
    </xf>
    <xf numFmtId="49" fontId="12" fillId="2" borderId="2" xfId="0" applyNumberFormat="1" applyFont="1" applyFill="1" applyBorder="1" applyAlignment="1" applyProtection="1">
      <alignment horizontal="center" vertical="center" wrapText="1"/>
    </xf>
    <xf numFmtId="49" fontId="12" fillId="2" borderId="11" xfId="0" applyNumberFormat="1" applyFont="1" applyFill="1" applyBorder="1" applyAlignment="1" applyProtection="1">
      <alignment horizontal="center" vertical="center" wrapText="1"/>
    </xf>
    <xf numFmtId="43" fontId="10" fillId="0" borderId="0" xfId="1" applyFont="1" applyFill="1" applyAlignment="1" applyProtection="1">
      <alignment horizontal="center" wrapText="1"/>
    </xf>
    <xf numFmtId="49" fontId="9" fillId="0" borderId="2" xfId="0" applyNumberFormat="1" applyFont="1" applyFill="1" applyBorder="1" applyAlignment="1" applyProtection="1">
      <alignment horizontal="center" vertical="center" wrapText="1"/>
    </xf>
    <xf numFmtId="14" fontId="63" fillId="0" borderId="4" xfId="1" applyNumberFormat="1" applyFont="1" applyFill="1" applyBorder="1" applyAlignment="1" applyProtection="1">
      <alignment horizontal="center" vertical="center" wrapText="1"/>
    </xf>
    <xf numFmtId="43" fontId="63" fillId="0" borderId="4" xfId="1" applyFont="1" applyFill="1" applyBorder="1" applyAlignment="1" applyProtection="1">
      <alignment horizontal="center" vertical="center" wrapText="1"/>
    </xf>
    <xf numFmtId="49" fontId="71" fillId="2" borderId="1" xfId="0" applyNumberFormat="1" applyFont="1" applyFill="1" applyBorder="1" applyAlignment="1" applyProtection="1">
      <alignment horizontal="center" vertical="center" wrapText="1"/>
    </xf>
    <xf numFmtId="0" fontId="10" fillId="0" borderId="0" xfId="0" applyFont="1" applyAlignment="1" applyProtection="1">
      <alignment horizontal="center" wrapText="1"/>
    </xf>
    <xf numFmtId="43" fontId="0" fillId="0" borderId="0" xfId="1" applyFont="1" applyFill="1" applyBorder="1" applyAlignment="1">
      <alignment horizontal="left" vertical="top" wrapText="1"/>
    </xf>
    <xf numFmtId="49" fontId="9" fillId="0" borderId="1" xfId="0" applyNumberFormat="1" applyFont="1" applyFill="1" applyBorder="1" applyAlignment="1" applyProtection="1">
      <alignment horizontal="center" vertical="center" wrapText="1"/>
    </xf>
    <xf numFmtId="49" fontId="0" fillId="0" borderId="0" xfId="0" applyNumberFormat="1" applyFill="1" applyAlignment="1">
      <alignment horizontal="left" vertical="top" wrapText="1"/>
    </xf>
    <xf numFmtId="49" fontId="51" fillId="0" borderId="5" xfId="0" applyNumberFormat="1" applyFont="1" applyFill="1" applyBorder="1" applyAlignment="1">
      <alignment horizontal="right"/>
    </xf>
    <xf numFmtId="1" fontId="9" fillId="2" borderId="3" xfId="0" applyNumberFormat="1" applyFont="1" applyFill="1" applyBorder="1" applyAlignment="1" applyProtection="1">
      <alignment horizontal="center" vertical="center" wrapText="1"/>
    </xf>
    <xf numFmtId="1" fontId="9" fillId="2" borderId="10" xfId="0" applyNumberFormat="1" applyFont="1" applyFill="1" applyBorder="1" applyAlignment="1" applyProtection="1">
      <alignment horizontal="center" vertical="center" wrapText="1"/>
    </xf>
    <xf numFmtId="1" fontId="9" fillId="2" borderId="9" xfId="0" applyNumberFormat="1" applyFont="1" applyFill="1" applyBorder="1" applyAlignment="1" applyProtection="1">
      <alignment horizontal="center" vertical="center" wrapText="1"/>
    </xf>
    <xf numFmtId="49" fontId="9" fillId="2" borderId="3" xfId="0" applyNumberFormat="1" applyFont="1" applyFill="1" applyBorder="1" applyAlignment="1" applyProtection="1">
      <alignment horizontal="center" vertical="center" wrapText="1"/>
    </xf>
    <xf numFmtId="49" fontId="9" fillId="2" borderId="10"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center" wrapText="1"/>
    </xf>
    <xf numFmtId="49" fontId="9" fillId="2" borderId="11" xfId="0" applyNumberFormat="1" applyFont="1" applyFill="1" applyBorder="1" applyAlignment="1" applyProtection="1">
      <alignment horizontal="center" vertical="center" wrapText="1"/>
    </xf>
    <xf numFmtId="49" fontId="10" fillId="0" borderId="0" xfId="0" applyNumberFormat="1" applyFont="1" applyFill="1" applyBorder="1" applyAlignment="1">
      <alignment horizontal="center" vertical="top" wrapText="1"/>
    </xf>
    <xf numFmtId="49" fontId="23" fillId="2" borderId="3" xfId="0" applyNumberFormat="1" applyFont="1" applyFill="1" applyBorder="1" applyAlignment="1" applyProtection="1">
      <alignment horizontal="center" vertical="center" wrapText="1"/>
    </xf>
    <xf numFmtId="49" fontId="23" fillId="2" borderId="10" xfId="0" applyNumberFormat="1" applyFont="1" applyFill="1" applyBorder="1" applyAlignment="1" applyProtection="1">
      <alignment horizontal="center" vertical="center" wrapText="1"/>
    </xf>
    <xf numFmtId="49" fontId="23" fillId="2" borderId="9" xfId="0" applyNumberFormat="1" applyFont="1" applyFill="1" applyBorder="1" applyAlignment="1" applyProtection="1">
      <alignment horizontal="center" vertical="center" wrapText="1"/>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23" fillId="2" borderId="2" xfId="0" applyNumberFormat="1" applyFont="1" applyFill="1" applyBorder="1" applyAlignment="1" applyProtection="1">
      <alignment horizontal="center" vertical="center" wrapText="1"/>
    </xf>
    <xf numFmtId="49" fontId="23" fillId="2" borderId="8" xfId="0" applyNumberFormat="1" applyFont="1" applyFill="1" applyBorder="1" applyAlignment="1" applyProtection="1">
      <alignment horizontal="center" vertical="center" wrapText="1"/>
    </xf>
    <xf numFmtId="49" fontId="0" fillId="0" borderId="5" xfId="0" applyNumberFormat="1" applyFont="1" applyFill="1" applyBorder="1" applyAlignment="1">
      <alignment horizontal="right"/>
    </xf>
    <xf numFmtId="49" fontId="23" fillId="0" borderId="3"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23" fillId="2" borderId="3" xfId="0" applyNumberFormat="1" applyFont="1" applyFill="1" applyBorder="1" applyAlignment="1">
      <alignment horizontal="center" vertical="center" wrapText="1"/>
    </xf>
    <xf numFmtId="49" fontId="23" fillId="2" borderId="10" xfId="0" applyNumberFormat="1" applyFont="1" applyFill="1" applyBorder="1" applyAlignment="1">
      <alignment horizontal="center" vertical="center" wrapText="1"/>
    </xf>
    <xf numFmtId="49" fontId="23" fillId="2" borderId="9" xfId="0" applyNumberFormat="1" applyFont="1" applyFill="1" applyBorder="1" applyAlignment="1">
      <alignment horizontal="center" vertical="center" wrapText="1"/>
    </xf>
    <xf numFmtId="49" fontId="23" fillId="2" borderId="11" xfId="0" applyNumberFormat="1" applyFont="1" applyFill="1" applyBorder="1" applyAlignment="1" applyProtection="1">
      <alignment horizontal="center" vertical="center" wrapText="1"/>
    </xf>
    <xf numFmtId="1" fontId="23" fillId="2" borderId="2" xfId="0" applyNumberFormat="1" applyFont="1" applyFill="1" applyBorder="1" applyAlignment="1">
      <alignment horizontal="center" vertical="center"/>
    </xf>
    <xf numFmtId="1" fontId="23" fillId="2" borderId="11" xfId="0" applyNumberFormat="1" applyFont="1" applyFill="1" applyBorder="1" applyAlignment="1">
      <alignment horizontal="center" vertical="center"/>
    </xf>
    <xf numFmtId="1" fontId="23" fillId="2" borderId="8" xfId="0" applyNumberFormat="1" applyFont="1" applyFill="1" applyBorder="1" applyAlignment="1">
      <alignment horizontal="center" vertical="center"/>
    </xf>
    <xf numFmtId="1" fontId="23" fillId="2" borderId="3" xfId="0" applyNumberFormat="1" applyFont="1" applyFill="1" applyBorder="1" applyAlignment="1">
      <alignment horizontal="center" vertical="center" wrapText="1"/>
    </xf>
    <xf numFmtId="1" fontId="23" fillId="2" borderId="10" xfId="0" applyNumberFormat="1" applyFont="1" applyFill="1" applyBorder="1" applyAlignment="1">
      <alignment horizontal="center" vertical="center" wrapText="1"/>
    </xf>
    <xf numFmtId="1" fontId="23" fillId="2" borderId="9" xfId="0" applyNumberFormat="1" applyFont="1" applyFill="1" applyBorder="1" applyAlignment="1">
      <alignment horizontal="center" vertical="center" wrapText="1"/>
    </xf>
    <xf numFmtId="49" fontId="11" fillId="0" borderId="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9" fontId="11" fillId="0" borderId="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23" fillId="4" borderId="1" xfId="0" applyNumberFormat="1" applyFont="1" applyFill="1" applyBorder="1" applyAlignment="1" applyProtection="1">
      <alignment horizontal="center" vertical="center" wrapText="1"/>
    </xf>
    <xf numFmtId="0" fontId="23" fillId="2" borderId="14" xfId="0" applyNumberFormat="1" applyFont="1" applyFill="1" applyBorder="1" applyAlignment="1">
      <alignment horizontal="center" vertical="center" wrapText="1"/>
    </xf>
    <xf numFmtId="0" fontId="23" fillId="2" borderId="12" xfId="0" applyNumberFormat="1" applyFont="1" applyFill="1" applyBorder="1" applyAlignment="1">
      <alignment horizontal="center" vertical="center" wrapText="1"/>
    </xf>
    <xf numFmtId="0" fontId="23" fillId="2" borderId="15"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6" xfId="0" applyNumberFormat="1"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0" fontId="23" fillId="2" borderId="3" xfId="0" applyNumberFormat="1" applyFont="1" applyFill="1" applyBorder="1" applyAlignment="1">
      <alignment horizontal="center" vertical="center" wrapText="1"/>
    </xf>
    <xf numFmtId="0" fontId="23" fillId="2" borderId="10"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5" xfId="0" applyNumberFormat="1" applyFont="1" applyBorder="1" applyAlignment="1">
      <alignment horizontal="center" vertical="center"/>
    </xf>
    <xf numFmtId="49" fontId="7" fillId="0" borderId="2"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21" fillId="0" borderId="4" xfId="0" applyNumberFormat="1" applyFont="1" applyBorder="1" applyAlignment="1">
      <alignment horizontal="left" vertical="center" wrapText="1"/>
    </xf>
    <xf numFmtId="49" fontId="73" fillId="0" borderId="0" xfId="0" applyNumberFormat="1" applyFont="1" applyAlignment="1">
      <alignment horizontal="left" wrapText="1"/>
    </xf>
    <xf numFmtId="49" fontId="9" fillId="2" borderId="8" xfId="0" applyNumberFormat="1" applyFont="1" applyFill="1" applyBorder="1" applyAlignment="1" applyProtection="1">
      <alignment horizontal="center" vertical="center" wrapText="1"/>
    </xf>
    <xf numFmtId="49" fontId="0" fillId="0" borderId="0" xfId="0" applyNumberFormat="1" applyFill="1" applyAlignment="1" applyProtection="1">
      <alignment horizontal="left" vertical="top" wrapText="1"/>
    </xf>
    <xf numFmtId="0" fontId="9" fillId="2" borderId="1" xfId="0" applyNumberFormat="1" applyFont="1" applyFill="1" applyBorder="1" applyAlignment="1" applyProtection="1">
      <alignment horizontal="center" vertical="center" wrapText="1"/>
    </xf>
    <xf numFmtId="43" fontId="0" fillId="0" borderId="0" xfId="1" applyFont="1" applyFill="1" applyBorder="1" applyAlignment="1" applyProtection="1">
      <alignment horizontal="left" vertical="top" wrapText="1"/>
    </xf>
    <xf numFmtId="49" fontId="51" fillId="0" borderId="5" xfId="0" applyNumberFormat="1" applyFont="1" applyFill="1" applyBorder="1" applyAlignment="1" applyProtection="1">
      <alignment horizontal="right"/>
    </xf>
    <xf numFmtId="49" fontId="9" fillId="4" borderId="1" xfId="0" applyNumberFormat="1" applyFont="1" applyFill="1" applyBorder="1" applyAlignment="1" applyProtection="1">
      <alignment horizontal="center" vertical="center" wrapText="1"/>
    </xf>
    <xf numFmtId="49" fontId="23" fillId="0" borderId="1" xfId="0" applyNumberFormat="1" applyFont="1" applyFill="1" applyBorder="1" applyAlignment="1">
      <alignment horizontal="center" vertical="center" wrapText="1"/>
    </xf>
    <xf numFmtId="1" fontId="23" fillId="2" borderId="1" xfId="0" applyNumberFormat="1" applyFont="1" applyFill="1" applyBorder="1" applyAlignment="1">
      <alignment horizontal="center" vertical="center" wrapText="1"/>
    </xf>
    <xf numFmtId="49" fontId="23" fillId="0" borderId="2" xfId="0" applyNumberFormat="1" applyFont="1" applyFill="1" applyBorder="1" applyAlignment="1" applyProtection="1">
      <alignment horizontal="center" vertical="center" wrapText="1"/>
    </xf>
    <xf numFmtId="49" fontId="23" fillId="0" borderId="11" xfId="0" applyNumberFormat="1" applyFont="1" applyFill="1" applyBorder="1" applyAlignment="1" applyProtection="1">
      <alignment horizontal="center" vertical="center" wrapText="1"/>
    </xf>
    <xf numFmtId="49" fontId="23" fillId="0" borderId="8" xfId="0" applyNumberFormat="1" applyFont="1" applyFill="1" applyBorder="1" applyAlignment="1" applyProtection="1">
      <alignment horizontal="center" vertical="center" wrapText="1"/>
    </xf>
    <xf numFmtId="49" fontId="23" fillId="0" borderId="1" xfId="0" applyNumberFormat="1" applyFont="1" applyFill="1" applyBorder="1" applyAlignment="1" applyProtection="1">
      <alignment horizontal="center" vertical="center" wrapText="1"/>
    </xf>
    <xf numFmtId="1" fontId="23" fillId="0" borderId="2" xfId="0" applyNumberFormat="1" applyFont="1" applyFill="1" applyBorder="1" applyAlignment="1">
      <alignment horizontal="center" vertical="center"/>
    </xf>
    <xf numFmtId="1" fontId="23" fillId="0" borderId="11" xfId="0" applyNumberFormat="1" applyFont="1" applyFill="1" applyBorder="1" applyAlignment="1">
      <alignment horizontal="center" vertical="center"/>
    </xf>
    <xf numFmtId="0" fontId="23" fillId="0" borderId="14" xfId="0" applyNumberFormat="1"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0" fontId="23" fillId="0" borderId="13" xfId="0" applyNumberFormat="1" applyFont="1" applyFill="1" applyBorder="1" applyAlignment="1">
      <alignment horizontal="center" vertical="center" wrapText="1"/>
    </xf>
    <xf numFmtId="0" fontId="23" fillId="0" borderId="6" xfId="0" applyNumberFormat="1" applyFont="1" applyFill="1" applyBorder="1" applyAlignment="1">
      <alignment horizontal="center" vertical="center" wrapText="1"/>
    </xf>
    <xf numFmtId="0" fontId="23" fillId="0" borderId="7" xfId="0" applyNumberFormat="1" applyFont="1" applyFill="1" applyBorder="1" applyAlignment="1">
      <alignment horizontal="center" vertical="center" wrapText="1"/>
    </xf>
    <xf numFmtId="49" fontId="23" fillId="2" borderId="14" xfId="0" applyNumberFormat="1" applyFont="1" applyFill="1" applyBorder="1" applyAlignment="1" applyProtection="1">
      <alignment horizontal="center" vertical="center" wrapText="1"/>
    </xf>
    <xf numFmtId="49" fontId="23" fillId="2" borderId="12" xfId="0" applyNumberFormat="1"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71" fillId="2" borderId="1" xfId="0" applyNumberFormat="1" applyFont="1" applyFill="1" applyBorder="1" applyAlignment="1">
      <alignment horizontal="center" vertical="center" wrapText="1"/>
    </xf>
    <xf numFmtId="1" fontId="9" fillId="2" borderId="3" xfId="0" applyNumberFormat="1"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1" fontId="9" fillId="2" borderId="9"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43" fontId="1" fillId="0" borderId="0" xfId="1" applyFont="1" applyFill="1" applyBorder="1" applyAlignment="1">
      <alignment horizontal="left" vertical="center" wrapText="1"/>
    </xf>
    <xf numFmtId="0" fontId="10" fillId="0" borderId="0" xfId="0" applyNumberFormat="1" applyFont="1" applyFill="1" applyAlignment="1" applyProtection="1">
      <alignment horizontal="center" wrapText="1"/>
    </xf>
    <xf numFmtId="0" fontId="9" fillId="2" borderId="3"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0" fontId="9" fillId="2" borderId="9"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49" fontId="9" fillId="10" borderId="1" xfId="0" applyNumberFormat="1" applyFont="1" applyFill="1" applyBorder="1" applyAlignment="1" applyProtection="1">
      <alignment horizontal="center" vertical="center" wrapText="1"/>
    </xf>
    <xf numFmtId="49" fontId="9" fillId="0" borderId="2" xfId="0" applyNumberFormat="1" applyFont="1" applyFill="1" applyBorder="1" applyAlignment="1">
      <alignment horizontal="center" vertical="center" wrapText="1"/>
    </xf>
    <xf numFmtId="49" fontId="11" fillId="3" borderId="4" xfId="0" applyNumberFormat="1" applyFont="1" applyFill="1" applyBorder="1" applyAlignment="1">
      <alignment horizontal="center" wrapText="1"/>
    </xf>
    <xf numFmtId="49" fontId="9" fillId="3" borderId="1" xfId="0" applyNumberFormat="1" applyFont="1" applyFill="1" applyBorder="1" applyAlignment="1" applyProtection="1">
      <alignment horizontal="center" vertical="center" wrapText="1"/>
    </xf>
    <xf numFmtId="49" fontId="23" fillId="3" borderId="3" xfId="0" applyNumberFormat="1" applyFont="1" applyFill="1" applyBorder="1" applyAlignment="1" applyProtection="1">
      <alignment horizontal="center" vertical="center" wrapText="1"/>
    </xf>
    <xf numFmtId="49" fontId="23" fillId="3" borderId="10" xfId="0" applyNumberFormat="1" applyFont="1" applyFill="1" applyBorder="1" applyAlignment="1" applyProtection="1">
      <alignment horizontal="center" vertical="center" wrapText="1"/>
    </xf>
    <xf numFmtId="49" fontId="23" fillId="3" borderId="9" xfId="0" applyNumberFormat="1" applyFont="1" applyFill="1" applyBorder="1" applyAlignment="1" applyProtection="1">
      <alignment horizontal="center" vertical="center" wrapText="1"/>
    </xf>
    <xf numFmtId="49" fontId="11" fillId="3" borderId="4" xfId="0" applyNumberFormat="1" applyFont="1" applyFill="1" applyBorder="1" applyAlignment="1">
      <alignment horizontal="center" vertical="center" wrapText="1"/>
    </xf>
    <xf numFmtId="49" fontId="23" fillId="3" borderId="1" xfId="0" applyNumberFormat="1" applyFont="1" applyFill="1" applyBorder="1" applyAlignment="1">
      <alignment horizontal="center" vertical="center" wrapText="1"/>
    </xf>
    <xf numFmtId="49" fontId="23" fillId="3" borderId="3" xfId="0" applyNumberFormat="1" applyFont="1" applyFill="1" applyBorder="1" applyAlignment="1">
      <alignment horizontal="center" vertical="center" wrapText="1"/>
    </xf>
    <xf numFmtId="49" fontId="23" fillId="3" borderId="9" xfId="0" applyNumberFormat="1" applyFont="1" applyFill="1" applyBorder="1" applyAlignment="1">
      <alignment horizontal="center" vertical="center" wrapText="1"/>
    </xf>
    <xf numFmtId="49" fontId="23" fillId="3" borderId="10" xfId="0" applyNumberFormat="1" applyFont="1" applyFill="1" applyBorder="1" applyAlignment="1">
      <alignment horizontal="center" vertical="center" wrapText="1"/>
    </xf>
    <xf numFmtId="0" fontId="23" fillId="3" borderId="3" xfId="0" applyNumberFormat="1" applyFont="1" applyFill="1" applyBorder="1" applyAlignment="1">
      <alignment horizontal="center" vertical="center" wrapText="1"/>
    </xf>
    <xf numFmtId="0" fontId="23" fillId="3" borderId="10" xfId="0" applyNumberFormat="1" applyFont="1" applyFill="1" applyBorder="1" applyAlignment="1">
      <alignment horizontal="center" vertical="center" wrapText="1"/>
    </xf>
    <xf numFmtId="0" fontId="23" fillId="3" borderId="9" xfId="0" applyNumberFormat="1" applyFont="1" applyFill="1" applyBorder="1" applyAlignment="1">
      <alignment horizontal="center" vertical="center" wrapText="1"/>
    </xf>
    <xf numFmtId="49" fontId="23" fillId="3" borderId="2" xfId="0" applyNumberFormat="1" applyFont="1" applyFill="1" applyBorder="1" applyAlignment="1" applyProtection="1">
      <alignment horizontal="center" vertical="center" wrapText="1"/>
    </xf>
    <xf numFmtId="49" fontId="23" fillId="3" borderId="11" xfId="0" applyNumberFormat="1" applyFont="1" applyFill="1" applyBorder="1" applyAlignment="1" applyProtection="1">
      <alignment horizontal="center" vertical="center" wrapText="1"/>
    </xf>
    <xf numFmtId="49" fontId="23" fillId="3" borderId="8" xfId="0" applyNumberFormat="1" applyFont="1" applyFill="1" applyBorder="1" applyAlignment="1" applyProtection="1">
      <alignment horizontal="center" vertical="center" wrapText="1"/>
    </xf>
    <xf numFmtId="0" fontId="23" fillId="3" borderId="1" xfId="0" applyNumberFormat="1" applyFont="1" applyFill="1" applyBorder="1" applyAlignment="1">
      <alignment horizontal="center" vertical="center" wrapText="1"/>
    </xf>
    <xf numFmtId="49" fontId="23" fillId="3" borderId="1" xfId="0" applyNumberFormat="1" applyFont="1" applyFill="1" applyBorder="1" applyAlignment="1" applyProtection="1">
      <alignment horizontal="center" vertical="center" wrapText="1"/>
    </xf>
    <xf numFmtId="49" fontId="0" fillId="3" borderId="0" xfId="0" applyNumberFormat="1" applyFill="1" applyAlignment="1">
      <alignment horizontal="left" vertical="top" wrapText="1"/>
    </xf>
    <xf numFmtId="49" fontId="0" fillId="3" borderId="0" xfId="0" applyNumberFormat="1" applyFill="1" applyBorder="1" applyAlignment="1">
      <alignment horizontal="left" vertical="top" wrapText="1"/>
    </xf>
    <xf numFmtId="49" fontId="17" fillId="3" borderId="5" xfId="0" applyNumberFormat="1" applyFont="1" applyFill="1" applyBorder="1" applyAlignment="1">
      <alignment horizontal="right"/>
    </xf>
    <xf numFmtId="49" fontId="10" fillId="3" borderId="0" xfId="0" applyNumberFormat="1" applyFont="1" applyFill="1" applyBorder="1" applyAlignment="1">
      <alignment horizontal="center" vertical="top" wrapText="1"/>
    </xf>
    <xf numFmtId="1" fontId="23" fillId="3" borderId="1" xfId="0" applyNumberFormat="1" applyFont="1" applyFill="1" applyBorder="1" applyAlignment="1">
      <alignment horizontal="center" vertical="center" wrapText="1"/>
    </xf>
    <xf numFmtId="1" fontId="23" fillId="3" borderId="2" xfId="0" applyNumberFormat="1" applyFont="1" applyFill="1" applyBorder="1" applyAlignment="1">
      <alignment horizontal="center" vertical="center"/>
    </xf>
    <xf numFmtId="1" fontId="23" fillId="3" borderId="11" xfId="0" applyNumberFormat="1" applyFont="1" applyFill="1" applyBorder="1" applyAlignment="1">
      <alignment horizontal="center" vertical="center"/>
    </xf>
    <xf numFmtId="49" fontId="23" fillId="3" borderId="14" xfId="0" applyNumberFormat="1" applyFont="1" applyFill="1" applyBorder="1" applyAlignment="1" applyProtection="1">
      <alignment horizontal="center" vertical="center" wrapText="1"/>
    </xf>
    <xf numFmtId="49" fontId="23" fillId="3" borderId="12"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protection locked="0"/>
    </xf>
    <xf numFmtId="43" fontId="0" fillId="0" borderId="0" xfId="1" applyFont="1" applyFill="1" applyBorder="1" applyAlignment="1">
      <alignment horizontal="left" vertical="center" wrapText="1"/>
    </xf>
    <xf numFmtId="0" fontId="10" fillId="2" borderId="0" xfId="0" applyNumberFormat="1" applyFont="1" applyFill="1" applyAlignment="1">
      <alignment horizontal="center"/>
    </xf>
    <xf numFmtId="0" fontId="56" fillId="10" borderId="2" xfId="0" applyNumberFormat="1" applyFont="1" applyFill="1" applyBorder="1" applyAlignment="1">
      <alignment horizontal="center" vertical="center" wrapText="1"/>
    </xf>
    <xf numFmtId="0" fontId="56" fillId="10" borderId="8" xfId="0" applyNumberFormat="1" applyFont="1" applyFill="1" applyBorder="1" applyAlignment="1">
      <alignment horizontal="center" vertical="center" wrapText="1"/>
    </xf>
    <xf numFmtId="49" fontId="0" fillId="3" borderId="5" xfId="0" applyNumberFormat="1" applyFont="1" applyFill="1" applyBorder="1" applyAlignment="1">
      <alignment horizontal="right"/>
    </xf>
    <xf numFmtId="1" fontId="23" fillId="3" borderId="1" xfId="0" applyNumberFormat="1" applyFont="1" applyFill="1" applyBorder="1" applyAlignment="1">
      <alignment horizontal="center" vertical="center"/>
    </xf>
    <xf numFmtId="1" fontId="23" fillId="3" borderId="3" xfId="0" applyNumberFormat="1" applyFont="1" applyFill="1" applyBorder="1" applyAlignment="1">
      <alignment horizontal="center" vertical="center" wrapText="1"/>
    </xf>
    <xf numFmtId="1" fontId="23" fillId="3" borderId="10" xfId="0" applyNumberFormat="1" applyFont="1" applyFill="1" applyBorder="1" applyAlignment="1">
      <alignment horizontal="center" vertical="center" wrapText="1"/>
    </xf>
    <xf numFmtId="1" fontId="23" fillId="3" borderId="9" xfId="0" applyNumberFormat="1" applyFont="1" applyFill="1" applyBorder="1" applyAlignment="1">
      <alignment horizontal="center" vertical="center" wrapText="1"/>
    </xf>
    <xf numFmtId="49" fontId="28" fillId="3" borderId="1" xfId="0" applyNumberFormat="1" applyFont="1" applyFill="1" applyBorder="1" applyAlignment="1" applyProtection="1">
      <alignment horizontal="center" vertical="center" wrapText="1"/>
    </xf>
    <xf numFmtId="49" fontId="51" fillId="0" borderId="5" xfId="0" applyNumberFormat="1"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64"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164" fontId="10" fillId="0" borderId="0" xfId="1" applyNumberFormat="1" applyFont="1" applyFill="1" applyAlignment="1">
      <alignment horizontal="center"/>
    </xf>
    <xf numFmtId="164" fontId="10" fillId="0" borderId="0" xfId="1" applyNumberFormat="1" applyFont="1" applyAlignment="1">
      <alignment horizontal="center"/>
    </xf>
    <xf numFmtId="49" fontId="64" fillId="0" borderId="3" xfId="0" applyNumberFormat="1" applyFont="1" applyFill="1" applyBorder="1" applyAlignment="1">
      <alignment horizontal="center" vertical="center" wrapText="1"/>
    </xf>
    <xf numFmtId="49" fontId="64" fillId="0" borderId="10" xfId="0" applyNumberFormat="1" applyFont="1" applyFill="1" applyBorder="1" applyAlignment="1">
      <alignment horizontal="center" vertical="center" wrapText="1"/>
    </xf>
    <xf numFmtId="49" fontId="64" fillId="0" borderId="9"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49" fontId="2" fillId="10" borderId="1" xfId="0" applyNumberFormat="1" applyFont="1" applyFill="1" applyBorder="1" applyAlignment="1" applyProtection="1">
      <alignment horizontal="center" vertical="center"/>
      <protection locked="0"/>
    </xf>
    <xf numFmtId="164" fontId="63" fillId="0" borderId="0" xfId="1" applyNumberFormat="1" applyFont="1" applyFill="1" applyBorder="1" applyAlignment="1">
      <alignment horizontal="center" wrapText="1"/>
    </xf>
    <xf numFmtId="49" fontId="7" fillId="0" borderId="2"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10" borderId="2" xfId="0" applyNumberFormat="1" applyFont="1" applyFill="1" applyBorder="1" applyAlignment="1" applyProtection="1">
      <alignment horizontal="center" vertical="center" wrapText="1"/>
      <protection locked="0"/>
    </xf>
    <xf numFmtId="49" fontId="7" fillId="10" borderId="8" xfId="0" applyNumberFormat="1" applyFont="1" applyFill="1" applyBorder="1" applyAlignment="1" applyProtection="1">
      <alignment horizontal="center" vertical="center" wrapText="1"/>
      <protection locked="0"/>
    </xf>
    <xf numFmtId="49" fontId="51" fillId="0" borderId="5" xfId="0" applyNumberFormat="1" applyFont="1" applyBorder="1" applyAlignment="1">
      <alignment horizontal="right"/>
    </xf>
    <xf numFmtId="164" fontId="63" fillId="2" borderId="0" xfId="1" applyNumberFormat="1" applyFont="1" applyFill="1" applyBorder="1" applyAlignment="1">
      <alignment horizontal="center"/>
    </xf>
    <xf numFmtId="43" fontId="10" fillId="0" borderId="0" xfId="1" applyFont="1" applyFill="1" applyBorder="1" applyAlignment="1">
      <alignment horizontal="center" vertical="center" wrapText="1"/>
    </xf>
    <xf numFmtId="43" fontId="10" fillId="0" borderId="0" xfId="1" applyFont="1" applyAlignment="1">
      <alignment horizontal="center"/>
    </xf>
    <xf numFmtId="49" fontId="52" fillId="0" borderId="1" xfId="0" applyNumberFormat="1" applyFont="1" applyFill="1" applyBorder="1" applyAlignment="1">
      <alignment horizontal="center" vertical="center" wrapText="1" readingOrder="1"/>
    </xf>
    <xf numFmtId="49" fontId="52" fillId="0" borderId="2" xfId="0" applyNumberFormat="1" applyFont="1" applyFill="1" applyBorder="1" applyAlignment="1">
      <alignment horizontal="center" vertical="center" wrapText="1" readingOrder="1"/>
    </xf>
    <xf numFmtId="49" fontId="52" fillId="0" borderId="11" xfId="0" applyNumberFormat="1" applyFont="1" applyFill="1" applyBorder="1" applyAlignment="1">
      <alignment horizontal="center" vertical="center" wrapText="1" readingOrder="1"/>
    </xf>
    <xf numFmtId="49" fontId="52" fillId="0" borderId="8" xfId="0" applyNumberFormat="1" applyFont="1" applyFill="1" applyBorder="1" applyAlignment="1">
      <alignment horizontal="center" vertical="center" wrapText="1" readingOrder="1"/>
    </xf>
    <xf numFmtId="49" fontId="52" fillId="0" borderId="3" xfId="0" applyNumberFormat="1" applyFont="1" applyFill="1" applyBorder="1" applyAlignment="1">
      <alignment horizontal="center" vertical="center" wrapText="1" readingOrder="1"/>
    </xf>
    <xf numFmtId="49" fontId="78" fillId="0" borderId="3" xfId="0" applyNumberFormat="1" applyFont="1" applyFill="1" applyBorder="1" applyAlignment="1">
      <alignment horizontal="center" vertical="center" wrapText="1" readingOrder="1"/>
    </xf>
    <xf numFmtId="49" fontId="78" fillId="0" borderId="10" xfId="0" applyNumberFormat="1" applyFont="1" applyFill="1" applyBorder="1" applyAlignment="1">
      <alignment horizontal="center" vertical="center" wrapText="1" readingOrder="1"/>
    </xf>
    <xf numFmtId="49" fontId="52" fillId="0" borderId="14" xfId="0" applyNumberFormat="1" applyFont="1" applyFill="1" applyBorder="1" applyAlignment="1">
      <alignment horizontal="center" vertical="center" wrapText="1" readingOrder="1"/>
    </xf>
    <xf numFmtId="49" fontId="52" fillId="0" borderId="4" xfId="0" applyNumberFormat="1" applyFont="1" applyFill="1" applyBorder="1" applyAlignment="1">
      <alignment horizontal="center" vertical="center" wrapText="1" readingOrder="1"/>
    </xf>
    <xf numFmtId="49" fontId="52" fillId="0" borderId="12" xfId="0" applyNumberFormat="1" applyFont="1" applyFill="1" applyBorder="1" applyAlignment="1">
      <alignment horizontal="center" vertical="center" wrapText="1" readingOrder="1"/>
    </xf>
    <xf numFmtId="49" fontId="52" fillId="0" borderId="10" xfId="0" applyNumberFormat="1" applyFont="1" applyFill="1" applyBorder="1" applyAlignment="1">
      <alignment horizontal="center" vertical="center" wrapText="1" readingOrder="1"/>
    </xf>
    <xf numFmtId="49" fontId="52" fillId="0" borderId="9" xfId="0" applyNumberFormat="1" applyFont="1" applyFill="1" applyBorder="1" applyAlignment="1">
      <alignment horizontal="center" vertical="center" wrapText="1" readingOrder="1"/>
    </xf>
    <xf numFmtId="49" fontId="52" fillId="0" borderId="13" xfId="0" applyNumberFormat="1" applyFont="1" applyFill="1" applyBorder="1" applyAlignment="1">
      <alignment horizontal="center" vertical="center" wrapText="1" readingOrder="1"/>
    </xf>
    <xf numFmtId="49" fontId="52" fillId="0" borderId="7" xfId="0" applyNumberFormat="1" applyFont="1" applyFill="1" applyBorder="1" applyAlignment="1">
      <alignment horizontal="center" vertical="center" wrapText="1" readingOrder="1"/>
    </xf>
    <xf numFmtId="49" fontId="51" fillId="2" borderId="5" xfId="0" applyNumberFormat="1" applyFont="1" applyFill="1" applyBorder="1" applyAlignment="1">
      <alignment horizontal="right" vertical="top" wrapText="1"/>
    </xf>
    <xf numFmtId="0" fontId="52" fillId="0" borderId="1" xfId="0" applyFont="1" applyBorder="1" applyAlignment="1">
      <alignment horizontal="center" vertical="center" wrapText="1" readingOrder="1"/>
    </xf>
    <xf numFmtId="0" fontId="52" fillId="0" borderId="3" xfId="0" applyFont="1" applyBorder="1" applyAlignment="1">
      <alignment horizontal="center" vertical="center" wrapText="1" readingOrder="1"/>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1" xfId="0" applyFont="1" applyBorder="1" applyAlignment="1">
      <alignment horizontal="center"/>
    </xf>
    <xf numFmtId="0" fontId="9" fillId="3" borderId="1" xfId="0" applyFont="1" applyFill="1" applyBorder="1" applyAlignment="1" applyProtection="1">
      <alignment horizontal="center" vertical="center"/>
      <protection locked="0"/>
    </xf>
    <xf numFmtId="164" fontId="63" fillId="0" borderId="4" xfId="1" applyNumberFormat="1" applyFont="1" applyFill="1" applyBorder="1" applyAlignment="1">
      <alignment horizontal="center" wrapText="1"/>
    </xf>
    <xf numFmtId="164" fontId="63" fillId="0" borderId="4" xfId="1" applyNumberFormat="1" applyFont="1" applyBorder="1" applyAlignment="1">
      <alignment horizontal="center"/>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49" fontId="9" fillId="10" borderId="1" xfId="0" applyNumberFormat="1" applyFont="1" applyFill="1" applyBorder="1" applyAlignment="1" applyProtection="1">
      <alignment horizontal="center" vertical="center" wrapText="1"/>
      <protection locked="0"/>
    </xf>
    <xf numFmtId="49" fontId="9" fillId="0" borderId="1" xfId="0" applyNumberFormat="1" applyFont="1" applyBorder="1" applyAlignment="1">
      <alignment horizontal="center" vertical="center" wrapText="1"/>
    </xf>
    <xf numFmtId="1" fontId="26" fillId="2" borderId="0" xfId="0" applyNumberFormat="1" applyFont="1" applyFill="1" applyBorder="1" applyAlignment="1">
      <alignment horizontal="center"/>
    </xf>
    <xf numFmtId="49" fontId="17" fillId="0" borderId="5" xfId="0" applyNumberFormat="1" applyFont="1" applyBorder="1" applyAlignment="1">
      <alignment horizontal="right"/>
    </xf>
    <xf numFmtId="49" fontId="9" fillId="0" borderId="1" xfId="0" applyNumberFormat="1" applyFont="1" applyFill="1" applyBorder="1" applyAlignment="1">
      <alignment horizontal="center"/>
    </xf>
    <xf numFmtId="49" fontId="9" fillId="0" borderId="8"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9" fillId="0" borderId="2" xfId="0" applyNumberFormat="1" applyFont="1" applyBorder="1" applyAlignment="1">
      <alignment horizontal="center"/>
    </xf>
    <xf numFmtId="49" fontId="9" fillId="0" borderId="11" xfId="0" applyNumberFormat="1" applyFont="1" applyBorder="1" applyAlignment="1">
      <alignment horizontal="center"/>
    </xf>
    <xf numFmtId="49" fontId="9" fillId="0" borderId="8" xfId="0" applyNumberFormat="1" applyFont="1" applyBorder="1" applyAlignment="1">
      <alignment horizontal="center"/>
    </xf>
    <xf numFmtId="49" fontId="9" fillId="0" borderId="2" xfId="0" applyNumberFormat="1" applyFont="1" applyFill="1" applyBorder="1" applyAlignment="1">
      <alignment horizontal="center"/>
    </xf>
    <xf numFmtId="49" fontId="9" fillId="0" borderId="11" xfId="0" applyNumberFormat="1" applyFont="1" applyFill="1" applyBorder="1" applyAlignment="1">
      <alignment horizontal="center"/>
    </xf>
    <xf numFmtId="49" fontId="9" fillId="0" borderId="8" xfId="0" applyNumberFormat="1" applyFont="1" applyFill="1" applyBorder="1" applyAlignment="1">
      <alignment horizontal="center"/>
    </xf>
    <xf numFmtId="49" fontId="0" fillId="0" borderId="5" xfId="0" applyNumberFormat="1" applyBorder="1" applyAlignment="1">
      <alignment horizontal="left"/>
    </xf>
    <xf numFmtId="0" fontId="37" fillId="0" borderId="0" xfId="0" applyFont="1" applyAlignment="1" applyProtection="1">
      <alignment horizontal="center" vertical="center" wrapText="1"/>
      <protection locked="0"/>
    </xf>
    <xf numFmtId="0" fontId="57" fillId="0" borderId="5" xfId="0" applyFont="1" applyBorder="1" applyAlignment="1">
      <alignment horizontal="right"/>
    </xf>
    <xf numFmtId="49" fontId="43" fillId="0" borderId="3" xfId="0" applyNumberFormat="1" applyFont="1" applyFill="1" applyBorder="1" applyAlignment="1">
      <alignment horizontal="center" vertical="center"/>
    </xf>
    <xf numFmtId="49" fontId="43" fillId="0" borderId="10" xfId="0" applyNumberFormat="1" applyFont="1" applyFill="1" applyBorder="1" applyAlignment="1">
      <alignment horizontal="center" vertical="center"/>
    </xf>
    <xf numFmtId="0" fontId="43" fillId="0" borderId="2"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 xfId="0" applyFont="1" applyFill="1" applyBorder="1" applyAlignment="1">
      <alignment horizontal="center" vertical="center"/>
    </xf>
    <xf numFmtId="0" fontId="43" fillId="0" borderId="14"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xf>
    <xf numFmtId="49" fontId="41" fillId="0" borderId="1" xfId="0" applyNumberFormat="1" applyFont="1" applyFill="1" applyBorder="1" applyAlignment="1">
      <alignment horizontal="center" vertical="center"/>
    </xf>
    <xf numFmtId="0" fontId="43" fillId="10" borderId="2" xfId="0" applyFont="1" applyFill="1" applyBorder="1" applyAlignment="1" applyProtection="1">
      <alignment horizontal="center" wrapText="1"/>
      <protection locked="0"/>
    </xf>
    <xf numFmtId="0" fontId="43" fillId="10" borderId="8" xfId="0" applyFont="1" applyFill="1" applyBorder="1" applyAlignment="1" applyProtection="1">
      <alignment horizontal="center" wrapText="1"/>
      <protection locked="0"/>
    </xf>
    <xf numFmtId="0" fontId="9"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8" fillId="10" borderId="2" xfId="0" applyFont="1" applyFill="1" applyBorder="1" applyAlignment="1" applyProtection="1">
      <alignment horizontal="center" vertical="center" wrapText="1"/>
      <protection locked="0"/>
    </xf>
    <xf numFmtId="0" fontId="28" fillId="10" borderId="8" xfId="0" applyFont="1" applyFill="1" applyBorder="1" applyAlignment="1" applyProtection="1">
      <alignment horizontal="center" vertical="center" wrapText="1"/>
      <protection locked="0"/>
    </xf>
    <xf numFmtId="0" fontId="13" fillId="0" borderId="0" xfId="0" applyNumberFormat="1" applyFont="1" applyAlignment="1" applyProtection="1">
      <alignment horizontal="center" vertical="center" wrapText="1"/>
      <protection locked="0"/>
    </xf>
    <xf numFmtId="0" fontId="22" fillId="0" borderId="5" xfId="0" applyNumberFormat="1" applyFont="1" applyFill="1" applyBorder="1" applyAlignment="1">
      <alignment horizontal="right" wrapText="1"/>
    </xf>
    <xf numFmtId="0" fontId="6" fillId="8" borderId="1" xfId="0" applyFont="1" applyFill="1" applyBorder="1" applyAlignment="1">
      <alignment horizontal="center"/>
    </xf>
    <xf numFmtId="0" fontId="6" fillId="9" borderId="1" xfId="0" applyFont="1" applyFill="1" applyBorder="1" applyAlignment="1">
      <alignment horizontal="center"/>
    </xf>
    <xf numFmtId="49" fontId="6" fillId="0" borderId="3" xfId="0" applyNumberFormat="1" applyFont="1" applyFill="1" applyBorder="1" applyAlignment="1" applyProtection="1">
      <alignment horizontal="center" vertical="center" wrapText="1"/>
    </xf>
    <xf numFmtId="49" fontId="6" fillId="0" borderId="9" xfId="0" applyNumberFormat="1" applyFont="1" applyFill="1" applyBorder="1" applyAlignment="1" applyProtection="1">
      <alignment horizontal="center" vertical="center" wrapText="1"/>
    </xf>
    <xf numFmtId="0" fontId="2" fillId="0" borderId="0" xfId="0" applyFont="1" applyAlignment="1">
      <alignment horizontal="center" vertical="center"/>
    </xf>
    <xf numFmtId="0" fontId="51" fillId="0" borderId="0" xfId="0" applyFont="1" applyAlignment="1" applyProtection="1">
      <alignment horizontal="center" vertical="center"/>
      <protection locked="0"/>
    </xf>
    <xf numFmtId="0" fontId="36" fillId="0" borderId="5" xfId="0" applyFont="1" applyBorder="1" applyAlignment="1">
      <alignment horizontal="right"/>
    </xf>
  </cellXfs>
  <cellStyles count="5">
    <cellStyle name="Comma" xfId="1" builtinId="3"/>
    <cellStyle name="Normal" xfId="0" builtinId="0"/>
    <cellStyle name="Normal 2 2" xfId="2"/>
    <cellStyle name="Normal_Sheet1" xfId="3"/>
    <cellStyle name="Percent" xfId="4" builtinId="5"/>
  </cellStyles>
  <dxfs count="0"/>
  <tableStyles count="0" defaultTableStyle="TableStyleMedium9"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1085"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6"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7"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8"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9"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90"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85725</xdr:colOff>
      <xdr:row>0</xdr:row>
      <xdr:rowOff>38100</xdr:rowOff>
    </xdr:to>
    <xdr:sp macro="" textlink="">
      <xdr:nvSpPr>
        <xdr:cNvPr id="10301" name="Text Box 1"/>
        <xdr:cNvSpPr txBox="1">
          <a:spLocks noChangeArrowheads="1"/>
        </xdr:cNvSpPr>
      </xdr:nvSpPr>
      <xdr:spPr bwMode="auto">
        <a:xfrm>
          <a:off x="2733675"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38100</xdr:rowOff>
    </xdr:to>
    <xdr:sp macro="" textlink="">
      <xdr:nvSpPr>
        <xdr:cNvPr id="10302" name="Text Box 1"/>
        <xdr:cNvSpPr txBox="1">
          <a:spLocks noChangeArrowheads="1"/>
        </xdr:cNvSpPr>
      </xdr:nvSpPr>
      <xdr:spPr bwMode="auto">
        <a:xfrm>
          <a:off x="2733675"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38100</xdr:rowOff>
    </xdr:to>
    <xdr:sp macro="" textlink="">
      <xdr:nvSpPr>
        <xdr:cNvPr id="10303" name="Text Box 1"/>
        <xdr:cNvSpPr txBox="1">
          <a:spLocks noChangeArrowheads="1"/>
        </xdr:cNvSpPr>
      </xdr:nvSpPr>
      <xdr:spPr bwMode="auto">
        <a:xfrm>
          <a:off x="2733675"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10304" name="Text Box 1"/>
        <xdr:cNvSpPr txBox="1">
          <a:spLocks noChangeArrowheads="1"/>
        </xdr:cNvSpPr>
      </xdr:nvSpPr>
      <xdr:spPr bwMode="auto">
        <a:xfrm>
          <a:off x="2733675" y="8477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10305" name="Text Box 1"/>
        <xdr:cNvSpPr txBox="1">
          <a:spLocks noChangeArrowheads="1"/>
        </xdr:cNvSpPr>
      </xdr:nvSpPr>
      <xdr:spPr bwMode="auto">
        <a:xfrm>
          <a:off x="2733675" y="8477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10306" name="Text Box 1"/>
        <xdr:cNvSpPr txBox="1">
          <a:spLocks noChangeArrowheads="1"/>
        </xdr:cNvSpPr>
      </xdr:nvSpPr>
      <xdr:spPr bwMode="auto">
        <a:xfrm>
          <a:off x="2733675" y="8477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2</xdr:row>
      <xdr:rowOff>19050</xdr:rowOff>
    </xdr:to>
    <xdr:sp macro="" textlink="">
      <xdr:nvSpPr>
        <xdr:cNvPr id="11325" name="Text Box 1"/>
        <xdr:cNvSpPr txBox="1">
          <a:spLocks noChangeArrowheads="1"/>
        </xdr:cNvSpPr>
      </xdr:nvSpPr>
      <xdr:spPr bwMode="auto">
        <a:xfrm>
          <a:off x="241935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26" name="Text Box 1"/>
        <xdr:cNvSpPr txBox="1">
          <a:spLocks noChangeArrowheads="1"/>
        </xdr:cNvSpPr>
      </xdr:nvSpPr>
      <xdr:spPr bwMode="auto">
        <a:xfrm>
          <a:off x="241935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27" name="Text Box 1"/>
        <xdr:cNvSpPr txBox="1">
          <a:spLocks noChangeArrowheads="1"/>
        </xdr:cNvSpPr>
      </xdr:nvSpPr>
      <xdr:spPr bwMode="auto">
        <a:xfrm>
          <a:off x="241935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328" name="Text Box 1"/>
        <xdr:cNvSpPr txBox="1">
          <a:spLocks noChangeArrowheads="1"/>
        </xdr:cNvSpPr>
      </xdr:nvSpPr>
      <xdr:spPr bwMode="auto">
        <a:xfrm>
          <a:off x="2419350" y="847725"/>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329" name="Text Box 1"/>
        <xdr:cNvSpPr txBox="1">
          <a:spLocks noChangeArrowheads="1"/>
        </xdr:cNvSpPr>
      </xdr:nvSpPr>
      <xdr:spPr bwMode="auto">
        <a:xfrm>
          <a:off x="2419350" y="847725"/>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330" name="Text Box 1"/>
        <xdr:cNvSpPr txBox="1">
          <a:spLocks noChangeArrowheads="1"/>
        </xdr:cNvSpPr>
      </xdr:nvSpPr>
      <xdr:spPr bwMode="auto">
        <a:xfrm>
          <a:off x="2419350" y="847725"/>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85725</xdr:colOff>
      <xdr:row>1</xdr:row>
      <xdr:rowOff>38100</xdr:rowOff>
    </xdr:to>
    <xdr:sp macro="" textlink="">
      <xdr:nvSpPr>
        <xdr:cNvPr id="12299" name="Text Box 1"/>
        <xdr:cNvSpPr txBox="1">
          <a:spLocks noChangeArrowheads="1"/>
        </xdr:cNvSpPr>
      </xdr:nvSpPr>
      <xdr:spPr bwMode="auto">
        <a:xfrm>
          <a:off x="2857500" y="7810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619125</xdr:colOff>
      <xdr:row>0</xdr:row>
      <xdr:rowOff>0</xdr:rowOff>
    </xdr:from>
    <xdr:to>
      <xdr:col>4</xdr:col>
      <xdr:colOff>619125</xdr:colOff>
      <xdr:row>0</xdr:row>
      <xdr:rowOff>0</xdr:rowOff>
    </xdr:to>
    <xdr:sp macro="" textlink="">
      <xdr:nvSpPr>
        <xdr:cNvPr id="2069" name="Line 1"/>
        <xdr:cNvSpPr>
          <a:spLocks noChangeShapeType="1"/>
        </xdr:cNvSpPr>
      </xdr:nvSpPr>
      <xdr:spPr bwMode="auto">
        <a:xfrm>
          <a:off x="7419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619125</xdr:colOff>
      <xdr:row>0</xdr:row>
      <xdr:rowOff>0</xdr:rowOff>
    </xdr:from>
    <xdr:to>
      <xdr:col>4</xdr:col>
      <xdr:colOff>619125</xdr:colOff>
      <xdr:row>0</xdr:row>
      <xdr:rowOff>0</xdr:rowOff>
    </xdr:to>
    <xdr:sp macro="" textlink="">
      <xdr:nvSpPr>
        <xdr:cNvPr id="2070" name="Line 2"/>
        <xdr:cNvSpPr>
          <a:spLocks noChangeShapeType="1"/>
        </xdr:cNvSpPr>
      </xdr:nvSpPr>
      <xdr:spPr bwMode="auto">
        <a:xfrm>
          <a:off x="7419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85725</xdr:colOff>
      <xdr:row>1</xdr:row>
      <xdr:rowOff>38100</xdr:rowOff>
    </xdr:to>
    <xdr:sp macro="" textlink="">
      <xdr:nvSpPr>
        <xdr:cNvPr id="3103" name="Text Box 1"/>
        <xdr:cNvSpPr txBox="1">
          <a:spLocks noChangeArrowheads="1"/>
        </xdr:cNvSpPr>
      </xdr:nvSpPr>
      <xdr:spPr bwMode="auto">
        <a:xfrm>
          <a:off x="31242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3104" name="Text Box 1"/>
        <xdr:cNvSpPr txBox="1">
          <a:spLocks noChangeArrowheads="1"/>
        </xdr:cNvSpPr>
      </xdr:nvSpPr>
      <xdr:spPr bwMode="auto">
        <a:xfrm>
          <a:off x="31242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3105" name="Text Box 1"/>
        <xdr:cNvSpPr txBox="1">
          <a:spLocks noChangeArrowheads="1"/>
        </xdr:cNvSpPr>
      </xdr:nvSpPr>
      <xdr:spPr bwMode="auto">
        <a:xfrm>
          <a:off x="31242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2</xdr:row>
      <xdr:rowOff>57150</xdr:rowOff>
    </xdr:to>
    <xdr:sp macro="" textlink="">
      <xdr:nvSpPr>
        <xdr:cNvPr id="4127" name="Text Box 1"/>
        <xdr:cNvSpPr txBox="1">
          <a:spLocks noChangeArrowheads="1"/>
        </xdr:cNvSpPr>
      </xdr:nvSpPr>
      <xdr:spPr bwMode="auto">
        <a:xfrm>
          <a:off x="316230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4128" name="Text Box 1"/>
        <xdr:cNvSpPr txBox="1">
          <a:spLocks noChangeArrowheads="1"/>
        </xdr:cNvSpPr>
      </xdr:nvSpPr>
      <xdr:spPr bwMode="auto">
        <a:xfrm>
          <a:off x="316230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4129" name="Text Box 1"/>
        <xdr:cNvSpPr txBox="1">
          <a:spLocks noChangeArrowheads="1"/>
        </xdr:cNvSpPr>
      </xdr:nvSpPr>
      <xdr:spPr bwMode="auto">
        <a:xfrm>
          <a:off x="316230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619125</xdr:colOff>
      <xdr:row>0</xdr:row>
      <xdr:rowOff>0</xdr:rowOff>
    </xdr:from>
    <xdr:to>
      <xdr:col>4</xdr:col>
      <xdr:colOff>619125</xdr:colOff>
      <xdr:row>0</xdr:row>
      <xdr:rowOff>0</xdr:rowOff>
    </xdr:to>
    <xdr:sp macro="" textlink="">
      <xdr:nvSpPr>
        <xdr:cNvPr id="5141" name="Line 1"/>
        <xdr:cNvSpPr>
          <a:spLocks noChangeShapeType="1"/>
        </xdr:cNvSpPr>
      </xdr:nvSpPr>
      <xdr:spPr bwMode="auto">
        <a:xfrm>
          <a:off x="81915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619125</xdr:colOff>
      <xdr:row>0</xdr:row>
      <xdr:rowOff>0</xdr:rowOff>
    </xdr:from>
    <xdr:to>
      <xdr:col>4</xdr:col>
      <xdr:colOff>619125</xdr:colOff>
      <xdr:row>0</xdr:row>
      <xdr:rowOff>0</xdr:rowOff>
    </xdr:to>
    <xdr:sp macro="" textlink="">
      <xdr:nvSpPr>
        <xdr:cNvPr id="5142" name="Line 2"/>
        <xdr:cNvSpPr>
          <a:spLocks noChangeShapeType="1"/>
        </xdr:cNvSpPr>
      </xdr:nvSpPr>
      <xdr:spPr bwMode="auto">
        <a:xfrm>
          <a:off x="81915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6175" name="Text Box 1"/>
        <xdr:cNvSpPr txBox="1">
          <a:spLocks noChangeArrowheads="1"/>
        </xdr:cNvSpPr>
      </xdr:nvSpPr>
      <xdr:spPr bwMode="auto">
        <a:xfrm>
          <a:off x="28956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6176" name="Text Box 1"/>
        <xdr:cNvSpPr txBox="1">
          <a:spLocks noChangeArrowheads="1"/>
        </xdr:cNvSpPr>
      </xdr:nvSpPr>
      <xdr:spPr bwMode="auto">
        <a:xfrm>
          <a:off x="28956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6177" name="Text Box 1"/>
        <xdr:cNvSpPr txBox="1">
          <a:spLocks noChangeArrowheads="1"/>
        </xdr:cNvSpPr>
      </xdr:nvSpPr>
      <xdr:spPr bwMode="auto">
        <a:xfrm>
          <a:off x="28956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7229" name="Text Box 1"/>
        <xdr:cNvSpPr txBox="1">
          <a:spLocks noChangeArrowheads="1"/>
        </xdr:cNvSpPr>
      </xdr:nvSpPr>
      <xdr:spPr bwMode="auto">
        <a:xfrm>
          <a:off x="2219325" y="8096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7230" name="Text Box 1"/>
        <xdr:cNvSpPr txBox="1">
          <a:spLocks noChangeArrowheads="1"/>
        </xdr:cNvSpPr>
      </xdr:nvSpPr>
      <xdr:spPr bwMode="auto">
        <a:xfrm>
          <a:off x="2219325" y="8096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7231" name="Text Box 1"/>
        <xdr:cNvSpPr txBox="1">
          <a:spLocks noChangeArrowheads="1"/>
        </xdr:cNvSpPr>
      </xdr:nvSpPr>
      <xdr:spPr bwMode="auto">
        <a:xfrm>
          <a:off x="2219325" y="8096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7232" name="Text Box 1"/>
        <xdr:cNvSpPr txBox="1">
          <a:spLocks noChangeArrowheads="1"/>
        </xdr:cNvSpPr>
      </xdr:nvSpPr>
      <xdr:spPr bwMode="auto">
        <a:xfrm>
          <a:off x="2219325" y="809625"/>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7233" name="Text Box 1"/>
        <xdr:cNvSpPr txBox="1">
          <a:spLocks noChangeArrowheads="1"/>
        </xdr:cNvSpPr>
      </xdr:nvSpPr>
      <xdr:spPr bwMode="auto">
        <a:xfrm>
          <a:off x="2219325" y="809625"/>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7234" name="Text Box 1"/>
        <xdr:cNvSpPr txBox="1">
          <a:spLocks noChangeArrowheads="1"/>
        </xdr:cNvSpPr>
      </xdr:nvSpPr>
      <xdr:spPr bwMode="auto">
        <a:xfrm>
          <a:off x="2219325" y="809625"/>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38100</xdr:rowOff>
    </xdr:to>
    <xdr:sp macro="" textlink="">
      <xdr:nvSpPr>
        <xdr:cNvPr id="8313"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4"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5"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6"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7"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8"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19"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0"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1"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2"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3"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4"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9277" name="Text Box 1"/>
        <xdr:cNvSpPr txBox="1">
          <a:spLocks noChangeArrowheads="1"/>
        </xdr:cNvSpPr>
      </xdr:nvSpPr>
      <xdr:spPr bwMode="auto">
        <a:xfrm>
          <a:off x="2438400" y="8191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9278" name="Text Box 1"/>
        <xdr:cNvSpPr txBox="1">
          <a:spLocks noChangeArrowheads="1"/>
        </xdr:cNvSpPr>
      </xdr:nvSpPr>
      <xdr:spPr bwMode="auto">
        <a:xfrm>
          <a:off x="2438400" y="8191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9279" name="Text Box 1"/>
        <xdr:cNvSpPr txBox="1">
          <a:spLocks noChangeArrowheads="1"/>
        </xdr:cNvSpPr>
      </xdr:nvSpPr>
      <xdr:spPr bwMode="auto">
        <a:xfrm>
          <a:off x="2438400" y="8191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9280" name="Text Box 1"/>
        <xdr:cNvSpPr txBox="1">
          <a:spLocks noChangeArrowheads="1"/>
        </xdr:cNvSpPr>
      </xdr:nvSpPr>
      <xdr:spPr bwMode="auto">
        <a:xfrm>
          <a:off x="2438400" y="819150"/>
          <a:ext cx="85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9281" name="Text Box 1"/>
        <xdr:cNvSpPr txBox="1">
          <a:spLocks noChangeArrowheads="1"/>
        </xdr:cNvSpPr>
      </xdr:nvSpPr>
      <xdr:spPr bwMode="auto">
        <a:xfrm>
          <a:off x="2438400" y="819150"/>
          <a:ext cx="85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9282" name="Text Box 1"/>
        <xdr:cNvSpPr txBox="1">
          <a:spLocks noChangeArrowheads="1"/>
        </xdr:cNvSpPr>
      </xdr:nvSpPr>
      <xdr:spPr bwMode="auto">
        <a:xfrm>
          <a:off x="2438400" y="819150"/>
          <a:ext cx="85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1.%20Nghiep%20v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2.%20Thanh%20ph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3.%20Dak%20H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4.%20Dak%20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5.%20Ngoc%20Ho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6.%20Dak%20Gle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7.%20Sa%20Tha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9.%20Kon%20Plon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10.%20Tu%20Mo%20Ro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231</v>
          </cell>
          <cell r="AB10">
            <v>20</v>
          </cell>
        </row>
      </sheetData>
      <sheetData sheetId="9"/>
      <sheetData sheetId="10">
        <row r="10">
          <cell r="Y10">
            <v>35680185</v>
          </cell>
          <cell r="AB10">
            <v>4337984</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135</v>
          </cell>
          <cell r="AB10">
            <v>0</v>
          </cell>
        </row>
      </sheetData>
      <sheetData sheetId="9"/>
      <sheetData sheetId="10">
        <row r="10">
          <cell r="Y10">
            <v>17173334</v>
          </cell>
          <cell r="AB10">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0</v>
          </cell>
          <cell r="AB10">
            <v>0</v>
          </cell>
        </row>
      </sheetData>
      <sheetData sheetId="9"/>
      <sheetData sheetId="10">
        <row r="10">
          <cell r="Y10">
            <v>0</v>
          </cell>
          <cell r="AB10">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0</v>
          </cell>
          <cell r="AB10">
            <v>0</v>
          </cell>
        </row>
      </sheetData>
      <sheetData sheetId="9"/>
      <sheetData sheetId="10">
        <row r="10">
          <cell r="Y10">
            <v>0</v>
          </cell>
          <cell r="AB10">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2</v>
          </cell>
        </row>
      </sheetData>
      <sheetData sheetId="9"/>
      <sheetData sheetId="10">
        <row r="10">
          <cell r="Y10">
            <v>38620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37</v>
          </cell>
          <cell r="AB10">
            <v>0</v>
          </cell>
        </row>
      </sheetData>
      <sheetData sheetId="9"/>
      <sheetData sheetId="10">
        <row r="10">
          <cell r="Y10">
            <v>1580425</v>
          </cell>
          <cell r="AB10">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3</v>
          </cell>
          <cell r="AB10">
            <v>0</v>
          </cell>
        </row>
      </sheetData>
      <sheetData sheetId="9"/>
      <sheetData sheetId="10">
        <row r="10">
          <cell r="Y10">
            <v>423139</v>
          </cell>
          <cell r="AB10"/>
        </row>
      </sheetData>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0</v>
          </cell>
          <cell r="AB10"/>
        </row>
      </sheetData>
      <sheetData sheetId="9"/>
      <sheetData sheetId="10">
        <row r="10">
          <cell r="Y10">
            <v>0</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9"/>
  <sheetViews>
    <sheetView view="pageBreakPreview" zoomScale="130" zoomScaleSheetLayoutView="130" workbookViewId="0">
      <selection activeCell="C5" sqref="C5"/>
    </sheetView>
  </sheetViews>
  <sheetFormatPr defaultRowHeight="15.75"/>
  <cols>
    <col min="1" max="1" width="20" customWidth="1"/>
    <col min="2" max="2" width="19" customWidth="1"/>
    <col min="3" max="3" width="51.5" customWidth="1"/>
    <col min="4" max="4" width="23.375" customWidth="1"/>
    <col min="5" max="5" width="20.25" customWidth="1"/>
  </cols>
  <sheetData>
    <row r="1" spans="1:3" ht="38.25" customHeight="1">
      <c r="A1" s="431" t="s">
        <v>290</v>
      </c>
      <c r="B1" s="431"/>
      <c r="C1" s="188" t="s">
        <v>291</v>
      </c>
    </row>
    <row r="2" spans="1:3" ht="33.75" customHeight="1">
      <c r="A2" s="432" t="s">
        <v>298</v>
      </c>
      <c r="B2" s="432"/>
      <c r="C2" s="175" t="s">
        <v>457</v>
      </c>
    </row>
    <row r="3" spans="1:3">
      <c r="A3" s="429" t="s">
        <v>293</v>
      </c>
      <c r="B3" s="173" t="s">
        <v>295</v>
      </c>
      <c r="C3" s="174" t="s">
        <v>343</v>
      </c>
    </row>
    <row r="4" spans="1:3">
      <c r="A4" s="429"/>
      <c r="B4" s="173" t="s">
        <v>294</v>
      </c>
      <c r="C4" s="285" t="s">
        <v>459</v>
      </c>
    </row>
    <row r="5" spans="1:3">
      <c r="A5" s="429"/>
      <c r="B5" s="173" t="s">
        <v>292</v>
      </c>
      <c r="C5" s="174" t="s">
        <v>299</v>
      </c>
    </row>
    <row r="6" spans="1:3">
      <c r="A6" s="430" t="s">
        <v>286</v>
      </c>
      <c r="B6" s="173" t="s">
        <v>296</v>
      </c>
      <c r="C6" s="174" t="s">
        <v>329</v>
      </c>
    </row>
    <row r="7" spans="1:3">
      <c r="A7" s="430"/>
      <c r="B7" s="173" t="s">
        <v>294</v>
      </c>
      <c r="C7" s="285" t="str">
        <f>C4</f>
        <v>Kon Tum, ngày    tháng 3 năm 2021</v>
      </c>
    </row>
    <row r="8" spans="1:3" ht="21.75" customHeight="1">
      <c r="A8" s="433" t="s">
        <v>297</v>
      </c>
      <c r="B8" s="433"/>
      <c r="C8" s="284" t="s">
        <v>458</v>
      </c>
    </row>
    <row r="9" spans="1:3" ht="36" customHeight="1">
      <c r="A9" s="428" t="s">
        <v>305</v>
      </c>
      <c r="B9" s="428"/>
      <c r="C9" s="428"/>
    </row>
  </sheetData>
  <mergeCells count="6">
    <mergeCell ref="A9:C9"/>
    <mergeCell ref="A3:A5"/>
    <mergeCell ref="A6:A7"/>
    <mergeCell ref="A1:B1"/>
    <mergeCell ref="A2:B2"/>
    <mergeCell ref="A8:B8"/>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V23"/>
  <sheetViews>
    <sheetView view="pageBreakPreview" topLeftCell="A7" zoomScaleSheetLayoutView="100" workbookViewId="0">
      <selection activeCell="A9" sqref="A9:U22"/>
    </sheetView>
  </sheetViews>
  <sheetFormatPr defaultRowHeight="15.75"/>
  <cols>
    <col min="1" max="1" width="3.5" style="60" customWidth="1"/>
    <col min="2" max="2" width="15.5" style="60" customWidth="1"/>
    <col min="3" max="3" width="7.625" style="60" customWidth="1"/>
    <col min="4" max="4" width="5.375" style="60" customWidth="1"/>
    <col min="5" max="5" width="9" style="60"/>
    <col min="6" max="6" width="5.625" style="60" customWidth="1"/>
    <col min="7" max="7" width="6" style="60" customWidth="1"/>
    <col min="8" max="9" width="5.5" style="60" customWidth="1"/>
    <col min="10" max="11" width="6.125" style="60" customWidth="1"/>
    <col min="12" max="12" width="6.875" style="60" customWidth="1"/>
    <col min="13" max="13" width="7.25" style="81" customWidth="1"/>
    <col min="14" max="15" width="6.25" style="81" customWidth="1"/>
    <col min="16" max="16" width="5.25" style="81" customWidth="1"/>
    <col min="17" max="17" width="6.625" style="81" customWidth="1"/>
    <col min="18" max="18" width="7" style="81" customWidth="1"/>
    <col min="19" max="19" width="6.5" style="81" customWidth="1"/>
    <col min="20" max="20" width="5.875" style="81" customWidth="1"/>
    <col min="21" max="21" width="6.5" style="81" customWidth="1"/>
    <col min="22" max="16384" width="9" style="60"/>
  </cols>
  <sheetData>
    <row r="1" spans="1:22" ht="64.5" customHeight="1">
      <c r="A1" s="599" t="s">
        <v>153</v>
      </c>
      <c r="B1" s="599"/>
      <c r="C1" s="599"/>
      <c r="D1" s="599"/>
      <c r="E1" s="599"/>
      <c r="F1" s="602" t="s">
        <v>126</v>
      </c>
      <c r="G1" s="602"/>
      <c r="H1" s="602"/>
      <c r="I1" s="602"/>
      <c r="J1" s="602"/>
      <c r="K1" s="602"/>
      <c r="L1" s="602"/>
      <c r="M1" s="602"/>
      <c r="N1" s="602"/>
      <c r="O1" s="602"/>
      <c r="P1" s="602"/>
      <c r="Q1" s="600" t="s">
        <v>150</v>
      </c>
      <c r="R1" s="600"/>
      <c r="S1" s="600"/>
      <c r="T1" s="600"/>
      <c r="U1" s="600"/>
      <c r="V1" s="64"/>
    </row>
    <row r="2" spans="1:22" s="71" customFormat="1" ht="18" customHeight="1">
      <c r="A2" s="65"/>
      <c r="B2" s="66"/>
      <c r="C2" s="66"/>
      <c r="D2" s="66"/>
      <c r="E2" s="60"/>
      <c r="F2" s="60"/>
      <c r="G2" s="60"/>
      <c r="H2" s="60"/>
      <c r="I2" s="60"/>
      <c r="J2" s="67"/>
      <c r="K2" s="67"/>
      <c r="L2" s="68">
        <f>COUNTBLANK(E9:U22)</f>
        <v>238</v>
      </c>
      <c r="M2" s="69">
        <f>COUNTA(E11:U11)</f>
        <v>0</v>
      </c>
      <c r="N2" s="69">
        <f>L2+M2</f>
        <v>238</v>
      </c>
      <c r="O2" s="69"/>
      <c r="P2" s="70"/>
      <c r="Q2" s="70"/>
      <c r="R2" s="601" t="s">
        <v>120</v>
      </c>
      <c r="S2" s="601"/>
      <c r="T2" s="601"/>
      <c r="U2" s="601"/>
      <c r="V2" s="60"/>
    </row>
    <row r="3" spans="1:22" s="72" customFormat="1" ht="15.75" customHeight="1">
      <c r="A3" s="597" t="s">
        <v>21</v>
      </c>
      <c r="B3" s="597"/>
      <c r="C3" s="591" t="s">
        <v>132</v>
      </c>
      <c r="D3" s="598" t="s">
        <v>134</v>
      </c>
      <c r="E3" s="606" t="s">
        <v>75</v>
      </c>
      <c r="F3" s="607"/>
      <c r="G3" s="587" t="s">
        <v>36</v>
      </c>
      <c r="H3" s="587" t="s">
        <v>82</v>
      </c>
      <c r="I3" s="604" t="s">
        <v>37</v>
      </c>
      <c r="J3" s="605"/>
      <c r="K3" s="605"/>
      <c r="L3" s="605"/>
      <c r="M3" s="605"/>
      <c r="N3" s="605"/>
      <c r="O3" s="605"/>
      <c r="P3" s="605"/>
      <c r="Q3" s="605"/>
      <c r="R3" s="605"/>
      <c r="S3" s="605"/>
      <c r="T3" s="603" t="s">
        <v>103</v>
      </c>
      <c r="U3" s="598" t="s">
        <v>108</v>
      </c>
      <c r="V3" s="71"/>
    </row>
    <row r="4" spans="1:22" s="71" customFormat="1" ht="15.75" customHeight="1">
      <c r="A4" s="597"/>
      <c r="B4" s="597"/>
      <c r="C4" s="592"/>
      <c r="D4" s="598"/>
      <c r="E4" s="583" t="s">
        <v>137</v>
      </c>
      <c r="F4" s="583" t="s">
        <v>62</v>
      </c>
      <c r="G4" s="587"/>
      <c r="H4" s="587"/>
      <c r="I4" s="587" t="s">
        <v>37</v>
      </c>
      <c r="J4" s="598" t="s">
        <v>38</v>
      </c>
      <c r="K4" s="598"/>
      <c r="L4" s="598"/>
      <c r="M4" s="598"/>
      <c r="N4" s="598"/>
      <c r="O4" s="598"/>
      <c r="P4" s="598"/>
      <c r="Q4" s="588" t="s">
        <v>139</v>
      </c>
      <c r="R4" s="588" t="s">
        <v>148</v>
      </c>
      <c r="S4" s="588" t="s">
        <v>81</v>
      </c>
      <c r="T4" s="603"/>
      <c r="U4" s="598"/>
      <c r="V4" s="72"/>
    </row>
    <row r="5" spans="1:22" s="71" customFormat="1" ht="18" customHeight="1">
      <c r="A5" s="597"/>
      <c r="B5" s="597"/>
      <c r="C5" s="592"/>
      <c r="D5" s="598"/>
      <c r="E5" s="584"/>
      <c r="F5" s="584"/>
      <c r="G5" s="587"/>
      <c r="H5" s="587"/>
      <c r="I5" s="587"/>
      <c r="J5" s="587" t="s">
        <v>61</v>
      </c>
      <c r="K5" s="594" t="s">
        <v>4</v>
      </c>
      <c r="L5" s="595"/>
      <c r="M5" s="595"/>
      <c r="N5" s="595"/>
      <c r="O5" s="595"/>
      <c r="P5" s="596"/>
      <c r="Q5" s="590"/>
      <c r="R5" s="590"/>
      <c r="S5" s="590"/>
      <c r="T5" s="603"/>
      <c r="U5" s="598"/>
    </row>
    <row r="6" spans="1:22" s="71" customFormat="1" ht="18.75" customHeight="1">
      <c r="A6" s="597"/>
      <c r="B6" s="597"/>
      <c r="C6" s="592"/>
      <c r="D6" s="598"/>
      <c r="E6" s="584"/>
      <c r="F6" s="584"/>
      <c r="G6" s="587"/>
      <c r="H6" s="587"/>
      <c r="I6" s="587"/>
      <c r="J6" s="587"/>
      <c r="K6" s="588" t="s">
        <v>96</v>
      </c>
      <c r="L6" s="594" t="s">
        <v>4</v>
      </c>
      <c r="M6" s="596"/>
      <c r="N6" s="588" t="s">
        <v>42</v>
      </c>
      <c r="O6" s="588" t="s">
        <v>147</v>
      </c>
      <c r="P6" s="588" t="s">
        <v>46</v>
      </c>
      <c r="Q6" s="590"/>
      <c r="R6" s="590"/>
      <c r="S6" s="590"/>
      <c r="T6" s="603"/>
      <c r="U6" s="598"/>
    </row>
    <row r="7" spans="1:22" ht="36">
      <c r="A7" s="597"/>
      <c r="B7" s="597"/>
      <c r="C7" s="593"/>
      <c r="D7" s="598"/>
      <c r="E7" s="585"/>
      <c r="F7" s="585"/>
      <c r="G7" s="587"/>
      <c r="H7" s="587"/>
      <c r="I7" s="587"/>
      <c r="J7" s="587"/>
      <c r="K7" s="589"/>
      <c r="L7" s="61" t="s">
        <v>39</v>
      </c>
      <c r="M7" s="61" t="s">
        <v>97</v>
      </c>
      <c r="N7" s="589"/>
      <c r="O7" s="589"/>
      <c r="P7" s="589"/>
      <c r="Q7" s="589"/>
      <c r="R7" s="589"/>
      <c r="S7" s="589"/>
      <c r="T7" s="603"/>
      <c r="U7" s="598"/>
      <c r="V7" s="71"/>
    </row>
    <row r="8" spans="1:22">
      <c r="A8" s="582" t="s">
        <v>3</v>
      </c>
      <c r="B8" s="582"/>
      <c r="C8" s="73" t="s">
        <v>13</v>
      </c>
      <c r="D8" s="73" t="s">
        <v>14</v>
      </c>
      <c r="E8" s="73" t="s">
        <v>19</v>
      </c>
      <c r="F8" s="73" t="s">
        <v>22</v>
      </c>
      <c r="G8" s="73" t="s">
        <v>23</v>
      </c>
      <c r="H8" s="73" t="s">
        <v>24</v>
      </c>
      <c r="I8" s="73" t="s">
        <v>25</v>
      </c>
      <c r="J8" s="73" t="s">
        <v>26</v>
      </c>
      <c r="K8" s="73" t="s">
        <v>27</v>
      </c>
      <c r="L8" s="73" t="s">
        <v>29</v>
      </c>
      <c r="M8" s="73" t="s">
        <v>30</v>
      </c>
      <c r="N8" s="73" t="s">
        <v>104</v>
      </c>
      <c r="O8" s="73" t="s">
        <v>101</v>
      </c>
      <c r="P8" s="73" t="s">
        <v>105</v>
      </c>
      <c r="Q8" s="73" t="s">
        <v>106</v>
      </c>
      <c r="R8" s="73" t="s">
        <v>107</v>
      </c>
      <c r="S8" s="73" t="s">
        <v>118</v>
      </c>
      <c r="T8" s="73" t="s">
        <v>131</v>
      </c>
      <c r="U8" s="73" t="s">
        <v>133</v>
      </c>
    </row>
    <row r="9" spans="1:22">
      <c r="A9" s="582" t="s">
        <v>10</v>
      </c>
      <c r="B9" s="582"/>
      <c r="C9" s="74"/>
      <c r="D9" s="74"/>
      <c r="E9" s="74"/>
      <c r="F9" s="74"/>
      <c r="G9" s="74"/>
      <c r="H9" s="74"/>
      <c r="I9" s="74"/>
      <c r="J9" s="74"/>
      <c r="K9" s="74"/>
      <c r="L9" s="74"/>
      <c r="M9" s="74"/>
      <c r="N9" s="74"/>
      <c r="O9" s="74"/>
      <c r="P9" s="75"/>
      <c r="Q9" s="75"/>
      <c r="R9" s="75"/>
      <c r="S9" s="75"/>
      <c r="T9" s="74"/>
      <c r="U9" s="74"/>
    </row>
    <row r="10" spans="1:22">
      <c r="A10" s="76" t="s">
        <v>0</v>
      </c>
      <c r="B10" s="77" t="s">
        <v>28</v>
      </c>
      <c r="C10" s="74"/>
      <c r="D10" s="74"/>
      <c r="E10" s="74"/>
      <c r="F10" s="74"/>
      <c r="G10" s="74"/>
      <c r="H10" s="74"/>
      <c r="I10" s="74"/>
      <c r="J10" s="74"/>
      <c r="K10" s="74"/>
      <c r="L10" s="74"/>
      <c r="M10" s="74"/>
      <c r="N10" s="74"/>
      <c r="O10" s="74"/>
      <c r="P10" s="75"/>
      <c r="Q10" s="75"/>
      <c r="R10" s="75"/>
      <c r="S10" s="75"/>
      <c r="T10" s="74"/>
      <c r="U10" s="74"/>
    </row>
    <row r="11" spans="1:22">
      <c r="A11" s="78" t="s">
        <v>13</v>
      </c>
      <c r="B11" s="79" t="s">
        <v>6</v>
      </c>
      <c r="C11" s="74"/>
      <c r="D11" s="74"/>
      <c r="E11" s="74"/>
      <c r="F11" s="74"/>
      <c r="G11" s="74"/>
      <c r="H11" s="74"/>
      <c r="I11" s="74"/>
      <c r="J11" s="74"/>
      <c r="K11" s="74"/>
      <c r="L11" s="74"/>
      <c r="M11" s="74"/>
      <c r="N11" s="74"/>
      <c r="O11" s="74"/>
      <c r="P11" s="74"/>
      <c r="Q11" s="74"/>
      <c r="R11" s="74"/>
      <c r="S11" s="74"/>
      <c r="T11" s="74"/>
      <c r="U11" s="74"/>
    </row>
    <row r="12" spans="1:22">
      <c r="A12" s="78" t="s">
        <v>14</v>
      </c>
      <c r="B12" s="79" t="s">
        <v>6</v>
      </c>
      <c r="C12" s="74"/>
      <c r="D12" s="74"/>
      <c r="E12" s="74"/>
      <c r="F12" s="74"/>
      <c r="G12" s="74"/>
      <c r="H12" s="74"/>
      <c r="I12" s="74"/>
      <c r="J12" s="74"/>
      <c r="K12" s="74"/>
      <c r="L12" s="74"/>
      <c r="M12" s="74"/>
      <c r="N12" s="74"/>
      <c r="O12" s="74"/>
      <c r="P12" s="75"/>
      <c r="Q12" s="75"/>
      <c r="R12" s="75"/>
      <c r="S12" s="75"/>
      <c r="T12" s="74"/>
      <c r="U12" s="74"/>
    </row>
    <row r="13" spans="1:22">
      <c r="A13" s="78" t="s">
        <v>9</v>
      </c>
      <c r="B13" s="79" t="s">
        <v>11</v>
      </c>
      <c r="C13" s="74"/>
      <c r="D13" s="74"/>
      <c r="E13" s="74"/>
      <c r="F13" s="74"/>
      <c r="G13" s="74"/>
      <c r="H13" s="74"/>
      <c r="I13" s="74"/>
      <c r="J13" s="74"/>
      <c r="K13" s="74"/>
      <c r="L13" s="74"/>
      <c r="M13" s="74"/>
      <c r="N13" s="74"/>
      <c r="O13" s="74"/>
      <c r="P13" s="75"/>
      <c r="Q13" s="75"/>
      <c r="R13" s="75"/>
      <c r="S13" s="75"/>
      <c r="T13" s="74"/>
      <c r="U13" s="74"/>
    </row>
    <row r="14" spans="1:22">
      <c r="A14" s="76" t="s">
        <v>1</v>
      </c>
      <c r="B14" s="77" t="s">
        <v>8</v>
      </c>
      <c r="C14" s="74"/>
      <c r="D14" s="74"/>
      <c r="E14" s="74"/>
      <c r="F14" s="74"/>
      <c r="G14" s="74"/>
      <c r="H14" s="74"/>
      <c r="I14" s="74"/>
      <c r="J14" s="74"/>
      <c r="K14" s="74"/>
      <c r="L14" s="74"/>
      <c r="M14" s="74"/>
      <c r="N14" s="74"/>
      <c r="O14" s="74"/>
      <c r="P14" s="75"/>
      <c r="Q14" s="75"/>
      <c r="R14" s="75"/>
      <c r="S14" s="75"/>
      <c r="T14" s="74"/>
      <c r="U14" s="74"/>
    </row>
    <row r="15" spans="1:22">
      <c r="A15" s="76" t="s">
        <v>13</v>
      </c>
      <c r="B15" s="77" t="s">
        <v>5</v>
      </c>
      <c r="C15" s="74"/>
      <c r="D15" s="74"/>
      <c r="E15" s="74"/>
      <c r="F15" s="74"/>
      <c r="G15" s="74"/>
      <c r="H15" s="74"/>
      <c r="I15" s="74"/>
      <c r="J15" s="74"/>
      <c r="K15" s="74"/>
      <c r="L15" s="74"/>
      <c r="M15" s="74"/>
      <c r="N15" s="74"/>
      <c r="O15" s="74"/>
      <c r="P15" s="75"/>
      <c r="Q15" s="75"/>
      <c r="R15" s="75"/>
      <c r="S15" s="75"/>
      <c r="T15" s="74"/>
      <c r="U15" s="74"/>
    </row>
    <row r="16" spans="1:22">
      <c r="A16" s="78" t="s">
        <v>15</v>
      </c>
      <c r="B16" s="79" t="s">
        <v>6</v>
      </c>
      <c r="C16" s="74"/>
      <c r="D16" s="74"/>
      <c r="E16" s="74"/>
      <c r="F16" s="74"/>
      <c r="G16" s="74"/>
      <c r="H16" s="74"/>
      <c r="I16" s="74"/>
      <c r="J16" s="74"/>
      <c r="K16" s="74"/>
      <c r="L16" s="74"/>
      <c r="M16" s="74"/>
      <c r="N16" s="74"/>
      <c r="O16" s="74"/>
      <c r="P16" s="75"/>
      <c r="Q16" s="75"/>
      <c r="R16" s="75"/>
      <c r="S16" s="75"/>
      <c r="T16" s="74"/>
      <c r="U16" s="74"/>
    </row>
    <row r="17" spans="1:22">
      <c r="A17" s="78" t="s">
        <v>16</v>
      </c>
      <c r="B17" s="79" t="s">
        <v>7</v>
      </c>
      <c r="C17" s="74"/>
      <c r="D17" s="74"/>
      <c r="E17" s="74"/>
      <c r="F17" s="74"/>
      <c r="G17" s="74"/>
      <c r="H17" s="74"/>
      <c r="I17" s="74"/>
      <c r="J17" s="74"/>
      <c r="K17" s="74"/>
      <c r="L17" s="74"/>
      <c r="M17" s="74"/>
      <c r="N17" s="74"/>
      <c r="O17" s="74"/>
      <c r="P17" s="75"/>
      <c r="Q17" s="75"/>
      <c r="R17" s="75"/>
      <c r="S17" s="75"/>
      <c r="T17" s="74"/>
      <c r="U17" s="74"/>
    </row>
    <row r="18" spans="1:22">
      <c r="A18" s="78" t="s">
        <v>9</v>
      </c>
      <c r="B18" s="79" t="s">
        <v>11</v>
      </c>
      <c r="C18" s="74"/>
      <c r="D18" s="74"/>
      <c r="E18" s="74"/>
      <c r="F18" s="74"/>
      <c r="G18" s="74"/>
      <c r="H18" s="74"/>
      <c r="I18" s="74"/>
      <c r="J18" s="74"/>
      <c r="K18" s="74"/>
      <c r="L18" s="74"/>
      <c r="M18" s="74"/>
      <c r="N18" s="74"/>
      <c r="O18" s="74"/>
      <c r="P18" s="75"/>
      <c r="Q18" s="75"/>
      <c r="R18" s="75"/>
      <c r="S18" s="75"/>
      <c r="T18" s="74"/>
      <c r="U18" s="74"/>
    </row>
    <row r="19" spans="1:22">
      <c r="A19" s="76" t="s">
        <v>14</v>
      </c>
      <c r="B19" s="77" t="s">
        <v>59</v>
      </c>
      <c r="C19" s="74"/>
      <c r="D19" s="74"/>
      <c r="E19" s="74"/>
      <c r="F19" s="74"/>
      <c r="G19" s="74"/>
      <c r="H19" s="74"/>
      <c r="I19" s="74"/>
      <c r="J19" s="74"/>
      <c r="K19" s="74"/>
      <c r="L19" s="74"/>
      <c r="M19" s="74"/>
      <c r="N19" s="74"/>
      <c r="O19" s="74"/>
      <c r="P19" s="75"/>
      <c r="Q19" s="75"/>
      <c r="R19" s="75"/>
      <c r="S19" s="75"/>
      <c r="T19" s="74"/>
      <c r="U19" s="74"/>
    </row>
    <row r="20" spans="1:22">
      <c r="A20" s="78" t="s">
        <v>17</v>
      </c>
      <c r="B20" s="79" t="s">
        <v>6</v>
      </c>
      <c r="C20" s="74"/>
      <c r="D20" s="74"/>
      <c r="E20" s="74"/>
      <c r="F20" s="74"/>
      <c r="G20" s="74"/>
      <c r="H20" s="74"/>
      <c r="I20" s="74"/>
      <c r="J20" s="74"/>
      <c r="K20" s="74"/>
      <c r="L20" s="74"/>
      <c r="M20" s="74"/>
      <c r="N20" s="74"/>
      <c r="O20" s="74"/>
      <c r="P20" s="75"/>
      <c r="Q20" s="75"/>
      <c r="R20" s="75"/>
      <c r="S20" s="75"/>
      <c r="T20" s="74"/>
      <c r="U20" s="74"/>
    </row>
    <row r="21" spans="1:22">
      <c r="A21" s="78" t="s">
        <v>18</v>
      </c>
      <c r="B21" s="79" t="s">
        <v>7</v>
      </c>
      <c r="C21" s="74"/>
      <c r="D21" s="74"/>
      <c r="E21" s="74"/>
      <c r="F21" s="74"/>
      <c r="G21" s="74"/>
      <c r="H21" s="74"/>
      <c r="I21" s="74"/>
      <c r="J21" s="74"/>
      <c r="K21" s="74"/>
      <c r="L21" s="74"/>
      <c r="M21" s="74"/>
      <c r="N21" s="74"/>
      <c r="O21" s="74"/>
      <c r="P21" s="75"/>
      <c r="Q21" s="75"/>
      <c r="R21" s="75"/>
      <c r="S21" s="75"/>
      <c r="T21" s="74"/>
      <c r="U21" s="74"/>
    </row>
    <row r="22" spans="1:22" s="80" customFormat="1">
      <c r="A22" s="78" t="s">
        <v>9</v>
      </c>
      <c r="B22" s="79" t="s">
        <v>11</v>
      </c>
      <c r="C22" s="74"/>
      <c r="D22" s="74"/>
      <c r="E22" s="74"/>
      <c r="F22" s="74"/>
      <c r="G22" s="74"/>
      <c r="H22" s="74"/>
      <c r="I22" s="74"/>
      <c r="J22" s="74"/>
      <c r="K22" s="74"/>
      <c r="L22" s="74"/>
      <c r="M22" s="74"/>
      <c r="N22" s="74"/>
      <c r="O22" s="74"/>
      <c r="P22" s="75"/>
      <c r="Q22" s="75"/>
      <c r="R22" s="75"/>
      <c r="S22" s="75"/>
      <c r="T22" s="74"/>
      <c r="U22" s="74"/>
      <c r="V22" s="60"/>
    </row>
    <row r="23" spans="1:22" ht="51.75" customHeight="1">
      <c r="A23" s="581" t="s">
        <v>119</v>
      </c>
      <c r="B23" s="581"/>
      <c r="C23" s="581"/>
      <c r="D23" s="581"/>
      <c r="E23" s="581"/>
      <c r="F23" s="581"/>
      <c r="G23" s="581"/>
      <c r="H23" s="581"/>
      <c r="I23" s="80"/>
      <c r="J23" s="80"/>
      <c r="K23" s="80"/>
      <c r="L23" s="80"/>
      <c r="M23" s="80"/>
      <c r="N23" s="586" t="s">
        <v>127</v>
      </c>
      <c r="O23" s="586"/>
      <c r="P23" s="586"/>
      <c r="Q23" s="586"/>
      <c r="R23" s="586"/>
      <c r="S23" s="586"/>
      <c r="T23" s="586"/>
      <c r="U23" s="586"/>
      <c r="V23" s="80"/>
    </row>
  </sheetData>
  <mergeCells count="31">
    <mergeCell ref="A1:E1"/>
    <mergeCell ref="Q1:U1"/>
    <mergeCell ref="R2:U2"/>
    <mergeCell ref="F1:P1"/>
    <mergeCell ref="G3:G7"/>
    <mergeCell ref="Q4:Q7"/>
    <mergeCell ref="U3:U7"/>
    <mergeCell ref="L6:M6"/>
    <mergeCell ref="T3:T7"/>
    <mergeCell ref="I3:S3"/>
    <mergeCell ref="E3:F3"/>
    <mergeCell ref="N6:N7"/>
    <mergeCell ref="I4:I7"/>
    <mergeCell ref="J4:P4"/>
    <mergeCell ref="E4:E7"/>
    <mergeCell ref="R4:R7"/>
    <mergeCell ref="A23:H23"/>
    <mergeCell ref="A9:B9"/>
    <mergeCell ref="F4:F7"/>
    <mergeCell ref="N23:U23"/>
    <mergeCell ref="J5:J7"/>
    <mergeCell ref="K6:K7"/>
    <mergeCell ref="S4:S7"/>
    <mergeCell ref="C3:C7"/>
    <mergeCell ref="A8:B8"/>
    <mergeCell ref="K5:P5"/>
    <mergeCell ref="A3:B7"/>
    <mergeCell ref="D3:D7"/>
    <mergeCell ref="O6:O7"/>
    <mergeCell ref="H3:H7"/>
    <mergeCell ref="P6:P7"/>
  </mergeCells>
  <phoneticPr fontId="8" type="noConversion"/>
  <pageMargins left="0.23622047244094491" right="0.19685039370078741" top="0.19685039370078741" bottom="0" header="0.19685039370078741" footer="0.19685039370078741"/>
  <pageSetup paperSize="9" scale="96"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AB76"/>
  <sheetViews>
    <sheetView view="pageBreakPreview" topLeftCell="A4" zoomScale="90" zoomScaleNormal="100" zoomScaleSheetLayoutView="90" workbookViewId="0">
      <pane xSplit="2" ySplit="6" topLeftCell="C58" activePane="bottomRight" state="frozen"/>
      <selection activeCell="A4" sqref="A4"/>
      <selection pane="topRight" activeCell="C4" sqref="C4"/>
      <selection pane="bottomLeft" activeCell="A10" sqref="A10"/>
      <selection pane="bottomRight" activeCell="F14" sqref="F14"/>
    </sheetView>
  </sheetViews>
  <sheetFormatPr defaultRowHeight="15.75"/>
  <cols>
    <col min="1" max="1" width="3.5" style="4" customWidth="1"/>
    <col min="2" max="2" width="22.25" style="4" customWidth="1"/>
    <col min="3" max="3" width="9.375" style="4" customWidth="1"/>
    <col min="4" max="4" width="9.875" style="4" customWidth="1"/>
    <col min="5" max="5" width="9.375" style="4" customWidth="1"/>
    <col min="6" max="6" width="8.375" style="4" customWidth="1"/>
    <col min="7" max="7" width="7.375" style="4" customWidth="1"/>
    <col min="8" max="8" width="9.625" style="4" customWidth="1"/>
    <col min="9" max="10" width="9.5" style="4" customWidth="1"/>
    <col min="11" max="11" width="9.75" style="4" customWidth="1"/>
    <col min="12" max="12" width="8.5" style="4" customWidth="1"/>
    <col min="13" max="13" width="8.125" style="8" customWidth="1"/>
    <col min="14" max="14" width="9" style="8" customWidth="1"/>
    <col min="15" max="15" width="7.25" style="8" customWidth="1"/>
    <col min="16" max="16" width="7.125" style="8" customWidth="1"/>
    <col min="17" max="17" width="8.625" style="8" customWidth="1"/>
    <col min="18" max="18" width="8" style="8" customWidth="1"/>
    <col min="19" max="19" width="7.125" style="8" customWidth="1"/>
    <col min="20" max="20" width="9" style="8" customWidth="1"/>
    <col min="21" max="21" width="6.375" style="8" customWidth="1"/>
    <col min="22" max="22" width="9.875" style="4" hidden="1" customWidth="1"/>
    <col min="23" max="23" width="10.125" style="4" hidden="1" customWidth="1"/>
    <col min="24" max="24" width="0" style="4" hidden="1" customWidth="1"/>
    <col min="25" max="25" width="10.375" style="4" hidden="1" customWidth="1"/>
    <col min="26" max="26" width="12.375" style="4" hidden="1" customWidth="1"/>
    <col min="27" max="27" width="11.25" style="4" hidden="1" customWidth="1"/>
    <col min="28" max="28" width="9" style="31" hidden="1" customWidth="1"/>
    <col min="29" max="16384" width="9" style="4"/>
  </cols>
  <sheetData>
    <row r="1" spans="1:28" ht="70.5" customHeight="1">
      <c r="A1" s="492" t="s">
        <v>321</v>
      </c>
      <c r="B1" s="492"/>
      <c r="C1" s="492"/>
      <c r="D1" s="492"/>
      <c r="E1" s="608" t="s">
        <v>363</v>
      </c>
      <c r="F1" s="608"/>
      <c r="G1" s="608"/>
      <c r="H1" s="608"/>
      <c r="I1" s="608"/>
      <c r="J1" s="608"/>
      <c r="K1" s="608"/>
      <c r="L1" s="608"/>
      <c r="M1" s="608"/>
      <c r="N1" s="608"/>
      <c r="O1" s="608"/>
      <c r="P1" s="609" t="str">
        <f>TT!C2</f>
        <v>Đơn vị  báo cáo: CỤC THADS TỈNH KON TUM
Đơn vị nhận báo cáo: BAN PHÁP CHẾ HĐND TỈNH</v>
      </c>
      <c r="Q1" s="609"/>
      <c r="R1" s="609"/>
      <c r="S1" s="609"/>
      <c r="T1" s="609"/>
      <c r="U1" s="609"/>
    </row>
    <row r="2" spans="1:28">
      <c r="A2" s="23"/>
      <c r="B2" s="25"/>
      <c r="C2" s="25"/>
      <c r="D2" s="6"/>
      <c r="E2" s="6"/>
      <c r="F2" s="6"/>
      <c r="G2" s="6"/>
      <c r="H2" s="33"/>
      <c r="I2" s="34">
        <f>COUNTBLANK(D10:U66)</f>
        <v>0</v>
      </c>
      <c r="J2" s="35">
        <f>COUNTA(D10:U66)</f>
        <v>1026</v>
      </c>
      <c r="K2" s="35">
        <f>I2+J2</f>
        <v>1026</v>
      </c>
      <c r="L2" s="35"/>
      <c r="M2" s="36"/>
      <c r="N2" s="24"/>
      <c r="O2" s="24"/>
      <c r="P2" s="493" t="s">
        <v>161</v>
      </c>
      <c r="Q2" s="493"/>
      <c r="R2" s="493"/>
      <c r="S2" s="493"/>
      <c r="T2" s="493"/>
      <c r="U2" s="493"/>
    </row>
    <row r="3" spans="1:28">
      <c r="A3" s="574" t="s">
        <v>136</v>
      </c>
      <c r="B3" s="574" t="s">
        <v>157</v>
      </c>
      <c r="C3" s="471" t="s">
        <v>134</v>
      </c>
      <c r="D3" s="471" t="s">
        <v>4</v>
      </c>
      <c r="E3" s="471"/>
      <c r="F3" s="566" t="s">
        <v>36</v>
      </c>
      <c r="G3" s="565" t="s">
        <v>158</v>
      </c>
      <c r="H3" s="566" t="s">
        <v>37</v>
      </c>
      <c r="I3" s="499" t="s">
        <v>4</v>
      </c>
      <c r="J3" s="500"/>
      <c r="K3" s="500"/>
      <c r="L3" s="500"/>
      <c r="M3" s="500"/>
      <c r="N3" s="500"/>
      <c r="O3" s="500"/>
      <c r="P3" s="500"/>
      <c r="Q3" s="500"/>
      <c r="R3" s="500"/>
      <c r="S3" s="500"/>
      <c r="T3" s="568" t="s">
        <v>103</v>
      </c>
      <c r="U3" s="497" t="s">
        <v>160</v>
      </c>
    </row>
    <row r="4" spans="1:28">
      <c r="A4" s="575"/>
      <c r="B4" s="575"/>
      <c r="C4" s="471"/>
      <c r="D4" s="471" t="s">
        <v>364</v>
      </c>
      <c r="E4" s="471" t="s">
        <v>62</v>
      </c>
      <c r="F4" s="566"/>
      <c r="G4" s="565"/>
      <c r="H4" s="566"/>
      <c r="I4" s="566" t="s">
        <v>61</v>
      </c>
      <c r="J4" s="471" t="s">
        <v>4</v>
      </c>
      <c r="K4" s="471"/>
      <c r="L4" s="471"/>
      <c r="M4" s="471"/>
      <c r="N4" s="471"/>
      <c r="O4" s="471"/>
      <c r="P4" s="471"/>
      <c r="Q4" s="565" t="s">
        <v>345</v>
      </c>
      <c r="R4" s="566" t="s">
        <v>365</v>
      </c>
      <c r="S4" s="580" t="s">
        <v>81</v>
      </c>
      <c r="T4" s="569"/>
      <c r="U4" s="498"/>
    </row>
    <row r="5" spans="1:28">
      <c r="A5" s="575"/>
      <c r="B5" s="575"/>
      <c r="C5" s="471"/>
      <c r="D5" s="471"/>
      <c r="E5" s="471"/>
      <c r="F5" s="566"/>
      <c r="G5" s="565"/>
      <c r="H5" s="566"/>
      <c r="I5" s="566"/>
      <c r="J5" s="566" t="s">
        <v>96</v>
      </c>
      <c r="K5" s="471" t="s">
        <v>4</v>
      </c>
      <c r="L5" s="471"/>
      <c r="M5" s="471"/>
      <c r="N5" s="566" t="s">
        <v>42</v>
      </c>
      <c r="O5" s="567" t="s">
        <v>147</v>
      </c>
      <c r="P5" s="566" t="s">
        <v>46</v>
      </c>
      <c r="Q5" s="565"/>
      <c r="R5" s="566"/>
      <c r="S5" s="580"/>
      <c r="T5" s="569"/>
      <c r="U5" s="498"/>
    </row>
    <row r="6" spans="1:28">
      <c r="A6" s="575"/>
      <c r="B6" s="575"/>
      <c r="C6" s="471"/>
      <c r="D6" s="471"/>
      <c r="E6" s="471"/>
      <c r="F6" s="566"/>
      <c r="G6" s="565"/>
      <c r="H6" s="566"/>
      <c r="I6" s="566"/>
      <c r="J6" s="566"/>
      <c r="K6" s="471"/>
      <c r="L6" s="471"/>
      <c r="M6" s="471"/>
      <c r="N6" s="566"/>
      <c r="O6" s="567"/>
      <c r="P6" s="566"/>
      <c r="Q6" s="565"/>
      <c r="R6" s="566"/>
      <c r="S6" s="580"/>
      <c r="T6" s="569"/>
      <c r="U6" s="498"/>
    </row>
    <row r="7" spans="1:28" ht="63" customHeight="1">
      <c r="A7" s="576"/>
      <c r="B7" s="576"/>
      <c r="C7" s="471"/>
      <c r="D7" s="471"/>
      <c r="E7" s="471"/>
      <c r="F7" s="566"/>
      <c r="G7" s="565"/>
      <c r="H7" s="566"/>
      <c r="I7" s="566"/>
      <c r="J7" s="566"/>
      <c r="K7" s="56" t="s">
        <v>39</v>
      </c>
      <c r="L7" s="56" t="s">
        <v>138</v>
      </c>
      <c r="M7" s="56" t="s">
        <v>156</v>
      </c>
      <c r="N7" s="566"/>
      <c r="O7" s="567"/>
      <c r="P7" s="566"/>
      <c r="Q7" s="565"/>
      <c r="R7" s="566"/>
      <c r="S7" s="580"/>
      <c r="T7" s="570"/>
      <c r="U7" s="498"/>
    </row>
    <row r="8" spans="1:28" ht="12" customHeight="1">
      <c r="A8" s="577" t="s">
        <v>3</v>
      </c>
      <c r="B8" s="578"/>
      <c r="C8" s="176" t="s">
        <v>13</v>
      </c>
      <c r="D8" s="256">
        <v>2</v>
      </c>
      <c r="E8" s="256">
        <v>3</v>
      </c>
      <c r="F8" s="256">
        <v>4</v>
      </c>
      <c r="G8" s="256">
        <v>5</v>
      </c>
      <c r="H8" s="256">
        <v>6</v>
      </c>
      <c r="I8" s="256">
        <v>7</v>
      </c>
      <c r="J8" s="256">
        <v>8</v>
      </c>
      <c r="K8" s="256">
        <v>9</v>
      </c>
      <c r="L8" s="256">
        <v>10</v>
      </c>
      <c r="M8" s="256">
        <v>11</v>
      </c>
      <c r="N8" s="256">
        <v>12</v>
      </c>
      <c r="O8" s="256">
        <v>13</v>
      </c>
      <c r="P8" s="256">
        <v>14</v>
      </c>
      <c r="Q8" s="256">
        <v>15</v>
      </c>
      <c r="R8" s="256">
        <v>16</v>
      </c>
      <c r="S8" s="256">
        <v>17</v>
      </c>
      <c r="T8" s="256">
        <v>18</v>
      </c>
      <c r="U8" s="256">
        <v>19</v>
      </c>
    </row>
    <row r="9" spans="1:28" s="387" customFormat="1" ht="21.95" customHeight="1">
      <c r="A9" s="611" t="s">
        <v>12</v>
      </c>
      <c r="B9" s="612"/>
      <c r="C9" s="381">
        <v>1310211041</v>
      </c>
      <c r="D9" s="381">
        <v>217750287</v>
      </c>
      <c r="E9" s="381">
        <v>1092460754</v>
      </c>
      <c r="F9" s="381">
        <v>332757541</v>
      </c>
      <c r="G9" s="381">
        <v>0</v>
      </c>
      <c r="H9" s="381">
        <v>977453500</v>
      </c>
      <c r="I9" s="381">
        <v>806240932</v>
      </c>
      <c r="J9" s="381">
        <v>613257165</v>
      </c>
      <c r="K9" s="381">
        <v>496480218</v>
      </c>
      <c r="L9" s="381">
        <v>116587963</v>
      </c>
      <c r="M9" s="381">
        <v>188984</v>
      </c>
      <c r="N9" s="381">
        <v>192763568</v>
      </c>
      <c r="O9" s="381">
        <v>220199</v>
      </c>
      <c r="P9" s="381">
        <v>0</v>
      </c>
      <c r="Q9" s="381">
        <v>169093359</v>
      </c>
      <c r="R9" s="381">
        <v>2119209</v>
      </c>
      <c r="S9" s="381">
        <v>0</v>
      </c>
      <c r="T9" s="381">
        <v>364196335</v>
      </c>
      <c r="U9" s="382">
        <f t="shared" ref="U9:U66" si="0">IF(I9&lt;&gt;0,J9/I9,"")</f>
        <v>0.76063759685175603</v>
      </c>
      <c r="V9" s="383">
        <f>C9-F9</f>
        <v>977453500</v>
      </c>
      <c r="W9" s="383">
        <f>I9+Q9+R9+S9</f>
        <v>977453500</v>
      </c>
      <c r="X9" s="383">
        <f>V9-W9</f>
        <v>0</v>
      </c>
      <c r="Y9" s="383">
        <f>SUM(Y10:Y66)</f>
        <v>59233687</v>
      </c>
      <c r="Z9" s="384">
        <f>Y9+Q9</f>
        <v>228327046</v>
      </c>
      <c r="AA9" s="385">
        <f>T9+Y9</f>
        <v>423430022</v>
      </c>
      <c r="AB9" s="386">
        <f>AB22/11</f>
        <v>0.80747324087823957</v>
      </c>
    </row>
    <row r="10" spans="1:28" s="387" customFormat="1" ht="21.95" customHeight="1">
      <c r="A10" s="388" t="s">
        <v>0</v>
      </c>
      <c r="B10" s="389" t="s">
        <v>331</v>
      </c>
      <c r="C10" s="381">
        <v>425376989</v>
      </c>
      <c r="D10" s="381">
        <v>112386897</v>
      </c>
      <c r="E10" s="381">
        <v>312990092</v>
      </c>
      <c r="F10" s="381">
        <v>84616611</v>
      </c>
      <c r="G10" s="381">
        <v>0</v>
      </c>
      <c r="H10" s="381">
        <v>340760378</v>
      </c>
      <c r="I10" s="381">
        <v>271203481</v>
      </c>
      <c r="J10" s="381">
        <v>207097115</v>
      </c>
      <c r="K10" s="381">
        <v>203500643</v>
      </c>
      <c r="L10" s="381">
        <v>3509656</v>
      </c>
      <c r="M10" s="381">
        <v>86816</v>
      </c>
      <c r="N10" s="381">
        <v>64106366</v>
      </c>
      <c r="O10" s="381">
        <v>0</v>
      </c>
      <c r="P10" s="381">
        <v>0</v>
      </c>
      <c r="Q10" s="381">
        <v>67910955</v>
      </c>
      <c r="R10" s="381">
        <v>1645942</v>
      </c>
      <c r="S10" s="381">
        <v>0</v>
      </c>
      <c r="T10" s="381">
        <v>133663263</v>
      </c>
      <c r="U10" s="390">
        <f t="shared" si="0"/>
        <v>0.7636226284278409</v>
      </c>
      <c r="V10" s="383">
        <f>C10-F10</f>
        <v>340760378</v>
      </c>
      <c r="W10" s="383">
        <f>I10+Q10+R10+S10</f>
        <v>340760378</v>
      </c>
      <c r="X10" s="383">
        <f>V10-W10</f>
        <v>0</v>
      </c>
      <c r="Y10" s="383">
        <f>'[1]05'!$Y$10+'[1]05'!$AB$10</f>
        <v>0</v>
      </c>
      <c r="Z10" s="383">
        <f>Q10+Y10</f>
        <v>67910955</v>
      </c>
      <c r="AA10" s="391">
        <f>T10+Y10</f>
        <v>133663263</v>
      </c>
      <c r="AB10" s="392"/>
    </row>
    <row r="11" spans="1:28" ht="21.95" customHeight="1">
      <c r="A11" s="258">
        <v>1</v>
      </c>
      <c r="B11" s="307" t="s">
        <v>412</v>
      </c>
      <c r="C11" s="381">
        <v>2204886</v>
      </c>
      <c r="D11" s="294">
        <v>0</v>
      </c>
      <c r="E11" s="294">
        <v>2204886</v>
      </c>
      <c r="F11" s="294">
        <v>2039304</v>
      </c>
      <c r="G11" s="294">
        <v>0</v>
      </c>
      <c r="H11" s="381">
        <v>165582</v>
      </c>
      <c r="I11" s="381">
        <v>165582</v>
      </c>
      <c r="J11" s="381">
        <v>165582</v>
      </c>
      <c r="K11" s="294">
        <v>165582</v>
      </c>
      <c r="L11" s="294">
        <v>0</v>
      </c>
      <c r="M11" s="294">
        <v>0</v>
      </c>
      <c r="N11" s="294">
        <v>0</v>
      </c>
      <c r="O11" s="294">
        <v>0</v>
      </c>
      <c r="P11" s="294">
        <v>0</v>
      </c>
      <c r="Q11" s="294">
        <v>0</v>
      </c>
      <c r="R11" s="294">
        <v>0</v>
      </c>
      <c r="S11" s="294">
        <v>0</v>
      </c>
      <c r="T11" s="381">
        <v>0</v>
      </c>
      <c r="U11" s="331">
        <f t="shared" si="0"/>
        <v>1</v>
      </c>
      <c r="V11" s="264">
        <f>C11-F11</f>
        <v>165582</v>
      </c>
      <c r="W11" s="264">
        <f>I11+Q11+R11+S11</f>
        <v>165582</v>
      </c>
      <c r="X11" s="264">
        <f>V11-W11</f>
        <v>0</v>
      </c>
      <c r="Y11" s="269"/>
      <c r="Z11" s="269"/>
      <c r="AA11" s="269"/>
    </row>
    <row r="12" spans="1:28" ht="21.95" customHeight="1">
      <c r="A12" s="258">
        <v>2</v>
      </c>
      <c r="B12" s="307" t="s">
        <v>413</v>
      </c>
      <c r="C12" s="381">
        <v>730086</v>
      </c>
      <c r="D12" s="294">
        <v>128286</v>
      </c>
      <c r="E12" s="294">
        <v>601800</v>
      </c>
      <c r="F12" s="294">
        <v>559781</v>
      </c>
      <c r="G12" s="294">
        <v>0</v>
      </c>
      <c r="H12" s="381">
        <v>170305</v>
      </c>
      <c r="I12" s="381">
        <v>170305</v>
      </c>
      <c r="J12" s="381">
        <v>170305</v>
      </c>
      <c r="K12" s="294">
        <v>150619</v>
      </c>
      <c r="L12" s="294">
        <v>8704</v>
      </c>
      <c r="M12" s="294">
        <v>10982</v>
      </c>
      <c r="N12" s="294">
        <v>0</v>
      </c>
      <c r="O12" s="294">
        <v>0</v>
      </c>
      <c r="P12" s="294">
        <v>0</v>
      </c>
      <c r="Q12" s="294">
        <v>0</v>
      </c>
      <c r="R12" s="294">
        <v>0</v>
      </c>
      <c r="S12" s="294">
        <v>0</v>
      </c>
      <c r="T12" s="381">
        <v>0</v>
      </c>
      <c r="U12" s="331">
        <f t="shared" si="0"/>
        <v>1</v>
      </c>
      <c r="V12" s="264">
        <f t="shared" ref="V12:V66" si="1">C12-F12</f>
        <v>170305</v>
      </c>
      <c r="W12" s="264">
        <f t="shared" ref="W12:W66" si="2">I12+Q12+R12+S12</f>
        <v>170305</v>
      </c>
      <c r="X12" s="264">
        <f t="shared" ref="X12:X66" si="3">V12-W12</f>
        <v>0</v>
      </c>
      <c r="Y12" s="269"/>
      <c r="Z12" s="269"/>
      <c r="AA12" s="269"/>
    </row>
    <row r="13" spans="1:28" ht="21.95" customHeight="1">
      <c r="A13" s="258">
        <v>3</v>
      </c>
      <c r="B13" s="307" t="s">
        <v>414</v>
      </c>
      <c r="C13" s="381">
        <v>1670206</v>
      </c>
      <c r="D13" s="294">
        <v>218287</v>
      </c>
      <c r="E13" s="294">
        <v>1451919</v>
      </c>
      <c r="F13" s="294">
        <v>722026</v>
      </c>
      <c r="G13" s="294">
        <v>0</v>
      </c>
      <c r="H13" s="381">
        <v>948180</v>
      </c>
      <c r="I13" s="381">
        <v>754254</v>
      </c>
      <c r="J13" s="381">
        <v>754254</v>
      </c>
      <c r="K13" s="294">
        <v>752254</v>
      </c>
      <c r="L13" s="294">
        <v>2000</v>
      </c>
      <c r="M13" s="294">
        <v>0</v>
      </c>
      <c r="N13" s="294">
        <v>0</v>
      </c>
      <c r="O13" s="294">
        <v>0</v>
      </c>
      <c r="P13" s="294">
        <v>0</v>
      </c>
      <c r="Q13" s="294">
        <v>193926</v>
      </c>
      <c r="R13" s="294">
        <v>0</v>
      </c>
      <c r="S13" s="294">
        <v>0</v>
      </c>
      <c r="T13" s="381">
        <v>193926</v>
      </c>
      <c r="U13" s="331">
        <f t="shared" si="0"/>
        <v>1</v>
      </c>
      <c r="V13" s="264">
        <f t="shared" si="1"/>
        <v>948180</v>
      </c>
      <c r="W13" s="264">
        <f t="shared" si="2"/>
        <v>948180</v>
      </c>
      <c r="X13" s="264">
        <f t="shared" si="3"/>
        <v>0</v>
      </c>
      <c r="Y13" s="269"/>
      <c r="Z13" s="269"/>
      <c r="AA13" s="269"/>
    </row>
    <row r="14" spans="1:28" ht="21.95" customHeight="1">
      <c r="A14" s="258">
        <v>4</v>
      </c>
      <c r="B14" s="307" t="s">
        <v>415</v>
      </c>
      <c r="C14" s="381">
        <v>8513607</v>
      </c>
      <c r="D14" s="294">
        <v>6020142</v>
      </c>
      <c r="E14" s="294">
        <v>2493465</v>
      </c>
      <c r="F14" s="294">
        <v>2811099</v>
      </c>
      <c r="G14" s="294">
        <v>0</v>
      </c>
      <c r="H14" s="381">
        <v>5702508</v>
      </c>
      <c r="I14" s="381">
        <v>5580466</v>
      </c>
      <c r="J14" s="381">
        <v>4683497</v>
      </c>
      <c r="K14" s="294">
        <v>4683497</v>
      </c>
      <c r="L14" s="294">
        <v>0</v>
      </c>
      <c r="M14" s="294">
        <v>0</v>
      </c>
      <c r="N14" s="294">
        <v>896969</v>
      </c>
      <c r="O14" s="294">
        <v>0</v>
      </c>
      <c r="P14" s="294">
        <v>0</v>
      </c>
      <c r="Q14" s="294">
        <v>122042</v>
      </c>
      <c r="R14" s="294">
        <v>0</v>
      </c>
      <c r="S14" s="294">
        <v>0</v>
      </c>
      <c r="T14" s="381">
        <v>1019011</v>
      </c>
      <c r="U14" s="331">
        <f t="shared" si="0"/>
        <v>0.83926629066461478</v>
      </c>
      <c r="V14" s="264">
        <f t="shared" si="1"/>
        <v>5702508</v>
      </c>
      <c r="W14" s="264">
        <f t="shared" si="2"/>
        <v>5702508</v>
      </c>
      <c r="X14" s="264">
        <f t="shared" si="3"/>
        <v>0</v>
      </c>
      <c r="Y14" s="269"/>
      <c r="Z14" s="269"/>
      <c r="AA14" s="269"/>
    </row>
    <row r="15" spans="1:28" ht="21.95" customHeight="1">
      <c r="A15" s="258">
        <v>5</v>
      </c>
      <c r="B15" s="307" t="s">
        <v>416</v>
      </c>
      <c r="C15" s="381">
        <v>144329210</v>
      </c>
      <c r="D15" s="294">
        <v>19722227</v>
      </c>
      <c r="E15" s="294">
        <v>124606983</v>
      </c>
      <c r="F15" s="294">
        <v>4953375</v>
      </c>
      <c r="G15" s="294">
        <v>0</v>
      </c>
      <c r="H15" s="381">
        <v>139375835</v>
      </c>
      <c r="I15" s="381">
        <v>97967615</v>
      </c>
      <c r="J15" s="381">
        <v>47253522</v>
      </c>
      <c r="K15" s="294">
        <v>46342315</v>
      </c>
      <c r="L15" s="294">
        <v>858872</v>
      </c>
      <c r="M15" s="294">
        <v>52335</v>
      </c>
      <c r="N15" s="294">
        <v>50714093</v>
      </c>
      <c r="O15" s="294">
        <v>0</v>
      </c>
      <c r="P15" s="294">
        <v>0</v>
      </c>
      <c r="Q15" s="294">
        <v>41408220</v>
      </c>
      <c r="R15" s="294">
        <v>0</v>
      </c>
      <c r="S15" s="294">
        <v>0</v>
      </c>
      <c r="T15" s="381">
        <v>92122313</v>
      </c>
      <c r="U15" s="331">
        <f t="shared" si="0"/>
        <v>0.48233818900255965</v>
      </c>
      <c r="V15" s="264">
        <f t="shared" si="1"/>
        <v>139375835</v>
      </c>
      <c r="W15" s="264">
        <f t="shared" si="2"/>
        <v>139375835</v>
      </c>
      <c r="X15" s="264">
        <f t="shared" si="3"/>
        <v>0</v>
      </c>
      <c r="Y15" s="269"/>
      <c r="Z15" s="269"/>
      <c r="AA15" s="269"/>
    </row>
    <row r="16" spans="1:28" ht="21.95" customHeight="1">
      <c r="A16" s="258">
        <v>6</v>
      </c>
      <c r="B16" s="307" t="s">
        <v>417</v>
      </c>
      <c r="C16" s="381">
        <v>105328779</v>
      </c>
      <c r="D16" s="294">
        <v>0</v>
      </c>
      <c r="E16" s="294">
        <v>105328779</v>
      </c>
      <c r="F16" s="294">
        <v>58680987</v>
      </c>
      <c r="G16" s="294">
        <v>0</v>
      </c>
      <c r="H16" s="381">
        <v>46647792</v>
      </c>
      <c r="I16" s="381">
        <v>40037259</v>
      </c>
      <c r="J16" s="381">
        <v>35591469</v>
      </c>
      <c r="K16" s="294">
        <v>35026889</v>
      </c>
      <c r="L16" s="294">
        <v>564580</v>
      </c>
      <c r="M16" s="294">
        <v>0</v>
      </c>
      <c r="N16" s="294">
        <v>4445790</v>
      </c>
      <c r="O16" s="294">
        <v>0</v>
      </c>
      <c r="P16" s="294">
        <v>0</v>
      </c>
      <c r="Q16" s="294">
        <v>6610533</v>
      </c>
      <c r="R16" s="294">
        <v>0</v>
      </c>
      <c r="S16" s="294">
        <v>0</v>
      </c>
      <c r="T16" s="381">
        <v>11056323</v>
      </c>
      <c r="U16" s="331">
        <f t="shared" si="0"/>
        <v>0.88895868221148711</v>
      </c>
      <c r="V16" s="264">
        <f t="shared" si="1"/>
        <v>46647792</v>
      </c>
      <c r="W16" s="264">
        <f t="shared" si="2"/>
        <v>46647792</v>
      </c>
      <c r="X16" s="264">
        <f t="shared" si="3"/>
        <v>0</v>
      </c>
      <c r="Y16" s="269"/>
      <c r="Z16" s="269"/>
      <c r="AA16" s="269"/>
    </row>
    <row r="17" spans="1:28" ht="21.95" customHeight="1">
      <c r="A17" s="258">
        <v>7</v>
      </c>
      <c r="B17" s="307" t="s">
        <v>418</v>
      </c>
      <c r="C17" s="381">
        <v>1630517</v>
      </c>
      <c r="D17" s="294">
        <v>2657</v>
      </c>
      <c r="E17" s="294">
        <v>1627860</v>
      </c>
      <c r="F17" s="294">
        <v>1466579</v>
      </c>
      <c r="G17" s="294">
        <v>0</v>
      </c>
      <c r="H17" s="381">
        <v>163938</v>
      </c>
      <c r="I17" s="381">
        <v>91553</v>
      </c>
      <c r="J17" s="381">
        <v>91553</v>
      </c>
      <c r="K17" s="294">
        <v>64054</v>
      </c>
      <c r="L17" s="294">
        <v>4000</v>
      </c>
      <c r="M17" s="294">
        <v>23499</v>
      </c>
      <c r="N17" s="294">
        <v>0</v>
      </c>
      <c r="O17" s="294">
        <v>0</v>
      </c>
      <c r="P17" s="294">
        <v>0</v>
      </c>
      <c r="Q17" s="294">
        <v>72385</v>
      </c>
      <c r="R17" s="294">
        <v>0</v>
      </c>
      <c r="S17" s="294">
        <v>0</v>
      </c>
      <c r="T17" s="381">
        <v>72385</v>
      </c>
      <c r="U17" s="331">
        <f t="shared" si="0"/>
        <v>1</v>
      </c>
      <c r="V17" s="264">
        <f t="shared" si="1"/>
        <v>163938</v>
      </c>
      <c r="W17" s="264">
        <f t="shared" si="2"/>
        <v>163938</v>
      </c>
      <c r="X17" s="264">
        <f t="shared" si="3"/>
        <v>0</v>
      </c>
      <c r="Y17" s="269"/>
      <c r="Z17" s="269"/>
      <c r="AA17" s="269"/>
    </row>
    <row r="18" spans="1:28" ht="21.95" customHeight="1">
      <c r="A18" s="258">
        <v>8</v>
      </c>
      <c r="B18" s="307" t="s">
        <v>419</v>
      </c>
      <c r="C18" s="381">
        <v>154408182</v>
      </c>
      <c r="D18" s="294">
        <v>86295298</v>
      </c>
      <c r="E18" s="294">
        <v>68112884</v>
      </c>
      <c r="F18" s="294">
        <v>8866079</v>
      </c>
      <c r="G18" s="294">
        <v>0</v>
      </c>
      <c r="H18" s="381">
        <v>145542103</v>
      </c>
      <c r="I18" s="381">
        <v>124480775</v>
      </c>
      <c r="J18" s="381">
        <v>116431262</v>
      </c>
      <c r="K18" s="294">
        <v>114359762</v>
      </c>
      <c r="L18" s="294">
        <v>2071500</v>
      </c>
      <c r="M18" s="294">
        <v>0</v>
      </c>
      <c r="N18" s="294">
        <v>8049513</v>
      </c>
      <c r="O18" s="294">
        <v>0</v>
      </c>
      <c r="P18" s="294">
        <v>0</v>
      </c>
      <c r="Q18" s="294">
        <v>19415386</v>
      </c>
      <c r="R18" s="294">
        <v>1645942</v>
      </c>
      <c r="S18" s="294">
        <v>0</v>
      </c>
      <c r="T18" s="381">
        <v>29110841</v>
      </c>
      <c r="U18" s="331">
        <f t="shared" si="0"/>
        <v>0.93533529173480801</v>
      </c>
      <c r="V18" s="264">
        <f t="shared" si="1"/>
        <v>145542103</v>
      </c>
      <c r="W18" s="264">
        <f t="shared" si="2"/>
        <v>145542103</v>
      </c>
      <c r="X18" s="264">
        <f t="shared" si="3"/>
        <v>0</v>
      </c>
      <c r="Y18" s="269"/>
      <c r="Z18" s="269"/>
      <c r="AA18" s="269"/>
    </row>
    <row r="19" spans="1:28" ht="21.95" customHeight="1">
      <c r="A19" s="258">
        <v>9</v>
      </c>
      <c r="B19" s="307" t="s">
        <v>420</v>
      </c>
      <c r="C19" s="381">
        <v>2687631</v>
      </c>
      <c r="D19" s="294">
        <v>0</v>
      </c>
      <c r="E19" s="294">
        <v>2687631</v>
      </c>
      <c r="F19" s="294">
        <v>2014383</v>
      </c>
      <c r="G19" s="294">
        <v>0</v>
      </c>
      <c r="H19" s="381">
        <v>673248</v>
      </c>
      <c r="I19" s="381">
        <v>589886</v>
      </c>
      <c r="J19" s="381">
        <v>589885</v>
      </c>
      <c r="K19" s="294">
        <v>589885</v>
      </c>
      <c r="L19" s="294">
        <v>0</v>
      </c>
      <c r="M19" s="294">
        <v>0</v>
      </c>
      <c r="N19" s="294">
        <v>1</v>
      </c>
      <c r="O19" s="294">
        <v>0</v>
      </c>
      <c r="P19" s="294">
        <v>0</v>
      </c>
      <c r="Q19" s="294">
        <v>83362</v>
      </c>
      <c r="R19" s="294">
        <v>0</v>
      </c>
      <c r="S19" s="294">
        <v>0</v>
      </c>
      <c r="T19" s="381">
        <v>83363</v>
      </c>
      <c r="U19" s="331">
        <f t="shared" si="0"/>
        <v>0.99999830475719043</v>
      </c>
      <c r="V19" s="264">
        <f t="shared" si="1"/>
        <v>673248</v>
      </c>
      <c r="W19" s="264">
        <f t="shared" si="2"/>
        <v>673248</v>
      </c>
      <c r="X19" s="264">
        <f t="shared" si="3"/>
        <v>0</v>
      </c>
      <c r="Y19" s="269"/>
      <c r="Z19" s="269"/>
      <c r="AA19" s="269"/>
    </row>
    <row r="20" spans="1:28" ht="21.95" customHeight="1">
      <c r="A20" s="258">
        <v>10</v>
      </c>
      <c r="B20" s="307" t="s">
        <v>421</v>
      </c>
      <c r="C20" s="381">
        <v>3873885</v>
      </c>
      <c r="D20" s="294">
        <v>0</v>
      </c>
      <c r="E20" s="294">
        <v>3873885</v>
      </c>
      <c r="F20" s="294">
        <v>2502998</v>
      </c>
      <c r="G20" s="294">
        <v>0</v>
      </c>
      <c r="H20" s="381">
        <v>1370887</v>
      </c>
      <c r="I20" s="381">
        <v>1365786</v>
      </c>
      <c r="J20" s="381">
        <v>1365786</v>
      </c>
      <c r="K20" s="294">
        <v>1365786</v>
      </c>
      <c r="L20" s="294">
        <v>0</v>
      </c>
      <c r="M20" s="294">
        <v>0</v>
      </c>
      <c r="N20" s="294">
        <v>0</v>
      </c>
      <c r="O20" s="294">
        <v>0</v>
      </c>
      <c r="P20" s="294">
        <v>0</v>
      </c>
      <c r="Q20" s="294">
        <v>5101</v>
      </c>
      <c r="R20" s="294">
        <v>0</v>
      </c>
      <c r="S20" s="294">
        <v>0</v>
      </c>
      <c r="T20" s="381">
        <v>5101</v>
      </c>
      <c r="U20" s="331">
        <f t="shared" si="0"/>
        <v>1</v>
      </c>
      <c r="V20" s="264">
        <f t="shared" si="1"/>
        <v>1370887</v>
      </c>
      <c r="W20" s="264">
        <f t="shared" si="2"/>
        <v>1370887</v>
      </c>
      <c r="X20" s="264">
        <f t="shared" si="3"/>
        <v>0</v>
      </c>
      <c r="Y20" s="269"/>
      <c r="Z20" s="269"/>
      <c r="AA20" s="269"/>
    </row>
    <row r="21" spans="1:28" s="387" customFormat="1" ht="21.95" customHeight="1">
      <c r="A21" s="388" t="s">
        <v>1</v>
      </c>
      <c r="B21" s="393" t="s">
        <v>332</v>
      </c>
      <c r="C21" s="381">
        <v>884834052</v>
      </c>
      <c r="D21" s="381">
        <v>105363390</v>
      </c>
      <c r="E21" s="381">
        <v>779470662</v>
      </c>
      <c r="F21" s="381">
        <v>248140930</v>
      </c>
      <c r="G21" s="381">
        <v>0</v>
      </c>
      <c r="H21" s="381">
        <v>636693122</v>
      </c>
      <c r="I21" s="381">
        <v>535037451</v>
      </c>
      <c r="J21" s="381">
        <v>406160050</v>
      </c>
      <c r="K21" s="381">
        <v>292979575</v>
      </c>
      <c r="L21" s="381">
        <v>113078307</v>
      </c>
      <c r="M21" s="381">
        <v>102168</v>
      </c>
      <c r="N21" s="381">
        <v>128657202</v>
      </c>
      <c r="O21" s="381">
        <v>220199</v>
      </c>
      <c r="P21" s="381">
        <v>0</v>
      </c>
      <c r="Q21" s="381">
        <v>101182404</v>
      </c>
      <c r="R21" s="381">
        <v>473267</v>
      </c>
      <c r="S21" s="381">
        <v>0</v>
      </c>
      <c r="T21" s="381">
        <v>230533072</v>
      </c>
      <c r="U21" s="390">
        <f t="shared" si="0"/>
        <v>0.75912452341583847</v>
      </c>
      <c r="V21" s="385">
        <f t="shared" si="1"/>
        <v>636693122</v>
      </c>
      <c r="W21" s="385">
        <f t="shared" si="2"/>
        <v>636693122</v>
      </c>
      <c r="X21" s="385">
        <f t="shared" si="3"/>
        <v>0</v>
      </c>
      <c r="Y21" s="394"/>
      <c r="Z21" s="394"/>
      <c r="AA21" s="394"/>
      <c r="AB21" s="386"/>
    </row>
    <row r="22" spans="1:28" s="387" customFormat="1" ht="21.95" customHeight="1">
      <c r="A22" s="388" t="s">
        <v>13</v>
      </c>
      <c r="B22" s="393" t="s">
        <v>333</v>
      </c>
      <c r="C22" s="381">
        <v>652907449</v>
      </c>
      <c r="D22" s="381">
        <v>100355887</v>
      </c>
      <c r="E22" s="381">
        <v>552551562</v>
      </c>
      <c r="F22" s="381">
        <v>224435188</v>
      </c>
      <c r="G22" s="381">
        <v>0</v>
      </c>
      <c r="H22" s="381">
        <v>428472261</v>
      </c>
      <c r="I22" s="381">
        <v>364492840</v>
      </c>
      <c r="J22" s="381">
        <v>280148383</v>
      </c>
      <c r="K22" s="381">
        <v>205815892</v>
      </c>
      <c r="L22" s="381">
        <v>74263700</v>
      </c>
      <c r="M22" s="381">
        <v>68791</v>
      </c>
      <c r="N22" s="381">
        <v>84258363</v>
      </c>
      <c r="O22" s="381">
        <v>86094</v>
      </c>
      <c r="P22" s="381">
        <v>0</v>
      </c>
      <c r="Q22" s="381">
        <v>63979421</v>
      </c>
      <c r="R22" s="381">
        <v>0</v>
      </c>
      <c r="S22" s="381">
        <v>0</v>
      </c>
      <c r="T22" s="381">
        <v>148323878</v>
      </c>
      <c r="U22" s="390">
        <f t="shared" si="0"/>
        <v>0.76859776724283524</v>
      </c>
      <c r="V22" s="385">
        <f t="shared" si="1"/>
        <v>428472261</v>
      </c>
      <c r="W22" s="385">
        <f t="shared" si="2"/>
        <v>428472261</v>
      </c>
      <c r="X22" s="385">
        <f t="shared" si="3"/>
        <v>0</v>
      </c>
      <c r="Y22" s="383">
        <f>'[2]05'!$Y$10+'[2]05'!$AB$10</f>
        <v>40018169</v>
      </c>
      <c r="Z22" s="385">
        <f>Q22+Y22</f>
        <v>103997590</v>
      </c>
      <c r="AA22" s="385">
        <f>T22+Y22</f>
        <v>188342047</v>
      </c>
      <c r="AB22" s="386">
        <f>U22+U31+U38+U41+U46+U50+U54+U58+U61+U64+U10</f>
        <v>8.8822056496606354</v>
      </c>
    </row>
    <row r="23" spans="1:28" ht="21.95" customHeight="1">
      <c r="A23" s="259" t="s">
        <v>15</v>
      </c>
      <c r="B23" s="307" t="s">
        <v>422</v>
      </c>
      <c r="C23" s="381">
        <v>3074969</v>
      </c>
      <c r="D23" s="294">
        <v>1730802</v>
      </c>
      <c r="E23" s="294">
        <v>1344167</v>
      </c>
      <c r="F23" s="294">
        <v>1004396</v>
      </c>
      <c r="G23" s="294">
        <v>0</v>
      </c>
      <c r="H23" s="381">
        <v>2070573</v>
      </c>
      <c r="I23" s="381">
        <v>2070573</v>
      </c>
      <c r="J23" s="381">
        <v>2070573</v>
      </c>
      <c r="K23" s="294">
        <v>2061573</v>
      </c>
      <c r="L23" s="294">
        <v>9000</v>
      </c>
      <c r="M23" s="294">
        <v>0</v>
      </c>
      <c r="N23" s="294">
        <v>0</v>
      </c>
      <c r="O23" s="294">
        <v>0</v>
      </c>
      <c r="P23" s="294">
        <v>0</v>
      </c>
      <c r="Q23" s="294">
        <v>0</v>
      </c>
      <c r="R23" s="294">
        <v>0</v>
      </c>
      <c r="S23" s="294">
        <v>0</v>
      </c>
      <c r="T23" s="381">
        <v>0</v>
      </c>
      <c r="U23" s="331">
        <f t="shared" si="0"/>
        <v>1</v>
      </c>
      <c r="V23" s="264">
        <f t="shared" si="1"/>
        <v>2070573</v>
      </c>
      <c r="W23" s="264">
        <f t="shared" si="2"/>
        <v>2070573</v>
      </c>
      <c r="X23" s="264">
        <f t="shared" si="3"/>
        <v>0</v>
      </c>
      <c r="Y23" s="269"/>
      <c r="Z23" s="269"/>
      <c r="AA23" s="269"/>
    </row>
    <row r="24" spans="1:28" ht="21.95" customHeight="1">
      <c r="A24" s="259" t="s">
        <v>16</v>
      </c>
      <c r="B24" s="307" t="s">
        <v>423</v>
      </c>
      <c r="C24" s="381">
        <v>40191898</v>
      </c>
      <c r="D24" s="294">
        <v>7818458</v>
      </c>
      <c r="E24" s="294">
        <v>32373440</v>
      </c>
      <c r="F24" s="294">
        <v>1499017</v>
      </c>
      <c r="G24" s="294">
        <v>0</v>
      </c>
      <c r="H24" s="381">
        <v>38692881</v>
      </c>
      <c r="I24" s="381">
        <v>31944883</v>
      </c>
      <c r="J24" s="381">
        <v>25851360</v>
      </c>
      <c r="K24" s="294">
        <v>15860160</v>
      </c>
      <c r="L24" s="294">
        <v>9991200</v>
      </c>
      <c r="M24" s="294">
        <v>0</v>
      </c>
      <c r="N24" s="294">
        <v>6093523</v>
      </c>
      <c r="O24" s="294">
        <v>0</v>
      </c>
      <c r="P24" s="294">
        <v>0</v>
      </c>
      <c r="Q24" s="294">
        <v>6747998</v>
      </c>
      <c r="R24" s="294">
        <v>0</v>
      </c>
      <c r="S24" s="294">
        <v>0</v>
      </c>
      <c r="T24" s="381">
        <v>12841521</v>
      </c>
      <c r="U24" s="331">
        <f t="shared" si="0"/>
        <v>0.8092488552861502</v>
      </c>
      <c r="V24" s="264">
        <f t="shared" si="1"/>
        <v>38692881</v>
      </c>
      <c r="W24" s="264">
        <f t="shared" si="2"/>
        <v>38692881</v>
      </c>
      <c r="X24" s="264">
        <f t="shared" si="3"/>
        <v>0</v>
      </c>
      <c r="Y24" s="269"/>
      <c r="Z24" s="269"/>
      <c r="AA24" s="269"/>
    </row>
    <row r="25" spans="1:28" ht="21.95" customHeight="1">
      <c r="A25" s="259" t="s">
        <v>41</v>
      </c>
      <c r="B25" s="307" t="s">
        <v>424</v>
      </c>
      <c r="C25" s="381">
        <v>56322125</v>
      </c>
      <c r="D25" s="294">
        <v>8061151</v>
      </c>
      <c r="E25" s="294">
        <v>48260974</v>
      </c>
      <c r="F25" s="294">
        <v>458321</v>
      </c>
      <c r="G25" s="294">
        <v>0</v>
      </c>
      <c r="H25" s="381">
        <v>55863804</v>
      </c>
      <c r="I25" s="381">
        <v>52037284</v>
      </c>
      <c r="J25" s="381">
        <v>39033037</v>
      </c>
      <c r="K25" s="294">
        <v>19131858</v>
      </c>
      <c r="L25" s="294">
        <v>19901179</v>
      </c>
      <c r="M25" s="294">
        <v>0</v>
      </c>
      <c r="N25" s="294">
        <v>13004247</v>
      </c>
      <c r="O25" s="294">
        <v>0</v>
      </c>
      <c r="P25" s="294">
        <v>0</v>
      </c>
      <c r="Q25" s="294">
        <v>3826520</v>
      </c>
      <c r="R25" s="294">
        <v>0</v>
      </c>
      <c r="S25" s="294">
        <v>0</v>
      </c>
      <c r="T25" s="381">
        <v>16830767</v>
      </c>
      <c r="U25" s="331">
        <f t="shared" si="0"/>
        <v>0.75009750701055034</v>
      </c>
      <c r="V25" s="264">
        <f t="shared" si="1"/>
        <v>55863804</v>
      </c>
      <c r="W25" s="264">
        <f t="shared" si="2"/>
        <v>55863804</v>
      </c>
      <c r="X25" s="264">
        <f t="shared" si="3"/>
        <v>0</v>
      </c>
      <c r="Y25" s="269"/>
      <c r="Z25" s="269"/>
      <c r="AA25" s="269"/>
    </row>
    <row r="26" spans="1:28" ht="21.95" customHeight="1">
      <c r="A26" s="259" t="s">
        <v>43</v>
      </c>
      <c r="B26" s="307" t="s">
        <v>425</v>
      </c>
      <c r="C26" s="381">
        <v>260744058</v>
      </c>
      <c r="D26" s="294">
        <v>61065608</v>
      </c>
      <c r="E26" s="294">
        <v>199678450</v>
      </c>
      <c r="F26" s="294">
        <v>102489676</v>
      </c>
      <c r="G26" s="294">
        <v>0</v>
      </c>
      <c r="H26" s="381">
        <v>158254382</v>
      </c>
      <c r="I26" s="381">
        <v>126843270</v>
      </c>
      <c r="J26" s="381">
        <v>106253025</v>
      </c>
      <c r="K26" s="294">
        <v>78602573</v>
      </c>
      <c r="L26" s="294">
        <v>27644652</v>
      </c>
      <c r="M26" s="294">
        <v>5800</v>
      </c>
      <c r="N26" s="294">
        <v>20549547</v>
      </c>
      <c r="O26" s="294">
        <v>40698</v>
      </c>
      <c r="P26" s="294">
        <v>0</v>
      </c>
      <c r="Q26" s="294">
        <v>31411112</v>
      </c>
      <c r="R26" s="294">
        <v>0</v>
      </c>
      <c r="S26" s="294">
        <v>0</v>
      </c>
      <c r="T26" s="381">
        <v>52001357</v>
      </c>
      <c r="U26" s="331">
        <f t="shared" si="0"/>
        <v>0.83767175822572215</v>
      </c>
      <c r="V26" s="264">
        <f t="shared" si="1"/>
        <v>158254382</v>
      </c>
      <c r="W26" s="264">
        <f t="shared" si="2"/>
        <v>158254382</v>
      </c>
      <c r="X26" s="264">
        <f t="shared" si="3"/>
        <v>0</v>
      </c>
      <c r="Y26" s="269"/>
      <c r="Z26" s="269"/>
      <c r="AA26" s="269"/>
    </row>
    <row r="27" spans="1:28" ht="21.95" customHeight="1">
      <c r="A27" s="259" t="s">
        <v>44</v>
      </c>
      <c r="B27" s="307" t="s">
        <v>426</v>
      </c>
      <c r="C27" s="381">
        <v>128106207</v>
      </c>
      <c r="D27" s="294">
        <v>3368659</v>
      </c>
      <c r="E27" s="294">
        <v>124737548</v>
      </c>
      <c r="F27" s="294">
        <v>91278941</v>
      </c>
      <c r="G27" s="294">
        <v>0</v>
      </c>
      <c r="H27" s="381">
        <v>36827266</v>
      </c>
      <c r="I27" s="381">
        <v>35216137</v>
      </c>
      <c r="J27" s="381">
        <v>30030051</v>
      </c>
      <c r="K27" s="294">
        <v>23847578</v>
      </c>
      <c r="L27" s="294">
        <v>6178494</v>
      </c>
      <c r="M27" s="294">
        <v>3979</v>
      </c>
      <c r="N27" s="294">
        <v>5186086</v>
      </c>
      <c r="O27" s="294">
        <v>0</v>
      </c>
      <c r="P27" s="294">
        <v>0</v>
      </c>
      <c r="Q27" s="294">
        <v>1611129</v>
      </c>
      <c r="R27" s="294">
        <v>0</v>
      </c>
      <c r="S27" s="294">
        <v>0</v>
      </c>
      <c r="T27" s="381">
        <v>6797215</v>
      </c>
      <c r="U27" s="331">
        <f t="shared" si="0"/>
        <v>0.85273552292234667</v>
      </c>
      <c r="V27" s="264">
        <f t="shared" si="1"/>
        <v>36827266</v>
      </c>
      <c r="W27" s="264">
        <f t="shared" si="2"/>
        <v>36827266</v>
      </c>
      <c r="X27" s="264">
        <f t="shared" si="3"/>
        <v>0</v>
      </c>
      <c r="Y27" s="269"/>
      <c r="Z27" s="269"/>
      <c r="AA27" s="269"/>
    </row>
    <row r="28" spans="1:28" ht="21.95" customHeight="1">
      <c r="A28" s="259" t="s">
        <v>77</v>
      </c>
      <c r="B28" s="307" t="s">
        <v>427</v>
      </c>
      <c r="C28" s="381">
        <v>34473961</v>
      </c>
      <c r="D28" s="294">
        <v>1933678</v>
      </c>
      <c r="E28" s="294">
        <v>32540283</v>
      </c>
      <c r="F28" s="294">
        <v>4578383</v>
      </c>
      <c r="G28" s="294">
        <v>0</v>
      </c>
      <c r="H28" s="381">
        <v>29895578</v>
      </c>
      <c r="I28" s="381">
        <v>27629096</v>
      </c>
      <c r="J28" s="381">
        <v>20623421</v>
      </c>
      <c r="K28" s="294">
        <v>17696791</v>
      </c>
      <c r="L28" s="294">
        <v>2921880</v>
      </c>
      <c r="M28" s="294">
        <v>4750</v>
      </c>
      <c r="N28" s="294">
        <v>7005675</v>
      </c>
      <c r="O28" s="294">
        <v>0</v>
      </c>
      <c r="P28" s="294">
        <v>0</v>
      </c>
      <c r="Q28" s="294">
        <v>2266482</v>
      </c>
      <c r="R28" s="294">
        <v>0</v>
      </c>
      <c r="S28" s="294">
        <v>0</v>
      </c>
      <c r="T28" s="381">
        <v>9272157</v>
      </c>
      <c r="U28" s="331">
        <f t="shared" si="0"/>
        <v>0.74643850091946551</v>
      </c>
      <c r="V28" s="264">
        <f t="shared" si="1"/>
        <v>29895578</v>
      </c>
      <c r="W28" s="264">
        <f t="shared" si="2"/>
        <v>29895578</v>
      </c>
      <c r="X28" s="264">
        <f t="shared" si="3"/>
        <v>0</v>
      </c>
      <c r="Y28" s="269"/>
      <c r="Z28" s="269"/>
      <c r="AA28" s="269"/>
    </row>
    <row r="29" spans="1:28" ht="21.95" customHeight="1">
      <c r="A29" s="259" t="s">
        <v>80</v>
      </c>
      <c r="B29" s="307" t="s">
        <v>428</v>
      </c>
      <c r="C29" s="381">
        <v>80927665</v>
      </c>
      <c r="D29" s="294">
        <v>15346007</v>
      </c>
      <c r="E29" s="294">
        <v>65581658</v>
      </c>
      <c r="F29" s="294">
        <v>19499913</v>
      </c>
      <c r="G29" s="294">
        <v>0</v>
      </c>
      <c r="H29" s="381">
        <v>61427752</v>
      </c>
      <c r="I29" s="381">
        <v>53487452</v>
      </c>
      <c r="J29" s="381">
        <v>27904103</v>
      </c>
      <c r="K29" s="294">
        <v>26227802</v>
      </c>
      <c r="L29" s="294">
        <v>1671506</v>
      </c>
      <c r="M29" s="294">
        <v>4795</v>
      </c>
      <c r="N29" s="294">
        <v>25575949</v>
      </c>
      <c r="O29" s="294">
        <v>7400</v>
      </c>
      <c r="P29" s="294">
        <v>0</v>
      </c>
      <c r="Q29" s="294">
        <v>7940300</v>
      </c>
      <c r="R29" s="294">
        <v>0</v>
      </c>
      <c r="S29" s="294">
        <v>0</v>
      </c>
      <c r="T29" s="381">
        <v>33523649</v>
      </c>
      <c r="U29" s="331">
        <f t="shared" si="0"/>
        <v>0.52169437796363904</v>
      </c>
      <c r="V29" s="264">
        <f t="shared" si="1"/>
        <v>61427752</v>
      </c>
      <c r="W29" s="264">
        <f t="shared" si="2"/>
        <v>61427752</v>
      </c>
      <c r="X29" s="264">
        <f t="shared" si="3"/>
        <v>0</v>
      </c>
      <c r="Y29" s="269"/>
      <c r="Z29" s="269"/>
      <c r="AA29" s="269"/>
    </row>
    <row r="30" spans="1:28" ht="21.95" customHeight="1">
      <c r="A30" s="259" t="s">
        <v>83</v>
      </c>
      <c r="B30" s="307" t="s">
        <v>429</v>
      </c>
      <c r="C30" s="381">
        <v>49066566</v>
      </c>
      <c r="D30" s="294">
        <v>1031524</v>
      </c>
      <c r="E30" s="294">
        <v>48035042</v>
      </c>
      <c r="F30" s="294">
        <v>3626541</v>
      </c>
      <c r="G30" s="294">
        <v>0</v>
      </c>
      <c r="H30" s="381">
        <v>45440025</v>
      </c>
      <c r="I30" s="381">
        <v>35264145</v>
      </c>
      <c r="J30" s="381">
        <v>28382813</v>
      </c>
      <c r="K30" s="294">
        <v>22387557</v>
      </c>
      <c r="L30" s="294">
        <v>5945789</v>
      </c>
      <c r="M30" s="294">
        <v>49467</v>
      </c>
      <c r="N30" s="294">
        <v>6843336</v>
      </c>
      <c r="O30" s="294">
        <v>37996</v>
      </c>
      <c r="P30" s="294">
        <v>0</v>
      </c>
      <c r="Q30" s="294">
        <v>10175880</v>
      </c>
      <c r="R30" s="294">
        <v>0</v>
      </c>
      <c r="S30" s="294">
        <v>0</v>
      </c>
      <c r="T30" s="381">
        <v>17057212</v>
      </c>
      <c r="U30" s="331">
        <f t="shared" si="0"/>
        <v>0.80486321162756114</v>
      </c>
      <c r="V30" s="264">
        <f t="shared" si="1"/>
        <v>45440025</v>
      </c>
      <c r="W30" s="264">
        <f t="shared" si="2"/>
        <v>45440025</v>
      </c>
      <c r="X30" s="264">
        <f t="shared" si="3"/>
        <v>0</v>
      </c>
      <c r="Y30" s="271">
        <f>'[3]05'!$Y$10+'[3]05'!$AB$10</f>
        <v>17173334</v>
      </c>
      <c r="Z30" s="272">
        <f>Q31+Y30</f>
        <v>35059164</v>
      </c>
      <c r="AA30" s="272">
        <f>T31+Y30</f>
        <v>53227350</v>
      </c>
    </row>
    <row r="31" spans="1:28" s="387" customFormat="1" ht="21.95" customHeight="1">
      <c r="A31" s="388" t="s">
        <v>14</v>
      </c>
      <c r="B31" s="393" t="s">
        <v>334</v>
      </c>
      <c r="C31" s="381">
        <v>81940055</v>
      </c>
      <c r="D31" s="381">
        <v>631885</v>
      </c>
      <c r="E31" s="381">
        <v>81308170</v>
      </c>
      <c r="F31" s="381">
        <v>10887371</v>
      </c>
      <c r="G31" s="381">
        <v>0</v>
      </c>
      <c r="H31" s="381">
        <v>71052684</v>
      </c>
      <c r="I31" s="381">
        <v>52693587</v>
      </c>
      <c r="J31" s="381">
        <v>34998668</v>
      </c>
      <c r="K31" s="381">
        <v>19359484</v>
      </c>
      <c r="L31" s="381">
        <v>15639184</v>
      </c>
      <c r="M31" s="381">
        <v>0</v>
      </c>
      <c r="N31" s="381">
        <v>17600814</v>
      </c>
      <c r="O31" s="381">
        <v>94105</v>
      </c>
      <c r="P31" s="381">
        <v>0</v>
      </c>
      <c r="Q31" s="381">
        <v>17885830</v>
      </c>
      <c r="R31" s="381">
        <v>473267</v>
      </c>
      <c r="S31" s="381">
        <v>0</v>
      </c>
      <c r="T31" s="381">
        <v>36054016</v>
      </c>
      <c r="U31" s="390">
        <f t="shared" si="0"/>
        <v>0.66419217199998171</v>
      </c>
      <c r="V31" s="385">
        <f t="shared" si="1"/>
        <v>71052684</v>
      </c>
      <c r="W31" s="385">
        <f t="shared" si="2"/>
        <v>71052684</v>
      </c>
      <c r="X31" s="385">
        <f t="shared" si="3"/>
        <v>0</v>
      </c>
      <c r="Y31" s="394"/>
      <c r="Z31" s="394"/>
      <c r="AA31" s="394"/>
      <c r="AB31" s="392"/>
    </row>
    <row r="32" spans="1:28" ht="21.95" customHeight="1">
      <c r="A32" s="259" t="s">
        <v>17</v>
      </c>
      <c r="B32" s="307" t="s">
        <v>430</v>
      </c>
      <c r="C32" s="381">
        <v>8501263</v>
      </c>
      <c r="D32" s="294">
        <v>122217</v>
      </c>
      <c r="E32" s="294">
        <v>8379046</v>
      </c>
      <c r="F32" s="294">
        <v>913635</v>
      </c>
      <c r="G32" s="294">
        <v>0</v>
      </c>
      <c r="H32" s="381">
        <v>7587628</v>
      </c>
      <c r="I32" s="381">
        <v>5799097</v>
      </c>
      <c r="J32" s="381">
        <v>5158683</v>
      </c>
      <c r="K32" s="294">
        <v>2239868</v>
      </c>
      <c r="L32" s="294">
        <v>2918815</v>
      </c>
      <c r="M32" s="294">
        <v>0</v>
      </c>
      <c r="N32" s="294">
        <v>640414</v>
      </c>
      <c r="O32" s="294">
        <v>0</v>
      </c>
      <c r="P32" s="294">
        <v>0</v>
      </c>
      <c r="Q32" s="294">
        <v>1788531</v>
      </c>
      <c r="R32" s="294">
        <v>0</v>
      </c>
      <c r="S32" s="294">
        <v>0</v>
      </c>
      <c r="T32" s="381">
        <v>2428945</v>
      </c>
      <c r="U32" s="331">
        <f t="shared" si="0"/>
        <v>0.88956659976544628</v>
      </c>
      <c r="V32" s="264">
        <f t="shared" si="1"/>
        <v>7587628</v>
      </c>
      <c r="W32" s="264">
        <f t="shared" si="2"/>
        <v>7587628</v>
      </c>
      <c r="X32" s="264">
        <f t="shared" si="3"/>
        <v>0</v>
      </c>
      <c r="Y32" s="269"/>
      <c r="Z32" s="269"/>
      <c r="AA32" s="269"/>
    </row>
    <row r="33" spans="1:28" ht="21.95" customHeight="1">
      <c r="A33" s="259" t="s">
        <v>18</v>
      </c>
      <c r="B33" s="307" t="s">
        <v>431</v>
      </c>
      <c r="C33" s="381">
        <v>11803026</v>
      </c>
      <c r="D33" s="294">
        <v>135000</v>
      </c>
      <c r="E33" s="294">
        <v>11668026</v>
      </c>
      <c r="F33" s="294">
        <v>1302693</v>
      </c>
      <c r="G33" s="294">
        <v>0</v>
      </c>
      <c r="H33" s="381">
        <v>10500333</v>
      </c>
      <c r="I33" s="381">
        <v>9675177</v>
      </c>
      <c r="J33" s="381">
        <v>7919181</v>
      </c>
      <c r="K33" s="294">
        <v>6019176</v>
      </c>
      <c r="L33" s="294">
        <v>1900005</v>
      </c>
      <c r="M33" s="294">
        <v>0</v>
      </c>
      <c r="N33" s="294">
        <v>1755996</v>
      </c>
      <c r="O33" s="294">
        <v>0</v>
      </c>
      <c r="P33" s="294">
        <v>0</v>
      </c>
      <c r="Q33" s="294">
        <v>825156</v>
      </c>
      <c r="R33" s="294">
        <v>0</v>
      </c>
      <c r="S33" s="294">
        <v>0</v>
      </c>
      <c r="T33" s="381">
        <v>2581152</v>
      </c>
      <c r="U33" s="331">
        <f t="shared" si="0"/>
        <v>0.818505025799528</v>
      </c>
      <c r="V33" s="264">
        <f t="shared" si="1"/>
        <v>10500333</v>
      </c>
      <c r="W33" s="264">
        <f t="shared" si="2"/>
        <v>10500333</v>
      </c>
      <c r="X33" s="264">
        <f t="shared" si="3"/>
        <v>0</v>
      </c>
      <c r="Y33" s="269"/>
      <c r="Z33" s="269"/>
      <c r="AA33" s="269"/>
    </row>
    <row r="34" spans="1:28" ht="21.95" customHeight="1">
      <c r="A34" s="259" t="s">
        <v>111</v>
      </c>
      <c r="B34" s="307" t="s">
        <v>432</v>
      </c>
      <c r="C34" s="381">
        <v>18782523</v>
      </c>
      <c r="D34" s="294">
        <v>201321</v>
      </c>
      <c r="E34" s="294">
        <v>18581202</v>
      </c>
      <c r="F34" s="294">
        <v>6196513</v>
      </c>
      <c r="G34" s="294">
        <v>0</v>
      </c>
      <c r="H34" s="381">
        <v>12586010</v>
      </c>
      <c r="I34" s="381">
        <v>10749827</v>
      </c>
      <c r="J34" s="381">
        <v>7880074</v>
      </c>
      <c r="K34" s="294">
        <v>5079426</v>
      </c>
      <c r="L34" s="294">
        <v>2800648</v>
      </c>
      <c r="M34" s="294">
        <v>0</v>
      </c>
      <c r="N34" s="294">
        <v>2775648</v>
      </c>
      <c r="O34" s="294">
        <v>94105</v>
      </c>
      <c r="P34" s="294">
        <v>0</v>
      </c>
      <c r="Q34" s="294">
        <v>1362916</v>
      </c>
      <c r="R34" s="294">
        <v>473267</v>
      </c>
      <c r="S34" s="294">
        <v>0</v>
      </c>
      <c r="T34" s="381">
        <v>4705936</v>
      </c>
      <c r="U34" s="331">
        <f t="shared" si="0"/>
        <v>0.73304193639581361</v>
      </c>
      <c r="V34" s="264">
        <f t="shared" si="1"/>
        <v>12586010</v>
      </c>
      <c r="W34" s="264">
        <f t="shared" si="2"/>
        <v>12586010</v>
      </c>
      <c r="X34" s="264">
        <f t="shared" si="3"/>
        <v>0</v>
      </c>
      <c r="Y34" s="269"/>
      <c r="Z34" s="269"/>
      <c r="AA34" s="269"/>
    </row>
    <row r="35" spans="1:28" s="6" customFormat="1" ht="21.95" customHeight="1">
      <c r="A35" s="265" t="s">
        <v>346</v>
      </c>
      <c r="B35" s="307" t="s">
        <v>433</v>
      </c>
      <c r="C35" s="381">
        <v>14329279</v>
      </c>
      <c r="D35" s="294">
        <v>173347</v>
      </c>
      <c r="E35" s="294">
        <v>14155932</v>
      </c>
      <c r="F35" s="294">
        <v>2260930</v>
      </c>
      <c r="G35" s="294">
        <v>0</v>
      </c>
      <c r="H35" s="381">
        <v>12068349</v>
      </c>
      <c r="I35" s="381">
        <v>7529710</v>
      </c>
      <c r="J35" s="381">
        <v>6199112</v>
      </c>
      <c r="K35" s="294">
        <v>3335007</v>
      </c>
      <c r="L35" s="294">
        <v>2864105</v>
      </c>
      <c r="M35" s="294">
        <v>0</v>
      </c>
      <c r="N35" s="294">
        <v>1330598</v>
      </c>
      <c r="O35" s="294">
        <v>0</v>
      </c>
      <c r="P35" s="294">
        <v>0</v>
      </c>
      <c r="Q35" s="294">
        <v>4538639</v>
      </c>
      <c r="R35" s="294">
        <v>0</v>
      </c>
      <c r="S35" s="294">
        <v>0</v>
      </c>
      <c r="T35" s="381">
        <v>5869237</v>
      </c>
      <c r="U35" s="331">
        <f t="shared" si="0"/>
        <v>0.82328695261836116</v>
      </c>
      <c r="V35" s="266">
        <f t="shared" si="1"/>
        <v>12068349</v>
      </c>
      <c r="W35" s="266">
        <f t="shared" si="2"/>
        <v>12068349</v>
      </c>
      <c r="X35" s="266">
        <f t="shared" si="3"/>
        <v>0</v>
      </c>
      <c r="Y35" s="270"/>
      <c r="Z35" s="270"/>
      <c r="AA35" s="270"/>
      <c r="AB35" s="353"/>
    </row>
    <row r="36" spans="1:28" ht="21.95" customHeight="1">
      <c r="A36" s="259" t="s">
        <v>347</v>
      </c>
      <c r="B36" s="307" t="s">
        <v>434</v>
      </c>
      <c r="C36" s="381">
        <v>13524278</v>
      </c>
      <c r="D36" s="294">
        <v>0</v>
      </c>
      <c r="E36" s="294">
        <v>13524278</v>
      </c>
      <c r="F36" s="294">
        <v>38600</v>
      </c>
      <c r="G36" s="294">
        <v>0</v>
      </c>
      <c r="H36" s="381">
        <v>13485678</v>
      </c>
      <c r="I36" s="381">
        <v>11605855</v>
      </c>
      <c r="J36" s="381">
        <v>5651526</v>
      </c>
      <c r="K36" s="294">
        <v>991930</v>
      </c>
      <c r="L36" s="294">
        <v>4659596</v>
      </c>
      <c r="M36" s="294">
        <v>0</v>
      </c>
      <c r="N36" s="294">
        <v>5954329</v>
      </c>
      <c r="O36" s="294">
        <v>0</v>
      </c>
      <c r="P36" s="294">
        <v>0</v>
      </c>
      <c r="Q36" s="294">
        <v>1879823</v>
      </c>
      <c r="R36" s="294">
        <v>0</v>
      </c>
      <c r="S36" s="294">
        <v>0</v>
      </c>
      <c r="T36" s="381">
        <v>7834152</v>
      </c>
      <c r="U36" s="331">
        <f t="shared" si="0"/>
        <v>0.48695473103877313</v>
      </c>
      <c r="V36" s="264">
        <f t="shared" si="1"/>
        <v>13485678</v>
      </c>
      <c r="W36" s="264">
        <f t="shared" si="2"/>
        <v>13485678</v>
      </c>
      <c r="X36" s="264">
        <f t="shared" si="3"/>
        <v>0</v>
      </c>
      <c r="Y36" s="269"/>
      <c r="Z36" s="269"/>
      <c r="AA36" s="269"/>
    </row>
    <row r="37" spans="1:28" ht="21.95" customHeight="1">
      <c r="A37" s="259" t="s">
        <v>348</v>
      </c>
      <c r="B37" s="307" t="s">
        <v>435</v>
      </c>
      <c r="C37" s="381">
        <v>14999686</v>
      </c>
      <c r="D37" s="294">
        <v>0</v>
      </c>
      <c r="E37" s="294">
        <v>14999686</v>
      </c>
      <c r="F37" s="294">
        <v>175000</v>
      </c>
      <c r="G37" s="294">
        <v>0</v>
      </c>
      <c r="H37" s="381">
        <v>14824686</v>
      </c>
      <c r="I37" s="381">
        <v>7333921</v>
      </c>
      <c r="J37" s="381">
        <v>2190092</v>
      </c>
      <c r="K37" s="294">
        <v>1694077</v>
      </c>
      <c r="L37" s="294">
        <v>496015</v>
      </c>
      <c r="M37" s="294">
        <v>0</v>
      </c>
      <c r="N37" s="294">
        <v>5143829</v>
      </c>
      <c r="O37" s="294">
        <v>0</v>
      </c>
      <c r="P37" s="294">
        <v>0</v>
      </c>
      <c r="Q37" s="294">
        <v>7490765</v>
      </c>
      <c r="R37" s="294">
        <v>0</v>
      </c>
      <c r="S37" s="294">
        <v>0</v>
      </c>
      <c r="T37" s="381">
        <v>12634594</v>
      </c>
      <c r="U37" s="331">
        <f t="shared" si="0"/>
        <v>0.29862497837105145</v>
      </c>
      <c r="V37" s="264">
        <f t="shared" si="1"/>
        <v>14824686</v>
      </c>
      <c r="W37" s="264">
        <f t="shared" si="2"/>
        <v>14824686</v>
      </c>
      <c r="X37" s="264">
        <f t="shared" si="3"/>
        <v>0</v>
      </c>
      <c r="Y37" s="269"/>
      <c r="Z37" s="269"/>
      <c r="AA37" s="269"/>
    </row>
    <row r="38" spans="1:28" s="387" customFormat="1" ht="21.95" customHeight="1">
      <c r="A38" s="396" t="s">
        <v>19</v>
      </c>
      <c r="B38" s="397" t="s">
        <v>335</v>
      </c>
      <c r="C38" s="381">
        <v>25527347</v>
      </c>
      <c r="D38" s="381">
        <v>630154</v>
      </c>
      <c r="E38" s="381">
        <v>24897193</v>
      </c>
      <c r="F38" s="381">
        <v>986691</v>
      </c>
      <c r="G38" s="381">
        <v>0</v>
      </c>
      <c r="H38" s="381">
        <v>24540656</v>
      </c>
      <c r="I38" s="381">
        <v>19089261</v>
      </c>
      <c r="J38" s="381">
        <v>11141934</v>
      </c>
      <c r="K38" s="381">
        <v>8606796</v>
      </c>
      <c r="L38" s="381">
        <v>2513513</v>
      </c>
      <c r="M38" s="381">
        <v>21625</v>
      </c>
      <c r="N38" s="381">
        <v>7907327</v>
      </c>
      <c r="O38" s="381">
        <v>40000</v>
      </c>
      <c r="P38" s="381">
        <v>0</v>
      </c>
      <c r="Q38" s="381">
        <v>5451395</v>
      </c>
      <c r="R38" s="381">
        <v>0</v>
      </c>
      <c r="S38" s="381">
        <v>0</v>
      </c>
      <c r="T38" s="381">
        <v>13398722</v>
      </c>
      <c r="U38" s="398">
        <f t="shared" si="0"/>
        <v>0.58367550215799346</v>
      </c>
      <c r="V38" s="385">
        <f t="shared" si="1"/>
        <v>24540656</v>
      </c>
      <c r="W38" s="385">
        <f t="shared" si="2"/>
        <v>24540656</v>
      </c>
      <c r="X38" s="385">
        <f t="shared" si="3"/>
        <v>0</v>
      </c>
      <c r="Y38" s="383">
        <f>'[4]05'!$Y$10+'[4]05'!$AB$10</f>
        <v>0</v>
      </c>
      <c r="Z38" s="395">
        <f>Y38+Q38</f>
        <v>5451395</v>
      </c>
      <c r="AA38" s="385">
        <f>T38+Y38</f>
        <v>13398722</v>
      </c>
      <c r="AB38" s="392"/>
    </row>
    <row r="39" spans="1:28" ht="21.95" customHeight="1">
      <c r="A39" s="259" t="s">
        <v>47</v>
      </c>
      <c r="B39" s="307" t="s">
        <v>436</v>
      </c>
      <c r="C39" s="381">
        <v>1322823</v>
      </c>
      <c r="D39" s="294">
        <v>97146</v>
      </c>
      <c r="E39" s="294">
        <v>1225677</v>
      </c>
      <c r="F39" s="294">
        <v>29101</v>
      </c>
      <c r="G39" s="294">
        <v>0</v>
      </c>
      <c r="H39" s="381">
        <v>1293722</v>
      </c>
      <c r="I39" s="381">
        <v>964867</v>
      </c>
      <c r="J39" s="381">
        <v>900377</v>
      </c>
      <c r="K39" s="294">
        <v>845352</v>
      </c>
      <c r="L39" s="294">
        <v>48900</v>
      </c>
      <c r="M39" s="294">
        <v>6125</v>
      </c>
      <c r="N39" s="294">
        <v>64490</v>
      </c>
      <c r="O39" s="294">
        <v>0</v>
      </c>
      <c r="P39" s="294">
        <v>0</v>
      </c>
      <c r="Q39" s="294">
        <v>328855</v>
      </c>
      <c r="R39" s="294">
        <v>0</v>
      </c>
      <c r="S39" s="294">
        <v>0</v>
      </c>
      <c r="T39" s="381">
        <v>393345</v>
      </c>
      <c r="U39" s="331">
        <f t="shared" si="0"/>
        <v>0.93316177255518118</v>
      </c>
      <c r="V39" s="264">
        <f t="shared" si="1"/>
        <v>1293722</v>
      </c>
      <c r="W39" s="264">
        <f t="shared" si="2"/>
        <v>1293722</v>
      </c>
      <c r="X39" s="264">
        <f t="shared" si="3"/>
        <v>0</v>
      </c>
      <c r="Y39" s="269"/>
      <c r="Z39" s="269"/>
      <c r="AA39" s="269"/>
    </row>
    <row r="40" spans="1:28" ht="21.95" customHeight="1">
      <c r="A40" s="259" t="s">
        <v>48</v>
      </c>
      <c r="B40" s="307" t="s">
        <v>437</v>
      </c>
      <c r="C40" s="381">
        <v>24204524</v>
      </c>
      <c r="D40" s="294">
        <v>533008</v>
      </c>
      <c r="E40" s="294">
        <v>23671516</v>
      </c>
      <c r="F40" s="294">
        <v>957590</v>
      </c>
      <c r="G40" s="294">
        <v>0</v>
      </c>
      <c r="H40" s="381">
        <v>23246934</v>
      </c>
      <c r="I40" s="381">
        <v>18124394</v>
      </c>
      <c r="J40" s="381">
        <v>10241557</v>
      </c>
      <c r="K40" s="294">
        <v>7761444</v>
      </c>
      <c r="L40" s="294">
        <v>2464613</v>
      </c>
      <c r="M40" s="294">
        <v>15500</v>
      </c>
      <c r="N40" s="294">
        <v>7842837</v>
      </c>
      <c r="O40" s="294">
        <v>40000</v>
      </c>
      <c r="P40" s="294">
        <v>0</v>
      </c>
      <c r="Q40" s="294">
        <v>5122540</v>
      </c>
      <c r="R40" s="294">
        <v>0</v>
      </c>
      <c r="S40" s="294">
        <v>0</v>
      </c>
      <c r="T40" s="381">
        <v>13005377</v>
      </c>
      <c r="U40" s="331">
        <f t="shared" si="0"/>
        <v>0.56507031352331005</v>
      </c>
      <c r="V40" s="264">
        <f t="shared" si="1"/>
        <v>23246934</v>
      </c>
      <c r="W40" s="264">
        <f t="shared" si="2"/>
        <v>23246934</v>
      </c>
      <c r="X40" s="264">
        <f t="shared" si="3"/>
        <v>0</v>
      </c>
      <c r="Y40" s="269"/>
      <c r="Z40" s="269"/>
      <c r="AA40" s="269"/>
    </row>
    <row r="41" spans="1:28" s="387" customFormat="1" ht="21.95" customHeight="1">
      <c r="A41" s="388" t="s">
        <v>22</v>
      </c>
      <c r="B41" s="393" t="s">
        <v>336</v>
      </c>
      <c r="C41" s="381">
        <v>61388896</v>
      </c>
      <c r="D41" s="381">
        <v>2654929</v>
      </c>
      <c r="E41" s="381">
        <v>58733967</v>
      </c>
      <c r="F41" s="381">
        <v>6199149</v>
      </c>
      <c r="G41" s="381">
        <v>0</v>
      </c>
      <c r="H41" s="381">
        <v>55189747</v>
      </c>
      <c r="I41" s="381">
        <v>48239258</v>
      </c>
      <c r="J41" s="381">
        <v>38805083</v>
      </c>
      <c r="K41" s="381">
        <v>22237221</v>
      </c>
      <c r="L41" s="381">
        <v>16564437</v>
      </c>
      <c r="M41" s="381">
        <v>3425</v>
      </c>
      <c r="N41" s="381">
        <v>9434175</v>
      </c>
      <c r="O41" s="381">
        <v>0</v>
      </c>
      <c r="P41" s="381">
        <v>0</v>
      </c>
      <c r="Q41" s="381">
        <v>6950489</v>
      </c>
      <c r="R41" s="381">
        <v>0</v>
      </c>
      <c r="S41" s="381">
        <v>0</v>
      </c>
      <c r="T41" s="381">
        <v>16384664</v>
      </c>
      <c r="U41" s="390">
        <f t="shared" si="0"/>
        <v>0.80442951672266605</v>
      </c>
      <c r="V41" s="385">
        <f t="shared" si="1"/>
        <v>55189747</v>
      </c>
      <c r="W41" s="385">
        <f t="shared" si="2"/>
        <v>55189747</v>
      </c>
      <c r="X41" s="385">
        <f t="shared" si="3"/>
        <v>0</v>
      </c>
      <c r="Y41" s="383">
        <f>'[5]05'!$Y$10+'[5]05'!$AB$10</f>
        <v>0</v>
      </c>
      <c r="Z41" s="385">
        <f>Q41+Y41</f>
        <v>6950489</v>
      </c>
      <c r="AA41" s="385">
        <f>T41+Y41</f>
        <v>16384664</v>
      </c>
      <c r="AB41" s="392"/>
    </row>
    <row r="42" spans="1:28" ht="21.95" customHeight="1">
      <c r="A42" s="259" t="s">
        <v>49</v>
      </c>
      <c r="B42" s="307" t="s">
        <v>438</v>
      </c>
      <c r="C42" s="381">
        <v>11497340</v>
      </c>
      <c r="D42" s="294">
        <v>515450</v>
      </c>
      <c r="E42" s="294">
        <v>10981890</v>
      </c>
      <c r="F42" s="294">
        <v>304084</v>
      </c>
      <c r="G42" s="294">
        <v>0</v>
      </c>
      <c r="H42" s="381">
        <v>11193256</v>
      </c>
      <c r="I42" s="381">
        <v>11193256</v>
      </c>
      <c r="J42" s="381">
        <v>10797424</v>
      </c>
      <c r="K42" s="294">
        <v>5110959</v>
      </c>
      <c r="L42" s="294">
        <v>5683040</v>
      </c>
      <c r="M42" s="294">
        <v>3425</v>
      </c>
      <c r="N42" s="294">
        <v>395832</v>
      </c>
      <c r="O42" s="294">
        <v>0</v>
      </c>
      <c r="P42" s="294">
        <v>0</v>
      </c>
      <c r="Q42" s="294">
        <v>0</v>
      </c>
      <c r="R42" s="294">
        <v>0</v>
      </c>
      <c r="S42" s="294">
        <v>0</v>
      </c>
      <c r="T42" s="381">
        <v>395832</v>
      </c>
      <c r="U42" s="331">
        <f t="shared" si="0"/>
        <v>0.96463656330204539</v>
      </c>
      <c r="V42" s="264">
        <f t="shared" si="1"/>
        <v>11193256</v>
      </c>
      <c r="W42" s="264">
        <f t="shared" si="2"/>
        <v>11193256</v>
      </c>
      <c r="X42" s="264">
        <f t="shared" si="3"/>
        <v>0</v>
      </c>
      <c r="Y42" s="269"/>
      <c r="Z42" s="269"/>
      <c r="AA42" s="269"/>
    </row>
    <row r="43" spans="1:28" ht="21.95" customHeight="1">
      <c r="A43" s="259" t="s">
        <v>50</v>
      </c>
      <c r="B43" s="307" t="s">
        <v>439</v>
      </c>
      <c r="C43" s="381">
        <v>15481551</v>
      </c>
      <c r="D43" s="294">
        <v>487466</v>
      </c>
      <c r="E43" s="294">
        <v>14994085</v>
      </c>
      <c r="F43" s="294">
        <v>1484831</v>
      </c>
      <c r="G43" s="294">
        <v>0</v>
      </c>
      <c r="H43" s="381">
        <v>13996720</v>
      </c>
      <c r="I43" s="381">
        <v>12082429</v>
      </c>
      <c r="J43" s="381">
        <v>10216094</v>
      </c>
      <c r="K43" s="294">
        <v>5684197</v>
      </c>
      <c r="L43" s="294">
        <v>4531897</v>
      </c>
      <c r="M43" s="294">
        <v>0</v>
      </c>
      <c r="N43" s="294">
        <v>1866335</v>
      </c>
      <c r="O43" s="294">
        <v>0</v>
      </c>
      <c r="P43" s="294">
        <v>0</v>
      </c>
      <c r="Q43" s="294">
        <v>1914291</v>
      </c>
      <c r="R43" s="294">
        <v>0</v>
      </c>
      <c r="S43" s="294">
        <v>0</v>
      </c>
      <c r="T43" s="381">
        <v>3780626</v>
      </c>
      <c r="U43" s="331">
        <f t="shared" si="0"/>
        <v>0.84553312914149958</v>
      </c>
      <c r="V43" s="264">
        <f t="shared" si="1"/>
        <v>13996720</v>
      </c>
      <c r="W43" s="264">
        <f t="shared" si="2"/>
        <v>13996720</v>
      </c>
      <c r="X43" s="264">
        <f t="shared" si="3"/>
        <v>0</v>
      </c>
      <c r="Y43" s="269"/>
      <c r="Z43" s="269"/>
      <c r="AA43" s="269"/>
    </row>
    <row r="44" spans="1:28" ht="21.95" customHeight="1">
      <c r="A44" s="259" t="s">
        <v>349</v>
      </c>
      <c r="B44" s="307" t="s">
        <v>440</v>
      </c>
      <c r="C44" s="381">
        <v>24358830</v>
      </c>
      <c r="D44" s="294">
        <v>1652013</v>
      </c>
      <c r="E44" s="294">
        <v>22706817</v>
      </c>
      <c r="F44" s="294">
        <v>2369220</v>
      </c>
      <c r="G44" s="294">
        <v>0</v>
      </c>
      <c r="H44" s="381">
        <v>21989610</v>
      </c>
      <c r="I44" s="381">
        <v>19290416</v>
      </c>
      <c r="J44" s="381">
        <v>14534258</v>
      </c>
      <c r="K44" s="294">
        <v>8651247</v>
      </c>
      <c r="L44" s="294">
        <v>5883011</v>
      </c>
      <c r="M44" s="294">
        <v>0</v>
      </c>
      <c r="N44" s="294">
        <v>4756158</v>
      </c>
      <c r="O44" s="294">
        <v>0</v>
      </c>
      <c r="P44" s="294">
        <v>0</v>
      </c>
      <c r="Q44" s="294">
        <v>2699194</v>
      </c>
      <c r="R44" s="294">
        <v>0</v>
      </c>
      <c r="S44" s="294">
        <v>0</v>
      </c>
      <c r="T44" s="381">
        <v>7455352</v>
      </c>
      <c r="U44" s="331">
        <f t="shared" si="0"/>
        <v>0.75344450840251453</v>
      </c>
      <c r="V44" s="264">
        <f t="shared" si="1"/>
        <v>21989610</v>
      </c>
      <c r="W44" s="264">
        <f t="shared" si="2"/>
        <v>21989610</v>
      </c>
      <c r="X44" s="264">
        <f t="shared" si="3"/>
        <v>0</v>
      </c>
      <c r="Y44" s="269"/>
      <c r="Z44" s="269"/>
      <c r="AA44" s="269"/>
    </row>
    <row r="45" spans="1:28" ht="21.95" customHeight="1">
      <c r="A45" s="259" t="s">
        <v>350</v>
      </c>
      <c r="B45" s="307" t="s">
        <v>441</v>
      </c>
      <c r="C45" s="381">
        <v>10051175</v>
      </c>
      <c r="D45" s="294">
        <v>0</v>
      </c>
      <c r="E45" s="294">
        <v>10051175</v>
      </c>
      <c r="F45" s="294">
        <v>2041014</v>
      </c>
      <c r="G45" s="294">
        <v>0</v>
      </c>
      <c r="H45" s="381">
        <v>8010161</v>
      </c>
      <c r="I45" s="381">
        <v>5673157</v>
      </c>
      <c r="J45" s="381">
        <v>3257307</v>
      </c>
      <c r="K45" s="294">
        <v>2790818</v>
      </c>
      <c r="L45" s="294">
        <v>466489</v>
      </c>
      <c r="M45" s="294">
        <v>0</v>
      </c>
      <c r="N45" s="294">
        <v>2415850</v>
      </c>
      <c r="O45" s="294">
        <v>0</v>
      </c>
      <c r="P45" s="294">
        <v>0</v>
      </c>
      <c r="Q45" s="294">
        <v>2337004</v>
      </c>
      <c r="R45" s="294">
        <v>0</v>
      </c>
      <c r="S45" s="294">
        <v>0</v>
      </c>
      <c r="T45" s="381">
        <v>4752854</v>
      </c>
      <c r="U45" s="331">
        <f t="shared" si="0"/>
        <v>0.57416126505929588</v>
      </c>
      <c r="V45" s="264">
        <f t="shared" si="1"/>
        <v>8010161</v>
      </c>
      <c r="W45" s="264">
        <f t="shared" si="2"/>
        <v>8010161</v>
      </c>
      <c r="X45" s="264">
        <f t="shared" si="3"/>
        <v>0</v>
      </c>
      <c r="Y45" s="269"/>
      <c r="Z45" s="269"/>
      <c r="AA45" s="269"/>
    </row>
    <row r="46" spans="1:28" s="387" customFormat="1" ht="21.95" customHeight="1">
      <c r="A46" s="388" t="s">
        <v>23</v>
      </c>
      <c r="B46" s="393" t="s">
        <v>337</v>
      </c>
      <c r="C46" s="381">
        <v>9429498</v>
      </c>
      <c r="D46" s="381">
        <v>0</v>
      </c>
      <c r="E46" s="381">
        <v>9429498</v>
      </c>
      <c r="F46" s="381">
        <v>33892</v>
      </c>
      <c r="G46" s="381">
        <v>0</v>
      </c>
      <c r="H46" s="381">
        <v>9395606</v>
      </c>
      <c r="I46" s="381">
        <v>7209929</v>
      </c>
      <c r="J46" s="381">
        <v>6279703</v>
      </c>
      <c r="K46" s="381">
        <v>5104769</v>
      </c>
      <c r="L46" s="381">
        <v>1174934</v>
      </c>
      <c r="M46" s="381">
        <v>0</v>
      </c>
      <c r="N46" s="381">
        <v>930226</v>
      </c>
      <c r="O46" s="381">
        <v>0</v>
      </c>
      <c r="P46" s="381">
        <v>0</v>
      </c>
      <c r="Q46" s="381">
        <v>2185677</v>
      </c>
      <c r="R46" s="381">
        <v>0</v>
      </c>
      <c r="S46" s="381">
        <v>0</v>
      </c>
      <c r="T46" s="381">
        <v>3115903</v>
      </c>
      <c r="U46" s="390">
        <f t="shared" si="0"/>
        <v>0.87097986679203088</v>
      </c>
      <c r="V46" s="385">
        <f t="shared" si="1"/>
        <v>9395606</v>
      </c>
      <c r="W46" s="385">
        <f t="shared" si="2"/>
        <v>9395606</v>
      </c>
      <c r="X46" s="385">
        <f t="shared" si="3"/>
        <v>0</v>
      </c>
      <c r="Y46" s="383">
        <f>'[6]05'!$Y$10+'[6]05'!$AB$10</f>
        <v>38620</v>
      </c>
      <c r="Z46" s="395">
        <f>Y46+Q46</f>
        <v>2224297</v>
      </c>
      <c r="AA46" s="385">
        <f>T46+Y46</f>
        <v>3154523</v>
      </c>
      <c r="AB46" s="392"/>
    </row>
    <row r="47" spans="1:28" s="6" customFormat="1" ht="21.95" customHeight="1">
      <c r="A47" s="265" t="s">
        <v>76</v>
      </c>
      <c r="B47" s="307" t="s">
        <v>442</v>
      </c>
      <c r="C47" s="381">
        <v>881619</v>
      </c>
      <c r="D47" s="294">
        <v>0</v>
      </c>
      <c r="E47" s="294">
        <v>881619</v>
      </c>
      <c r="F47" s="294">
        <v>5075</v>
      </c>
      <c r="G47" s="294">
        <v>0</v>
      </c>
      <c r="H47" s="381">
        <v>876544</v>
      </c>
      <c r="I47" s="381">
        <v>870544</v>
      </c>
      <c r="J47" s="381">
        <v>870544</v>
      </c>
      <c r="K47" s="294">
        <v>804954</v>
      </c>
      <c r="L47" s="294">
        <v>65590</v>
      </c>
      <c r="M47" s="294">
        <v>0</v>
      </c>
      <c r="N47" s="294">
        <v>0</v>
      </c>
      <c r="O47" s="294">
        <v>0</v>
      </c>
      <c r="P47" s="294">
        <v>0</v>
      </c>
      <c r="Q47" s="294">
        <v>6000</v>
      </c>
      <c r="R47" s="294">
        <v>0</v>
      </c>
      <c r="S47" s="294">
        <v>0</v>
      </c>
      <c r="T47" s="381">
        <v>6000</v>
      </c>
      <c r="U47" s="331">
        <f t="shared" si="0"/>
        <v>1</v>
      </c>
      <c r="V47" s="266"/>
      <c r="W47" s="266"/>
      <c r="X47" s="266"/>
      <c r="Y47" s="327"/>
      <c r="Z47" s="328"/>
      <c r="AA47" s="266"/>
      <c r="AB47" s="353"/>
    </row>
    <row r="48" spans="1:28" ht="21.95" customHeight="1">
      <c r="A48" s="259" t="s">
        <v>51</v>
      </c>
      <c r="B48" s="307" t="s">
        <v>443</v>
      </c>
      <c r="C48" s="381">
        <v>2824313</v>
      </c>
      <c r="D48" s="294">
        <v>0</v>
      </c>
      <c r="E48" s="294">
        <v>2824313</v>
      </c>
      <c r="F48" s="294">
        <v>0</v>
      </c>
      <c r="G48" s="294">
        <v>0</v>
      </c>
      <c r="H48" s="381">
        <v>2824313</v>
      </c>
      <c r="I48" s="381">
        <v>2175990</v>
      </c>
      <c r="J48" s="381">
        <v>1260265</v>
      </c>
      <c r="K48" s="294">
        <v>1260265</v>
      </c>
      <c r="L48" s="294">
        <v>0</v>
      </c>
      <c r="M48" s="294">
        <v>0</v>
      </c>
      <c r="N48" s="294">
        <v>915725</v>
      </c>
      <c r="O48" s="294">
        <v>0</v>
      </c>
      <c r="P48" s="294">
        <v>0</v>
      </c>
      <c r="Q48" s="294">
        <v>648323</v>
      </c>
      <c r="R48" s="294">
        <v>0</v>
      </c>
      <c r="S48" s="294">
        <v>0</v>
      </c>
      <c r="T48" s="381">
        <v>1564048</v>
      </c>
      <c r="U48" s="331">
        <f t="shared" si="0"/>
        <v>0.5791685623555255</v>
      </c>
      <c r="V48" s="264">
        <f t="shared" si="1"/>
        <v>2824313</v>
      </c>
      <c r="W48" s="264">
        <f t="shared" si="2"/>
        <v>2824313</v>
      </c>
      <c r="X48" s="264">
        <f t="shared" si="3"/>
        <v>0</v>
      </c>
      <c r="Y48" s="269"/>
      <c r="Z48" s="269"/>
      <c r="AA48" s="269"/>
    </row>
    <row r="49" spans="1:28" ht="21.95" customHeight="1">
      <c r="A49" s="259" t="s">
        <v>52</v>
      </c>
      <c r="B49" s="307" t="s">
        <v>444</v>
      </c>
      <c r="C49" s="381">
        <v>5723566</v>
      </c>
      <c r="D49" s="294">
        <v>0</v>
      </c>
      <c r="E49" s="294">
        <v>5723566</v>
      </c>
      <c r="F49" s="294">
        <v>28817</v>
      </c>
      <c r="G49" s="294">
        <v>0</v>
      </c>
      <c r="H49" s="381">
        <v>5694749</v>
      </c>
      <c r="I49" s="381">
        <v>4163395</v>
      </c>
      <c r="J49" s="381">
        <v>4148894</v>
      </c>
      <c r="K49" s="294">
        <v>3039550</v>
      </c>
      <c r="L49" s="294">
        <v>1109344</v>
      </c>
      <c r="M49" s="294">
        <v>0</v>
      </c>
      <c r="N49" s="294">
        <v>14501</v>
      </c>
      <c r="O49" s="294">
        <v>0</v>
      </c>
      <c r="P49" s="294">
        <v>0</v>
      </c>
      <c r="Q49" s="294">
        <v>1531354</v>
      </c>
      <c r="R49" s="294">
        <v>0</v>
      </c>
      <c r="S49" s="294">
        <v>0</v>
      </c>
      <c r="T49" s="381">
        <v>1545855</v>
      </c>
      <c r="U49" s="331">
        <f t="shared" si="0"/>
        <v>0.9965170251681621</v>
      </c>
      <c r="V49" s="264">
        <f t="shared" si="1"/>
        <v>5694749</v>
      </c>
      <c r="W49" s="264">
        <f t="shared" si="2"/>
        <v>5694749</v>
      </c>
      <c r="X49" s="264">
        <f t="shared" si="3"/>
        <v>0</v>
      </c>
      <c r="Y49" s="269"/>
      <c r="Z49" s="269"/>
      <c r="AA49" s="269"/>
    </row>
    <row r="50" spans="1:28" s="387" customFormat="1" ht="21.95" customHeight="1">
      <c r="A50" s="388" t="s">
        <v>24</v>
      </c>
      <c r="B50" s="393" t="s">
        <v>338</v>
      </c>
      <c r="C50" s="381">
        <v>16640122</v>
      </c>
      <c r="D50" s="381">
        <v>7806</v>
      </c>
      <c r="E50" s="381">
        <v>16632316</v>
      </c>
      <c r="F50" s="381">
        <v>414910</v>
      </c>
      <c r="G50" s="381">
        <v>0</v>
      </c>
      <c r="H50" s="381">
        <v>16225212</v>
      </c>
      <c r="I50" s="381">
        <v>14753331</v>
      </c>
      <c r="J50" s="381">
        <v>12053694</v>
      </c>
      <c r="K50" s="381">
        <v>10147138</v>
      </c>
      <c r="L50" s="381">
        <v>1898229</v>
      </c>
      <c r="M50" s="381">
        <v>8327</v>
      </c>
      <c r="N50" s="381">
        <v>2699637</v>
      </c>
      <c r="O50" s="381">
        <v>0</v>
      </c>
      <c r="P50" s="381">
        <v>0</v>
      </c>
      <c r="Q50" s="381">
        <v>1471881</v>
      </c>
      <c r="R50" s="381">
        <v>0</v>
      </c>
      <c r="S50" s="381">
        <v>0</v>
      </c>
      <c r="T50" s="381">
        <v>4171518</v>
      </c>
      <c r="U50" s="390">
        <f t="shared" si="0"/>
        <v>0.81701508628797115</v>
      </c>
      <c r="V50" s="385">
        <f t="shared" si="1"/>
        <v>16225212</v>
      </c>
      <c r="W50" s="385">
        <f t="shared" si="2"/>
        <v>16225212</v>
      </c>
      <c r="X50" s="385">
        <f t="shared" si="3"/>
        <v>0</v>
      </c>
      <c r="Y50" s="383">
        <f>'[7]05'!$Y$10+'[7]05'!$AB$10</f>
        <v>1580425</v>
      </c>
      <c r="Z50" s="395">
        <f>Y50+Q50</f>
        <v>3052306</v>
      </c>
      <c r="AA50" s="385">
        <f>T50+Y50</f>
        <v>5751943</v>
      </c>
      <c r="AB50" s="392"/>
    </row>
    <row r="51" spans="1:28" s="6" customFormat="1" ht="21.95" customHeight="1">
      <c r="A51" s="265" t="s">
        <v>351</v>
      </c>
      <c r="B51" s="326" t="s">
        <v>445</v>
      </c>
      <c r="C51" s="381">
        <v>4120000</v>
      </c>
      <c r="D51" s="294">
        <v>0</v>
      </c>
      <c r="E51" s="294">
        <v>4120000</v>
      </c>
      <c r="F51" s="294">
        <v>50000</v>
      </c>
      <c r="G51" s="294">
        <v>0</v>
      </c>
      <c r="H51" s="381">
        <v>4070000</v>
      </c>
      <c r="I51" s="381">
        <v>4070000</v>
      </c>
      <c r="J51" s="381">
        <v>4058000</v>
      </c>
      <c r="K51" s="294">
        <v>3994000</v>
      </c>
      <c r="L51" s="294">
        <v>64000</v>
      </c>
      <c r="M51" s="294">
        <v>0</v>
      </c>
      <c r="N51" s="294">
        <v>12000</v>
      </c>
      <c r="O51" s="294">
        <v>0</v>
      </c>
      <c r="P51" s="294">
        <v>0</v>
      </c>
      <c r="Q51" s="294">
        <v>0</v>
      </c>
      <c r="R51" s="294">
        <v>0</v>
      </c>
      <c r="S51" s="294">
        <v>0</v>
      </c>
      <c r="T51" s="381">
        <v>12000</v>
      </c>
      <c r="U51" s="331">
        <f t="shared" si="0"/>
        <v>0.99705159705159707</v>
      </c>
      <c r="V51" s="266"/>
      <c r="W51" s="266"/>
      <c r="X51" s="266"/>
      <c r="Y51" s="327"/>
      <c r="Z51" s="328"/>
      <c r="AA51" s="266"/>
      <c r="AB51" s="353"/>
    </row>
    <row r="52" spans="1:28" ht="21.95" customHeight="1">
      <c r="A52" s="259" t="s">
        <v>352</v>
      </c>
      <c r="B52" s="307" t="s">
        <v>446</v>
      </c>
      <c r="C52" s="381">
        <v>6596806</v>
      </c>
      <c r="D52" s="294">
        <v>7806</v>
      </c>
      <c r="E52" s="294">
        <v>6589000</v>
      </c>
      <c r="F52" s="294">
        <v>268000</v>
      </c>
      <c r="G52" s="294">
        <v>0</v>
      </c>
      <c r="H52" s="381">
        <v>6328806</v>
      </c>
      <c r="I52" s="381">
        <v>5359175</v>
      </c>
      <c r="J52" s="381">
        <v>4674172</v>
      </c>
      <c r="K52" s="294">
        <v>3420595</v>
      </c>
      <c r="L52" s="294">
        <v>1245250</v>
      </c>
      <c r="M52" s="294">
        <v>8327</v>
      </c>
      <c r="N52" s="294">
        <v>685003</v>
      </c>
      <c r="O52" s="294">
        <v>0</v>
      </c>
      <c r="P52" s="294">
        <v>0</v>
      </c>
      <c r="Q52" s="294">
        <v>969631</v>
      </c>
      <c r="R52" s="294">
        <v>0</v>
      </c>
      <c r="S52" s="294">
        <v>0</v>
      </c>
      <c r="T52" s="381">
        <v>1654634</v>
      </c>
      <c r="U52" s="331">
        <f t="shared" si="0"/>
        <v>0.87218125924232737</v>
      </c>
      <c r="V52" s="264">
        <f t="shared" si="1"/>
        <v>6328806</v>
      </c>
      <c r="W52" s="264">
        <f t="shared" si="2"/>
        <v>6328806</v>
      </c>
      <c r="X52" s="264">
        <f t="shared" si="3"/>
        <v>0</v>
      </c>
      <c r="Y52" s="269"/>
      <c r="Z52" s="269"/>
      <c r="AA52" s="269"/>
    </row>
    <row r="53" spans="1:28" ht="21.95" customHeight="1">
      <c r="A53" s="259" t="s">
        <v>353</v>
      </c>
      <c r="B53" s="307" t="s">
        <v>447</v>
      </c>
      <c r="C53" s="381">
        <v>5923316</v>
      </c>
      <c r="D53" s="294">
        <v>0</v>
      </c>
      <c r="E53" s="294">
        <v>5923316</v>
      </c>
      <c r="F53" s="294">
        <v>96910</v>
      </c>
      <c r="G53" s="294">
        <v>0</v>
      </c>
      <c r="H53" s="381">
        <v>5826406</v>
      </c>
      <c r="I53" s="381">
        <v>5324156</v>
      </c>
      <c r="J53" s="381">
        <v>3321522</v>
      </c>
      <c r="K53" s="294">
        <v>2732543</v>
      </c>
      <c r="L53" s="294">
        <v>588979</v>
      </c>
      <c r="M53" s="294">
        <v>0</v>
      </c>
      <c r="N53" s="294">
        <v>2002634</v>
      </c>
      <c r="O53" s="294">
        <v>0</v>
      </c>
      <c r="P53" s="294">
        <v>0</v>
      </c>
      <c r="Q53" s="294">
        <v>502250</v>
      </c>
      <c r="R53" s="294">
        <v>0</v>
      </c>
      <c r="S53" s="294">
        <v>0</v>
      </c>
      <c r="T53" s="381">
        <v>2504884</v>
      </c>
      <c r="U53" s="331">
        <f t="shared" si="0"/>
        <v>0.62385888016804913</v>
      </c>
      <c r="V53" s="264">
        <f t="shared" si="1"/>
        <v>5826406</v>
      </c>
      <c r="W53" s="264">
        <f t="shared" si="2"/>
        <v>5826406</v>
      </c>
      <c r="X53" s="264">
        <f t="shared" si="3"/>
        <v>0</v>
      </c>
      <c r="Y53" s="269"/>
      <c r="Z53" s="269"/>
      <c r="AA53" s="269"/>
    </row>
    <row r="54" spans="1:28" s="387" customFormat="1" ht="21.95" customHeight="1">
      <c r="A54" s="388" t="s">
        <v>25</v>
      </c>
      <c r="B54" s="393" t="s">
        <v>339</v>
      </c>
      <c r="C54" s="381">
        <v>26220580</v>
      </c>
      <c r="D54" s="381">
        <v>1078729</v>
      </c>
      <c r="E54" s="381">
        <v>25141851</v>
      </c>
      <c r="F54" s="381">
        <v>3829609</v>
      </c>
      <c r="G54" s="381">
        <v>0</v>
      </c>
      <c r="H54" s="381">
        <v>22390971</v>
      </c>
      <c r="I54" s="381">
        <v>19368475</v>
      </c>
      <c r="J54" s="381">
        <v>13851002</v>
      </c>
      <c r="K54" s="381">
        <v>13026238</v>
      </c>
      <c r="L54" s="381">
        <v>824764</v>
      </c>
      <c r="M54" s="381">
        <v>0</v>
      </c>
      <c r="N54" s="381">
        <v>5517473</v>
      </c>
      <c r="O54" s="381">
        <v>0</v>
      </c>
      <c r="P54" s="381">
        <v>0</v>
      </c>
      <c r="Q54" s="381">
        <v>3022496</v>
      </c>
      <c r="R54" s="381">
        <v>0</v>
      </c>
      <c r="S54" s="381">
        <v>0</v>
      </c>
      <c r="T54" s="381">
        <v>8539969</v>
      </c>
      <c r="U54" s="390">
        <f t="shared" si="0"/>
        <v>0.71513126356101864</v>
      </c>
      <c r="V54" s="385">
        <f t="shared" si="1"/>
        <v>22390971</v>
      </c>
      <c r="W54" s="385">
        <f t="shared" si="2"/>
        <v>22390971</v>
      </c>
      <c r="X54" s="385">
        <f t="shared" si="3"/>
        <v>0</v>
      </c>
      <c r="Y54" s="394"/>
      <c r="Z54" s="394"/>
      <c r="AA54" s="394"/>
      <c r="AB54" s="392"/>
    </row>
    <row r="55" spans="1:28" ht="21.95" customHeight="1">
      <c r="A55" s="259" t="s">
        <v>354</v>
      </c>
      <c r="B55" s="307" t="s">
        <v>448</v>
      </c>
      <c r="C55" s="381">
        <v>12293454</v>
      </c>
      <c r="D55" s="294">
        <v>718236</v>
      </c>
      <c r="E55" s="294">
        <v>11575218</v>
      </c>
      <c r="F55" s="294">
        <v>2315256</v>
      </c>
      <c r="G55" s="294">
        <v>0</v>
      </c>
      <c r="H55" s="381">
        <v>9978198</v>
      </c>
      <c r="I55" s="381">
        <v>8357815</v>
      </c>
      <c r="J55" s="381">
        <v>7518975</v>
      </c>
      <c r="K55" s="294">
        <v>7235308</v>
      </c>
      <c r="L55" s="294">
        <v>283667</v>
      </c>
      <c r="M55" s="294">
        <v>0</v>
      </c>
      <c r="N55" s="294">
        <v>838840</v>
      </c>
      <c r="O55" s="294">
        <v>0</v>
      </c>
      <c r="P55" s="294">
        <v>0</v>
      </c>
      <c r="Q55" s="294">
        <v>1620383</v>
      </c>
      <c r="R55" s="294">
        <v>0</v>
      </c>
      <c r="S55" s="294">
        <v>0</v>
      </c>
      <c r="T55" s="381">
        <v>2459223</v>
      </c>
      <c r="U55" s="331">
        <f t="shared" si="0"/>
        <v>0.89963405507300653</v>
      </c>
      <c r="V55" s="264">
        <f t="shared" si="1"/>
        <v>9978198</v>
      </c>
      <c r="W55" s="264">
        <f t="shared" si="2"/>
        <v>9978198</v>
      </c>
      <c r="X55" s="264">
        <f t="shared" si="3"/>
        <v>0</v>
      </c>
      <c r="Y55" s="269"/>
      <c r="Z55" s="269"/>
      <c r="AA55" s="269"/>
    </row>
    <row r="56" spans="1:28" ht="21.95" customHeight="1">
      <c r="A56" s="259" t="s">
        <v>355</v>
      </c>
      <c r="B56" s="307" t="s">
        <v>449</v>
      </c>
      <c r="C56" s="381">
        <v>12823153</v>
      </c>
      <c r="D56" s="294">
        <v>360493</v>
      </c>
      <c r="E56" s="294">
        <v>12462660</v>
      </c>
      <c r="F56" s="294">
        <v>1513803</v>
      </c>
      <c r="G56" s="294">
        <v>0</v>
      </c>
      <c r="H56" s="381">
        <v>11309350</v>
      </c>
      <c r="I56" s="381">
        <v>10261278</v>
      </c>
      <c r="J56" s="381">
        <v>5800136</v>
      </c>
      <c r="K56" s="294">
        <v>5259039</v>
      </c>
      <c r="L56" s="294">
        <v>541097</v>
      </c>
      <c r="M56" s="294">
        <v>0</v>
      </c>
      <c r="N56" s="294">
        <v>4461142</v>
      </c>
      <c r="O56" s="294">
        <v>0</v>
      </c>
      <c r="P56" s="294">
        <v>0</v>
      </c>
      <c r="Q56" s="294">
        <v>1048072</v>
      </c>
      <c r="R56" s="294">
        <v>0</v>
      </c>
      <c r="S56" s="294">
        <v>0</v>
      </c>
      <c r="T56" s="381">
        <v>5509214</v>
      </c>
      <c r="U56" s="331">
        <f t="shared" si="0"/>
        <v>0.56524499190061905</v>
      </c>
      <c r="V56" s="264">
        <f t="shared" si="1"/>
        <v>11309350</v>
      </c>
      <c r="W56" s="264">
        <f t="shared" si="2"/>
        <v>11309350</v>
      </c>
      <c r="X56" s="264">
        <f t="shared" si="3"/>
        <v>0</v>
      </c>
      <c r="Y56" s="269"/>
      <c r="Z56" s="269"/>
      <c r="AA56" s="269"/>
    </row>
    <row r="57" spans="1:28" ht="21.95" customHeight="1">
      <c r="A57" s="259" t="s">
        <v>356</v>
      </c>
      <c r="B57" s="307" t="s">
        <v>450</v>
      </c>
      <c r="C57" s="381">
        <v>1103973</v>
      </c>
      <c r="D57" s="294">
        <v>0</v>
      </c>
      <c r="E57" s="294">
        <v>1103973</v>
      </c>
      <c r="F57" s="294">
        <v>550</v>
      </c>
      <c r="G57" s="294">
        <v>0</v>
      </c>
      <c r="H57" s="381">
        <v>1103423</v>
      </c>
      <c r="I57" s="381">
        <v>749382</v>
      </c>
      <c r="J57" s="381">
        <v>531891</v>
      </c>
      <c r="K57" s="294">
        <v>531891</v>
      </c>
      <c r="L57" s="294">
        <v>0</v>
      </c>
      <c r="M57" s="294">
        <v>0</v>
      </c>
      <c r="N57" s="294">
        <v>217491</v>
      </c>
      <c r="O57" s="294">
        <v>0</v>
      </c>
      <c r="P57" s="294">
        <v>0</v>
      </c>
      <c r="Q57" s="294">
        <v>354041</v>
      </c>
      <c r="R57" s="294">
        <v>0</v>
      </c>
      <c r="S57" s="294">
        <v>0</v>
      </c>
      <c r="T57" s="381">
        <v>571532</v>
      </c>
      <c r="U57" s="331">
        <f t="shared" si="0"/>
        <v>0.70977285283073255</v>
      </c>
      <c r="V57" s="264">
        <f t="shared" si="1"/>
        <v>1103423</v>
      </c>
      <c r="W57" s="264">
        <f t="shared" si="2"/>
        <v>1103423</v>
      </c>
      <c r="X57" s="264">
        <f t="shared" si="3"/>
        <v>0</v>
      </c>
      <c r="Y57" s="269"/>
      <c r="Z57" s="269"/>
      <c r="AA57" s="269"/>
    </row>
    <row r="58" spans="1:28" s="387" customFormat="1" ht="21.95" customHeight="1">
      <c r="A58" s="388" t="s">
        <v>26</v>
      </c>
      <c r="B58" s="393" t="s">
        <v>340</v>
      </c>
      <c r="C58" s="381">
        <v>9208563</v>
      </c>
      <c r="D58" s="381">
        <v>4000</v>
      </c>
      <c r="E58" s="381">
        <v>9204563</v>
      </c>
      <c r="F58" s="381">
        <v>869974</v>
      </c>
      <c r="G58" s="381">
        <v>0</v>
      </c>
      <c r="H58" s="381">
        <v>8338589</v>
      </c>
      <c r="I58" s="381">
        <v>8191834</v>
      </c>
      <c r="J58" s="381">
        <v>7913897</v>
      </c>
      <c r="K58" s="381">
        <v>7714351</v>
      </c>
      <c r="L58" s="381">
        <v>199546</v>
      </c>
      <c r="M58" s="381">
        <v>0</v>
      </c>
      <c r="N58" s="381">
        <v>277937</v>
      </c>
      <c r="O58" s="381">
        <v>0</v>
      </c>
      <c r="P58" s="381">
        <v>0</v>
      </c>
      <c r="Q58" s="381">
        <v>146755</v>
      </c>
      <c r="R58" s="381">
        <v>0</v>
      </c>
      <c r="S58" s="381">
        <v>0</v>
      </c>
      <c r="T58" s="381">
        <v>424692</v>
      </c>
      <c r="U58" s="390">
        <f t="shared" si="0"/>
        <v>0.96607145603780542</v>
      </c>
      <c r="V58" s="385">
        <f t="shared" si="1"/>
        <v>8338589</v>
      </c>
      <c r="W58" s="385">
        <f t="shared" si="2"/>
        <v>8338589</v>
      </c>
      <c r="X58" s="385">
        <f t="shared" si="3"/>
        <v>0</v>
      </c>
      <c r="Y58" s="383">
        <f>'[8]05'!$Y$10+'[8]05'!$AB$10</f>
        <v>423139</v>
      </c>
      <c r="Z58" s="395">
        <f>Y58+Q58</f>
        <v>569894</v>
      </c>
      <c r="AA58" s="385">
        <f>T58+Y58</f>
        <v>847831</v>
      </c>
      <c r="AB58" s="392"/>
    </row>
    <row r="59" spans="1:28" s="6" customFormat="1" ht="21.95" customHeight="1">
      <c r="A59" s="265" t="s">
        <v>357</v>
      </c>
      <c r="B59" s="326" t="s">
        <v>451</v>
      </c>
      <c r="C59" s="381">
        <v>1700673</v>
      </c>
      <c r="D59" s="294">
        <v>4000</v>
      </c>
      <c r="E59" s="294">
        <v>1696673</v>
      </c>
      <c r="F59" s="294">
        <v>836081</v>
      </c>
      <c r="G59" s="294">
        <v>0</v>
      </c>
      <c r="H59" s="381">
        <v>864592</v>
      </c>
      <c r="I59" s="381">
        <v>864592</v>
      </c>
      <c r="J59" s="381">
        <v>859092</v>
      </c>
      <c r="K59" s="294">
        <v>859092</v>
      </c>
      <c r="L59" s="294">
        <v>0</v>
      </c>
      <c r="M59" s="294">
        <v>0</v>
      </c>
      <c r="N59" s="294">
        <v>5500</v>
      </c>
      <c r="O59" s="294">
        <v>0</v>
      </c>
      <c r="P59" s="294">
        <v>0</v>
      </c>
      <c r="Q59" s="294">
        <v>0</v>
      </c>
      <c r="R59" s="294">
        <v>0</v>
      </c>
      <c r="S59" s="294">
        <v>0</v>
      </c>
      <c r="T59" s="381">
        <v>5500</v>
      </c>
      <c r="U59" s="331">
        <f t="shared" si="0"/>
        <v>0.9936386179839739</v>
      </c>
      <c r="V59" s="266"/>
      <c r="W59" s="266"/>
      <c r="X59" s="266"/>
      <c r="Y59" s="327"/>
      <c r="Z59" s="328"/>
      <c r="AA59" s="266"/>
      <c r="AB59" s="353"/>
    </row>
    <row r="60" spans="1:28" ht="21.95" customHeight="1">
      <c r="A60" s="259" t="s">
        <v>358</v>
      </c>
      <c r="B60" s="307" t="s">
        <v>452</v>
      </c>
      <c r="C60" s="381">
        <v>7507890</v>
      </c>
      <c r="D60" s="294">
        <v>0</v>
      </c>
      <c r="E60" s="294">
        <v>7507890</v>
      </c>
      <c r="F60" s="294">
        <v>33893</v>
      </c>
      <c r="G60" s="294">
        <v>0</v>
      </c>
      <c r="H60" s="381">
        <v>7473997</v>
      </c>
      <c r="I60" s="381">
        <v>7327242</v>
      </c>
      <c r="J60" s="381">
        <v>7054805</v>
      </c>
      <c r="K60" s="294">
        <v>6855259</v>
      </c>
      <c r="L60" s="294">
        <v>199546</v>
      </c>
      <c r="M60" s="294">
        <v>0</v>
      </c>
      <c r="N60" s="294">
        <v>272437</v>
      </c>
      <c r="O60" s="294">
        <v>0</v>
      </c>
      <c r="P60" s="294">
        <v>0</v>
      </c>
      <c r="Q60" s="294">
        <v>146755</v>
      </c>
      <c r="R60" s="294">
        <v>0</v>
      </c>
      <c r="S60" s="294">
        <v>0</v>
      </c>
      <c r="T60" s="381">
        <v>419192</v>
      </c>
      <c r="U60" s="331">
        <f t="shared" si="0"/>
        <v>0.96281861579022499</v>
      </c>
      <c r="V60" s="264">
        <f t="shared" si="1"/>
        <v>7473997</v>
      </c>
      <c r="W60" s="264">
        <f t="shared" si="2"/>
        <v>7473997</v>
      </c>
      <c r="X60" s="264">
        <f t="shared" si="3"/>
        <v>0</v>
      </c>
      <c r="Y60" s="269"/>
      <c r="Z60" s="269"/>
      <c r="AA60" s="269"/>
    </row>
    <row r="61" spans="1:28" s="387" customFormat="1" ht="21.95" customHeight="1">
      <c r="A61" s="388" t="s">
        <v>27</v>
      </c>
      <c r="B61" s="393" t="s">
        <v>341</v>
      </c>
      <c r="C61" s="381">
        <v>1182437</v>
      </c>
      <c r="D61" s="381">
        <v>0</v>
      </c>
      <c r="E61" s="381">
        <v>1182437</v>
      </c>
      <c r="F61" s="381">
        <v>484146</v>
      </c>
      <c r="G61" s="381">
        <v>0</v>
      </c>
      <c r="H61" s="381">
        <v>698291</v>
      </c>
      <c r="I61" s="381">
        <v>654831</v>
      </c>
      <c r="J61" s="381">
        <v>640831</v>
      </c>
      <c r="K61" s="381">
        <v>640831</v>
      </c>
      <c r="L61" s="381">
        <v>0</v>
      </c>
      <c r="M61" s="381">
        <v>0</v>
      </c>
      <c r="N61" s="381">
        <v>14000</v>
      </c>
      <c r="O61" s="381">
        <v>0</v>
      </c>
      <c r="P61" s="381">
        <v>0</v>
      </c>
      <c r="Q61" s="381">
        <v>43460</v>
      </c>
      <c r="R61" s="381">
        <v>0</v>
      </c>
      <c r="S61" s="381">
        <v>0</v>
      </c>
      <c r="T61" s="381">
        <v>57460</v>
      </c>
      <c r="U61" s="390">
        <f t="shared" si="0"/>
        <v>0.9786204379450576</v>
      </c>
      <c r="V61" s="385">
        <f t="shared" si="1"/>
        <v>698291</v>
      </c>
      <c r="W61" s="385">
        <f t="shared" si="2"/>
        <v>698291</v>
      </c>
      <c r="X61" s="385">
        <f t="shared" si="3"/>
        <v>0</v>
      </c>
      <c r="Y61" s="394">
        <f>'[9]05'!$Y$10</f>
        <v>0</v>
      </c>
      <c r="Z61" s="394"/>
      <c r="AA61" s="394"/>
      <c r="AB61" s="392"/>
    </row>
    <row r="62" spans="1:28" s="6" customFormat="1" ht="21.95" customHeight="1">
      <c r="A62" s="265" t="s">
        <v>359</v>
      </c>
      <c r="B62" s="326" t="s">
        <v>453</v>
      </c>
      <c r="C62" s="381">
        <v>387515</v>
      </c>
      <c r="D62" s="294">
        <v>0</v>
      </c>
      <c r="E62" s="294">
        <v>387515</v>
      </c>
      <c r="F62" s="294">
        <v>33712</v>
      </c>
      <c r="G62" s="294">
        <v>0</v>
      </c>
      <c r="H62" s="381">
        <v>353803</v>
      </c>
      <c r="I62" s="381">
        <v>310343</v>
      </c>
      <c r="J62" s="381">
        <v>296343</v>
      </c>
      <c r="K62" s="294">
        <v>296343</v>
      </c>
      <c r="L62" s="294">
        <v>0</v>
      </c>
      <c r="M62" s="294">
        <v>0</v>
      </c>
      <c r="N62" s="294">
        <v>14000</v>
      </c>
      <c r="O62" s="294">
        <v>0</v>
      </c>
      <c r="P62" s="294">
        <v>0</v>
      </c>
      <c r="Q62" s="294">
        <v>43460</v>
      </c>
      <c r="R62" s="294">
        <v>0</v>
      </c>
      <c r="S62" s="294">
        <v>0</v>
      </c>
      <c r="T62" s="381">
        <v>57460</v>
      </c>
      <c r="U62" s="331">
        <f t="shared" si="0"/>
        <v>0.9548886232330035</v>
      </c>
      <c r="V62" s="266"/>
      <c r="W62" s="266"/>
      <c r="X62" s="266"/>
      <c r="Y62" s="270"/>
      <c r="Z62" s="270"/>
      <c r="AA62" s="270"/>
      <c r="AB62" s="353"/>
    </row>
    <row r="63" spans="1:28" ht="21.95" customHeight="1">
      <c r="A63" s="259" t="s">
        <v>360</v>
      </c>
      <c r="B63" s="307" t="s">
        <v>454</v>
      </c>
      <c r="C63" s="381">
        <v>794922</v>
      </c>
      <c r="D63" s="294">
        <v>0</v>
      </c>
      <c r="E63" s="294">
        <v>794922</v>
      </c>
      <c r="F63" s="294">
        <v>450434</v>
      </c>
      <c r="G63" s="294">
        <v>0</v>
      </c>
      <c r="H63" s="381">
        <v>344488</v>
      </c>
      <c r="I63" s="381">
        <v>344488</v>
      </c>
      <c r="J63" s="381">
        <v>344488</v>
      </c>
      <c r="K63" s="294">
        <v>344488</v>
      </c>
      <c r="L63" s="294">
        <v>0</v>
      </c>
      <c r="M63" s="294">
        <v>0</v>
      </c>
      <c r="N63" s="294">
        <v>0</v>
      </c>
      <c r="O63" s="294">
        <v>0</v>
      </c>
      <c r="P63" s="294">
        <v>0</v>
      </c>
      <c r="Q63" s="294">
        <v>0</v>
      </c>
      <c r="R63" s="294">
        <v>0</v>
      </c>
      <c r="S63" s="294">
        <v>0</v>
      </c>
      <c r="T63" s="381">
        <v>0</v>
      </c>
      <c r="U63" s="331">
        <f t="shared" si="0"/>
        <v>1</v>
      </c>
      <c r="V63" s="264">
        <f t="shared" si="1"/>
        <v>344488</v>
      </c>
      <c r="W63" s="264">
        <f t="shared" si="2"/>
        <v>344488</v>
      </c>
      <c r="X63" s="264">
        <f t="shared" si="3"/>
        <v>0</v>
      </c>
      <c r="Y63" s="269"/>
      <c r="Z63" s="269"/>
      <c r="AA63" s="269"/>
    </row>
    <row r="64" spans="1:28" s="387" customFormat="1" ht="21.95" customHeight="1">
      <c r="A64" s="388" t="s">
        <v>29</v>
      </c>
      <c r="B64" s="393" t="s">
        <v>342</v>
      </c>
      <c r="C64" s="381">
        <v>389105</v>
      </c>
      <c r="D64" s="381">
        <v>0</v>
      </c>
      <c r="E64" s="381">
        <v>389105</v>
      </c>
      <c r="F64" s="381">
        <v>0</v>
      </c>
      <c r="G64" s="381">
        <v>0</v>
      </c>
      <c r="H64" s="381">
        <v>389105</v>
      </c>
      <c r="I64" s="381">
        <v>344105</v>
      </c>
      <c r="J64" s="381">
        <v>326855</v>
      </c>
      <c r="K64" s="381">
        <v>326855</v>
      </c>
      <c r="L64" s="381">
        <v>0</v>
      </c>
      <c r="M64" s="381">
        <v>0</v>
      </c>
      <c r="N64" s="381">
        <v>17250</v>
      </c>
      <c r="O64" s="381">
        <v>0</v>
      </c>
      <c r="P64" s="381">
        <v>0</v>
      </c>
      <c r="Q64" s="381">
        <v>45000</v>
      </c>
      <c r="R64" s="381">
        <v>0</v>
      </c>
      <c r="S64" s="381">
        <v>0</v>
      </c>
      <c r="T64" s="381">
        <v>62250</v>
      </c>
      <c r="U64" s="390">
        <f t="shared" si="0"/>
        <v>0.94986995248543327</v>
      </c>
      <c r="V64" s="385">
        <f t="shared" si="1"/>
        <v>389105</v>
      </c>
      <c r="W64" s="385">
        <f t="shared" si="2"/>
        <v>389105</v>
      </c>
      <c r="X64" s="385">
        <f t="shared" si="3"/>
        <v>0</v>
      </c>
      <c r="Y64" s="394"/>
      <c r="Z64" s="394"/>
      <c r="AA64" s="394"/>
      <c r="AB64" s="392"/>
    </row>
    <row r="65" spans="1:28" s="6" customFormat="1" ht="21.95" customHeight="1">
      <c r="A65" s="265" t="s">
        <v>361</v>
      </c>
      <c r="B65" s="326" t="s">
        <v>455</v>
      </c>
      <c r="C65" s="381">
        <v>130389</v>
      </c>
      <c r="D65" s="294">
        <v>0</v>
      </c>
      <c r="E65" s="294">
        <v>130389</v>
      </c>
      <c r="F65" s="294">
        <v>0</v>
      </c>
      <c r="G65" s="294">
        <v>0</v>
      </c>
      <c r="H65" s="381">
        <v>130389</v>
      </c>
      <c r="I65" s="381">
        <v>130389</v>
      </c>
      <c r="J65" s="381">
        <v>130389</v>
      </c>
      <c r="K65" s="294">
        <v>130389</v>
      </c>
      <c r="L65" s="294">
        <v>0</v>
      </c>
      <c r="M65" s="294">
        <v>0</v>
      </c>
      <c r="N65" s="294">
        <v>0</v>
      </c>
      <c r="O65" s="294">
        <v>0</v>
      </c>
      <c r="P65" s="294">
        <v>0</v>
      </c>
      <c r="Q65" s="294">
        <v>0</v>
      </c>
      <c r="R65" s="294">
        <v>0</v>
      </c>
      <c r="S65" s="294">
        <v>0</v>
      </c>
      <c r="T65" s="381">
        <v>0</v>
      </c>
      <c r="U65" s="331">
        <f t="shared" si="0"/>
        <v>1</v>
      </c>
      <c r="V65" s="266"/>
      <c r="W65" s="266"/>
      <c r="X65" s="266"/>
      <c r="Y65" s="270"/>
      <c r="Z65" s="270"/>
      <c r="AA65" s="270"/>
      <c r="AB65" s="353"/>
    </row>
    <row r="66" spans="1:28" ht="21.95" customHeight="1">
      <c r="A66" s="259" t="s">
        <v>362</v>
      </c>
      <c r="B66" s="307" t="s">
        <v>456</v>
      </c>
      <c r="C66" s="381">
        <v>258716</v>
      </c>
      <c r="D66" s="294">
        <v>0</v>
      </c>
      <c r="E66" s="294">
        <v>258716</v>
      </c>
      <c r="F66" s="294">
        <v>0</v>
      </c>
      <c r="G66" s="294">
        <v>0</v>
      </c>
      <c r="H66" s="381">
        <v>258716</v>
      </c>
      <c r="I66" s="381">
        <v>213716</v>
      </c>
      <c r="J66" s="381">
        <v>196466</v>
      </c>
      <c r="K66" s="294">
        <v>196466</v>
      </c>
      <c r="L66" s="294">
        <v>0</v>
      </c>
      <c r="M66" s="294">
        <v>0</v>
      </c>
      <c r="N66" s="294">
        <v>17250</v>
      </c>
      <c r="O66" s="294">
        <v>0</v>
      </c>
      <c r="P66" s="294">
        <v>0</v>
      </c>
      <c r="Q66" s="294">
        <v>45000</v>
      </c>
      <c r="R66" s="294">
        <v>0</v>
      </c>
      <c r="S66" s="294">
        <v>0</v>
      </c>
      <c r="T66" s="381">
        <v>62250</v>
      </c>
      <c r="U66" s="331">
        <f t="shared" si="0"/>
        <v>0.91928540680154969</v>
      </c>
      <c r="V66" s="264">
        <f t="shared" si="1"/>
        <v>258716</v>
      </c>
      <c r="W66" s="264">
        <f t="shared" si="2"/>
        <v>258716</v>
      </c>
      <c r="X66" s="264">
        <f t="shared" si="3"/>
        <v>0</v>
      </c>
      <c r="Y66" s="269"/>
      <c r="Z66" s="269"/>
      <c r="AA66" s="269"/>
    </row>
    <row r="67" spans="1:28" ht="21.75" customHeight="1">
      <c r="A67" s="478" t="str">
        <f>TT!C4</f>
        <v>Kon Tum, ngày    tháng 3 năm 2021</v>
      </c>
      <c r="B67" s="479"/>
      <c r="C67" s="479"/>
      <c r="D67" s="479"/>
      <c r="E67" s="479"/>
      <c r="F67" s="191"/>
      <c r="G67" s="191"/>
      <c r="H67" s="191"/>
      <c r="I67" s="192"/>
      <c r="J67" s="192"/>
      <c r="K67" s="192"/>
      <c r="L67" s="192"/>
      <c r="M67" s="192"/>
      <c r="N67" s="486" t="str">
        <f>TT!C4</f>
        <v>Kon Tum, ngày    tháng 3 năm 2021</v>
      </c>
      <c r="O67" s="487"/>
      <c r="P67" s="487"/>
      <c r="Q67" s="487"/>
      <c r="R67" s="487"/>
      <c r="S67" s="487"/>
      <c r="T67" s="487"/>
      <c r="U67" s="487"/>
      <c r="Y67" s="269"/>
      <c r="Z67" s="269"/>
      <c r="AA67" s="269"/>
    </row>
    <row r="68" spans="1:28" ht="16.5">
      <c r="A68" s="472" t="str">
        <f>TT!A6</f>
        <v>NGƯỜI LẬP BIỂU</v>
      </c>
      <c r="B68" s="473"/>
      <c r="C68" s="473"/>
      <c r="D68" s="473"/>
      <c r="E68" s="473"/>
      <c r="F68" s="193"/>
      <c r="G68" s="193"/>
      <c r="H68" s="193"/>
      <c r="I68" s="142"/>
      <c r="J68" s="142"/>
      <c r="K68" s="142"/>
      <c r="L68" s="142"/>
      <c r="M68" s="142"/>
      <c r="N68" s="489" t="str">
        <f>TT!C5</f>
        <v>CỤC TRƯỞNG</v>
      </c>
      <c r="O68" s="489"/>
      <c r="P68" s="489"/>
      <c r="Q68" s="489"/>
      <c r="R68" s="489"/>
      <c r="S68" s="489"/>
      <c r="T68" s="489"/>
      <c r="U68" s="489"/>
      <c r="Y68" s="269"/>
      <c r="Z68" s="269"/>
      <c r="AA68" s="269"/>
    </row>
    <row r="69" spans="1:28" ht="16.5">
      <c r="A69" s="273"/>
      <c r="B69" s="274"/>
      <c r="C69" s="274"/>
      <c r="D69" s="274"/>
      <c r="E69" s="274"/>
      <c r="F69" s="193"/>
      <c r="G69" s="193"/>
      <c r="H69" s="193"/>
      <c r="I69" s="142"/>
      <c r="J69" s="142"/>
      <c r="K69" s="142"/>
      <c r="L69" s="142"/>
      <c r="M69" s="142"/>
      <c r="N69" s="275"/>
      <c r="O69" s="275"/>
      <c r="P69" s="275"/>
      <c r="Q69" s="275"/>
      <c r="R69" s="275"/>
      <c r="S69" s="275"/>
      <c r="T69" s="275"/>
      <c r="U69" s="275"/>
      <c r="Y69" s="269"/>
      <c r="Z69" s="269"/>
      <c r="AA69" s="269"/>
    </row>
    <row r="70" spans="1:28" ht="16.5">
      <c r="A70" s="273"/>
      <c r="B70" s="274"/>
      <c r="C70" s="274"/>
      <c r="D70" s="274"/>
      <c r="E70" s="274"/>
      <c r="F70" s="193"/>
      <c r="G70" s="193"/>
      <c r="H70" s="193"/>
      <c r="I70" s="142"/>
      <c r="J70" s="142"/>
      <c r="K70" s="142"/>
      <c r="L70" s="142"/>
      <c r="M70" s="142"/>
      <c r="N70" s="275"/>
      <c r="O70" s="275"/>
      <c r="P70" s="275"/>
      <c r="Q70" s="275"/>
      <c r="R70" s="275"/>
      <c r="S70" s="275"/>
      <c r="T70" s="275"/>
      <c r="U70" s="275"/>
      <c r="Y70" s="269"/>
      <c r="Z70" s="269"/>
      <c r="AA70" s="269"/>
    </row>
    <row r="71" spans="1:28" ht="16.5">
      <c r="A71" s="273"/>
      <c r="B71" s="274"/>
      <c r="C71" s="274"/>
      <c r="D71" s="274"/>
      <c r="E71" s="274"/>
      <c r="F71" s="193"/>
      <c r="G71" s="193"/>
      <c r="H71" s="193"/>
      <c r="I71" s="142"/>
      <c r="J71" s="142"/>
      <c r="K71" s="142"/>
      <c r="L71" s="142"/>
      <c r="M71" s="142"/>
      <c r="N71" s="275"/>
      <c r="O71" s="275"/>
      <c r="P71" s="275"/>
      <c r="Q71" s="275"/>
      <c r="R71" s="275"/>
      <c r="S71" s="275"/>
      <c r="T71" s="275"/>
      <c r="U71" s="275"/>
      <c r="Y71" s="269"/>
      <c r="Z71" s="269"/>
      <c r="AA71" s="269"/>
    </row>
    <row r="72" spans="1:28" ht="16.5">
      <c r="A72" s="273"/>
      <c r="B72" s="274"/>
      <c r="C72" s="274"/>
      <c r="D72" s="274"/>
      <c r="E72" s="274"/>
      <c r="F72" s="193"/>
      <c r="G72" s="193"/>
      <c r="H72" s="193"/>
      <c r="I72" s="142"/>
      <c r="J72" s="142"/>
      <c r="K72" s="142"/>
      <c r="L72" s="142"/>
      <c r="M72" s="142"/>
      <c r="N72" s="275"/>
      <c r="O72" s="275"/>
      <c r="P72" s="275"/>
      <c r="Q72" s="275"/>
      <c r="R72" s="275"/>
      <c r="S72" s="275"/>
      <c r="T72" s="275"/>
      <c r="U72" s="275"/>
      <c r="Y72" s="269"/>
      <c r="Z72" s="269"/>
      <c r="AA72" s="269"/>
    </row>
    <row r="73" spans="1:28" ht="16.5">
      <c r="A73" s="273"/>
      <c r="B73" s="274"/>
      <c r="C73" s="274"/>
      <c r="D73" s="274"/>
      <c r="E73" s="274"/>
      <c r="F73" s="193"/>
      <c r="G73" s="193"/>
      <c r="H73" s="193"/>
      <c r="I73" s="142"/>
      <c r="J73" s="142"/>
      <c r="K73" s="142"/>
      <c r="L73" s="142"/>
      <c r="M73" s="142"/>
      <c r="N73" s="275"/>
      <c r="O73" s="275"/>
      <c r="P73" s="275"/>
      <c r="Q73" s="275"/>
      <c r="R73" s="275"/>
      <c r="S73" s="275"/>
      <c r="T73" s="275"/>
      <c r="U73" s="275"/>
      <c r="Y73" s="269"/>
      <c r="Z73" s="269"/>
      <c r="AA73" s="269"/>
    </row>
    <row r="74" spans="1:28" ht="16.5">
      <c r="A74" s="194"/>
      <c r="B74" s="194"/>
      <c r="C74" s="194"/>
      <c r="D74" s="194"/>
      <c r="E74" s="194"/>
      <c r="F74" s="136"/>
      <c r="G74" s="136"/>
      <c r="H74" s="136"/>
      <c r="I74" s="142"/>
      <c r="J74" s="142"/>
      <c r="K74" s="142"/>
      <c r="L74" s="142"/>
      <c r="M74" s="142"/>
      <c r="N74" s="142"/>
      <c r="O74" s="142"/>
      <c r="P74" s="136"/>
      <c r="Q74" s="195"/>
      <c r="R74" s="136"/>
      <c r="S74" s="142"/>
      <c r="T74" s="138"/>
      <c r="U74" s="138"/>
    </row>
    <row r="75" spans="1:28" ht="15.75" customHeight="1">
      <c r="A75" s="610" t="str">
        <f>TT!C6</f>
        <v>PHẠM ANH VŨ</v>
      </c>
      <c r="B75" s="610"/>
      <c r="C75" s="610"/>
      <c r="D75" s="610"/>
      <c r="E75" s="610"/>
      <c r="N75" s="610" t="str">
        <f>TT!C3</f>
        <v>CAO MINH HOÀNG TÙNG</v>
      </c>
      <c r="O75" s="610"/>
      <c r="P75" s="610"/>
      <c r="Q75" s="610"/>
      <c r="R75" s="610"/>
      <c r="S75" s="610"/>
      <c r="T75" s="610"/>
      <c r="U75" s="610"/>
    </row>
    <row r="76" spans="1:28" hidden="1"/>
  </sheetData>
  <sheetProtection selectLockedCells="1" selectUnlockedCells="1"/>
  <mergeCells count="34">
    <mergeCell ref="P1:U1"/>
    <mergeCell ref="A75:E75"/>
    <mergeCell ref="N75:U75"/>
    <mergeCell ref="A8:B8"/>
    <mergeCell ref="A9:B9"/>
    <mergeCell ref="A67:E67"/>
    <mergeCell ref="N67:U67"/>
    <mergeCell ref="A68:E68"/>
    <mergeCell ref="N68:U68"/>
    <mergeCell ref="G3:G7"/>
    <mergeCell ref="H3:H7"/>
    <mergeCell ref="I3:S3"/>
    <mergeCell ref="I4:I7"/>
    <mergeCell ref="J4:P4"/>
    <mergeCell ref="Q4:Q7"/>
    <mergeCell ref="P2:U2"/>
    <mergeCell ref="U3:U7"/>
    <mergeCell ref="R4:R7"/>
    <mergeCell ref="S4:S7"/>
    <mergeCell ref="T3:T7"/>
    <mergeCell ref="P5:P7"/>
    <mergeCell ref="E1:O1"/>
    <mergeCell ref="N5:N7"/>
    <mergeCell ref="O5:O7"/>
    <mergeCell ref="K5:M6"/>
    <mergeCell ref="A3:A7"/>
    <mergeCell ref="B3:B7"/>
    <mergeCell ref="C3:C7"/>
    <mergeCell ref="D3:E3"/>
    <mergeCell ref="F3:F7"/>
    <mergeCell ref="D4:D7"/>
    <mergeCell ref="E4:E7"/>
    <mergeCell ref="J5:J7"/>
    <mergeCell ref="A1:D1"/>
  </mergeCells>
  <pageMargins left="0.38" right="0.3" top="0.39" bottom="0.42" header="0.31496062992126" footer="0.31496062992126"/>
  <pageSetup paperSize="9" scale="70" orientation="landscape" r:id="rId1"/>
  <ignoredErrors>
    <ignoredError sqref="C8" numberStoredAsText="1"/>
    <ignoredError sqref="U10 U48:U49 U52:U53 U55:U57 U66 U46 U47 U59 U62 U65 U11:U20 U31 U38 U32:U37 U41:U45 U39:U40" unlockedFormula="1"/>
    <ignoredError sqref="U50 U51 U54 U58 U60 U61 U63 U64" formula="1" unlockedFormula="1"/>
    <ignoredError sqref="U9 U23:U30 U21:U22" evalError="1"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A1:W23"/>
  <sheetViews>
    <sheetView view="pageBreakPreview" zoomScaleSheetLayoutView="100" workbookViewId="0">
      <selection activeCell="F1" sqref="F1:P1"/>
    </sheetView>
  </sheetViews>
  <sheetFormatPr defaultRowHeight="15.75"/>
  <cols>
    <col min="1" max="1" width="3.5" style="60" customWidth="1"/>
    <col min="2" max="2" width="15.875" style="60" customWidth="1"/>
    <col min="3" max="3" width="6.875" style="60" customWidth="1"/>
    <col min="4" max="4" width="5.5" style="60" customWidth="1"/>
    <col min="5" max="5" width="9.375" style="60" customWidth="1"/>
    <col min="6" max="6" width="5" style="60" customWidth="1"/>
    <col min="7" max="7" width="4.5" style="60" customWidth="1"/>
    <col min="8" max="8" width="5.875" style="60" customWidth="1"/>
    <col min="9" max="9" width="5.375" style="60" customWidth="1"/>
    <col min="10" max="10" width="6.375" style="60" customWidth="1"/>
    <col min="11" max="11" width="6.5" style="60" customWidth="1"/>
    <col min="12" max="13" width="6.25" style="81" customWidth="1"/>
    <col min="14" max="14" width="7.125" style="81" customWidth="1"/>
    <col min="15" max="16" width="5.375" style="81" customWidth="1"/>
    <col min="17" max="17" width="5.875" style="81" customWidth="1"/>
    <col min="18" max="18" width="7.125" style="81" customWidth="1"/>
    <col min="19" max="19" width="5.875" style="81" customWidth="1"/>
    <col min="20" max="20" width="5.625" style="81" customWidth="1"/>
    <col min="21" max="21" width="5.875" style="81" customWidth="1"/>
    <col min="22" max="22" width="7" style="81" customWidth="1"/>
    <col min="23" max="16384" width="9" style="60"/>
  </cols>
  <sheetData>
    <row r="1" spans="1:23" ht="66.75" customHeight="1">
      <c r="A1" s="599" t="s">
        <v>154</v>
      </c>
      <c r="B1" s="599"/>
      <c r="C1" s="599"/>
      <c r="D1" s="599"/>
      <c r="E1" s="599"/>
      <c r="F1" s="602" t="s">
        <v>125</v>
      </c>
      <c r="G1" s="602"/>
      <c r="H1" s="602"/>
      <c r="I1" s="602"/>
      <c r="J1" s="602"/>
      <c r="K1" s="602"/>
      <c r="L1" s="602"/>
      <c r="M1" s="602"/>
      <c r="N1" s="602"/>
      <c r="O1" s="602"/>
      <c r="P1" s="602"/>
      <c r="Q1" s="600" t="s">
        <v>150</v>
      </c>
      <c r="R1" s="600"/>
      <c r="S1" s="600"/>
      <c r="T1" s="600"/>
      <c r="U1" s="600"/>
      <c r="V1" s="600"/>
      <c r="W1" s="82"/>
    </row>
    <row r="2" spans="1:23" s="71" customFormat="1" ht="18.75" customHeight="1">
      <c r="A2" s="65"/>
      <c r="B2" s="66"/>
      <c r="C2" s="66"/>
      <c r="D2" s="66"/>
      <c r="E2" s="60"/>
      <c r="F2" s="60"/>
      <c r="G2" s="60"/>
      <c r="H2" s="60"/>
      <c r="I2" s="60"/>
      <c r="J2" s="60"/>
      <c r="K2" s="67"/>
      <c r="L2" s="70"/>
      <c r="M2" s="69">
        <f>COUNTBLANK(E9:V22)</f>
        <v>252</v>
      </c>
      <c r="N2" s="83">
        <f>COUNTA(E11:V11)</f>
        <v>0</v>
      </c>
      <c r="O2" s="69">
        <f>M2+N2</f>
        <v>252</v>
      </c>
      <c r="P2" s="69"/>
      <c r="Q2" s="83"/>
      <c r="R2" s="613" t="s">
        <v>123</v>
      </c>
      <c r="S2" s="613"/>
      <c r="T2" s="613"/>
      <c r="U2" s="613"/>
      <c r="V2" s="613"/>
    </row>
    <row r="3" spans="1:23" s="72" customFormat="1" ht="15.75" customHeight="1">
      <c r="A3" s="597" t="s">
        <v>21</v>
      </c>
      <c r="B3" s="597"/>
      <c r="C3" s="591" t="s">
        <v>155</v>
      </c>
      <c r="D3" s="598" t="s">
        <v>134</v>
      </c>
      <c r="E3" s="606" t="s">
        <v>75</v>
      </c>
      <c r="F3" s="607"/>
      <c r="G3" s="615" t="s">
        <v>36</v>
      </c>
      <c r="H3" s="587" t="s">
        <v>82</v>
      </c>
      <c r="I3" s="614" t="s">
        <v>37</v>
      </c>
      <c r="J3" s="614"/>
      <c r="K3" s="614"/>
      <c r="L3" s="614"/>
      <c r="M3" s="614"/>
      <c r="N3" s="614"/>
      <c r="O3" s="614"/>
      <c r="P3" s="614"/>
      <c r="Q3" s="614"/>
      <c r="R3" s="614"/>
      <c r="S3" s="614"/>
      <c r="T3" s="614"/>
      <c r="U3" s="603" t="s">
        <v>103</v>
      </c>
      <c r="V3" s="598" t="s">
        <v>108</v>
      </c>
    </row>
    <row r="4" spans="1:23" s="71" customFormat="1" ht="15.75" customHeight="1">
      <c r="A4" s="597"/>
      <c r="B4" s="597"/>
      <c r="C4" s="592"/>
      <c r="D4" s="598"/>
      <c r="E4" s="583" t="s">
        <v>137</v>
      </c>
      <c r="F4" s="583" t="s">
        <v>62</v>
      </c>
      <c r="G4" s="616"/>
      <c r="H4" s="587"/>
      <c r="I4" s="587" t="s">
        <v>37</v>
      </c>
      <c r="J4" s="598" t="s">
        <v>38</v>
      </c>
      <c r="K4" s="598"/>
      <c r="L4" s="598"/>
      <c r="M4" s="598"/>
      <c r="N4" s="598"/>
      <c r="O4" s="598"/>
      <c r="P4" s="598"/>
      <c r="Q4" s="598"/>
      <c r="R4" s="588" t="s">
        <v>139</v>
      </c>
      <c r="S4" s="588" t="s">
        <v>148</v>
      </c>
      <c r="T4" s="588" t="s">
        <v>81</v>
      </c>
      <c r="U4" s="603"/>
      <c r="V4" s="598"/>
    </row>
    <row r="5" spans="1:23" s="71" customFormat="1" ht="15.75" customHeight="1">
      <c r="A5" s="597"/>
      <c r="B5" s="597"/>
      <c r="C5" s="592"/>
      <c r="D5" s="598"/>
      <c r="E5" s="584"/>
      <c r="F5" s="584"/>
      <c r="G5" s="616"/>
      <c r="H5" s="587"/>
      <c r="I5" s="587"/>
      <c r="J5" s="587" t="s">
        <v>61</v>
      </c>
      <c r="K5" s="598" t="s">
        <v>75</v>
      </c>
      <c r="L5" s="598"/>
      <c r="M5" s="598"/>
      <c r="N5" s="598"/>
      <c r="O5" s="598"/>
      <c r="P5" s="598"/>
      <c r="Q5" s="598"/>
      <c r="R5" s="590"/>
      <c r="S5" s="590"/>
      <c r="T5" s="590"/>
      <c r="U5" s="603"/>
      <c r="V5" s="598"/>
    </row>
    <row r="6" spans="1:23" s="71" customFormat="1" ht="15.75" customHeight="1">
      <c r="A6" s="597"/>
      <c r="B6" s="597"/>
      <c r="C6" s="592"/>
      <c r="D6" s="598"/>
      <c r="E6" s="584"/>
      <c r="F6" s="584"/>
      <c r="G6" s="616"/>
      <c r="H6" s="587"/>
      <c r="I6" s="587"/>
      <c r="J6" s="587"/>
      <c r="K6" s="587" t="s">
        <v>96</v>
      </c>
      <c r="L6" s="598" t="s">
        <v>75</v>
      </c>
      <c r="M6" s="598"/>
      <c r="N6" s="598"/>
      <c r="O6" s="587" t="s">
        <v>42</v>
      </c>
      <c r="P6" s="588" t="s">
        <v>147</v>
      </c>
      <c r="Q6" s="587" t="s">
        <v>46</v>
      </c>
      <c r="R6" s="590"/>
      <c r="S6" s="590"/>
      <c r="T6" s="590"/>
      <c r="U6" s="603"/>
      <c r="V6" s="598"/>
    </row>
    <row r="7" spans="1:23" ht="51" customHeight="1">
      <c r="A7" s="597"/>
      <c r="B7" s="597"/>
      <c r="C7" s="593"/>
      <c r="D7" s="598"/>
      <c r="E7" s="585"/>
      <c r="F7" s="585"/>
      <c r="G7" s="617"/>
      <c r="H7" s="587"/>
      <c r="I7" s="587"/>
      <c r="J7" s="587"/>
      <c r="K7" s="587"/>
      <c r="L7" s="61" t="s">
        <v>39</v>
      </c>
      <c r="M7" s="61" t="s">
        <v>40</v>
      </c>
      <c r="N7" s="61" t="s">
        <v>156</v>
      </c>
      <c r="O7" s="587"/>
      <c r="P7" s="589"/>
      <c r="Q7" s="587"/>
      <c r="R7" s="589"/>
      <c r="S7" s="589"/>
      <c r="T7" s="589"/>
      <c r="U7" s="603"/>
      <c r="V7" s="598"/>
    </row>
    <row r="8" spans="1:23">
      <c r="A8" s="618" t="s">
        <v>3</v>
      </c>
      <c r="B8" s="618"/>
      <c r="C8" s="61" t="s">
        <v>13</v>
      </c>
      <c r="D8" s="61" t="s">
        <v>14</v>
      </c>
      <c r="E8" s="61" t="s">
        <v>19</v>
      </c>
      <c r="F8" s="61" t="s">
        <v>22</v>
      </c>
      <c r="G8" s="61" t="s">
        <v>23</v>
      </c>
      <c r="H8" s="61" t="s">
        <v>24</v>
      </c>
      <c r="I8" s="61" t="s">
        <v>25</v>
      </c>
      <c r="J8" s="61" t="s">
        <v>26</v>
      </c>
      <c r="K8" s="61" t="s">
        <v>27</v>
      </c>
      <c r="L8" s="61" t="s">
        <v>29</v>
      </c>
      <c r="M8" s="61" t="s">
        <v>30</v>
      </c>
      <c r="N8" s="61" t="s">
        <v>104</v>
      </c>
      <c r="O8" s="61" t="s">
        <v>101</v>
      </c>
      <c r="P8" s="61" t="s">
        <v>105</v>
      </c>
      <c r="Q8" s="61" t="s">
        <v>106</v>
      </c>
      <c r="R8" s="61" t="s">
        <v>107</v>
      </c>
      <c r="S8" s="61" t="s">
        <v>118</v>
      </c>
      <c r="T8" s="61" t="s">
        <v>131</v>
      </c>
      <c r="U8" s="61" t="s">
        <v>133</v>
      </c>
      <c r="V8" s="61" t="s">
        <v>149</v>
      </c>
    </row>
    <row r="9" spans="1:23">
      <c r="A9" s="618" t="s">
        <v>10</v>
      </c>
      <c r="B9" s="618"/>
      <c r="C9" s="55"/>
      <c r="D9" s="55"/>
      <c r="E9" s="55"/>
      <c r="F9" s="55"/>
      <c r="G9" s="55"/>
      <c r="H9" s="55"/>
      <c r="I9" s="55"/>
      <c r="J9" s="55"/>
      <c r="K9" s="55"/>
      <c r="L9" s="55"/>
      <c r="M9" s="55"/>
      <c r="N9" s="55"/>
      <c r="O9" s="55"/>
      <c r="P9" s="55"/>
      <c r="Q9" s="55"/>
      <c r="R9" s="55"/>
      <c r="S9" s="55"/>
      <c r="T9" s="55"/>
      <c r="U9" s="55"/>
      <c r="V9" s="55"/>
    </row>
    <row r="10" spans="1:23">
      <c r="A10" s="84" t="s">
        <v>0</v>
      </c>
      <c r="B10" s="85" t="s">
        <v>28</v>
      </c>
      <c r="C10" s="55"/>
      <c r="D10" s="55"/>
      <c r="E10" s="55"/>
      <c r="F10" s="55"/>
      <c r="G10" s="55"/>
      <c r="H10" s="55"/>
      <c r="I10" s="55"/>
      <c r="J10" s="55"/>
      <c r="K10" s="55"/>
      <c r="L10" s="55"/>
      <c r="M10" s="55"/>
      <c r="N10" s="55"/>
      <c r="O10" s="55"/>
      <c r="P10" s="55"/>
      <c r="Q10" s="55"/>
      <c r="R10" s="55"/>
      <c r="S10" s="55"/>
      <c r="T10" s="55"/>
      <c r="U10" s="55"/>
      <c r="V10" s="55"/>
    </row>
    <row r="11" spans="1:23">
      <c r="A11" s="58" t="s">
        <v>13</v>
      </c>
      <c r="B11" s="59" t="s">
        <v>6</v>
      </c>
      <c r="C11" s="55"/>
      <c r="D11" s="55"/>
      <c r="E11" s="55"/>
      <c r="F11" s="55"/>
      <c r="G11" s="55"/>
      <c r="H11" s="55"/>
      <c r="I11" s="55"/>
      <c r="J11" s="55"/>
      <c r="K11" s="55"/>
      <c r="L11" s="55"/>
      <c r="M11" s="55"/>
      <c r="N11" s="55"/>
      <c r="O11" s="55"/>
      <c r="P11" s="55"/>
      <c r="Q11" s="55"/>
      <c r="R11" s="55"/>
      <c r="S11" s="55"/>
      <c r="T11" s="55"/>
      <c r="U11" s="55"/>
      <c r="V11" s="55"/>
    </row>
    <row r="12" spans="1:23">
      <c r="A12" s="58" t="s">
        <v>14</v>
      </c>
      <c r="B12" s="59" t="s">
        <v>6</v>
      </c>
      <c r="C12" s="55"/>
      <c r="D12" s="55"/>
      <c r="E12" s="55"/>
      <c r="F12" s="55"/>
      <c r="G12" s="55"/>
      <c r="H12" s="55"/>
      <c r="I12" s="55"/>
      <c r="J12" s="55"/>
      <c r="K12" s="55"/>
      <c r="L12" s="55"/>
      <c r="M12" s="55"/>
      <c r="N12" s="55"/>
      <c r="O12" s="55"/>
      <c r="P12" s="55"/>
      <c r="Q12" s="55"/>
      <c r="R12" s="55"/>
      <c r="S12" s="55"/>
      <c r="T12" s="55"/>
      <c r="U12" s="55"/>
      <c r="V12" s="55"/>
    </row>
    <row r="13" spans="1:23">
      <c r="A13" s="58" t="s">
        <v>9</v>
      </c>
      <c r="B13" s="59" t="s">
        <v>11</v>
      </c>
      <c r="C13" s="55"/>
      <c r="D13" s="55"/>
      <c r="E13" s="55"/>
      <c r="F13" s="55"/>
      <c r="G13" s="55"/>
      <c r="H13" s="55"/>
      <c r="I13" s="55"/>
      <c r="J13" s="55"/>
      <c r="K13" s="55"/>
      <c r="L13" s="55"/>
      <c r="M13" s="55"/>
      <c r="N13" s="55"/>
      <c r="O13" s="55"/>
      <c r="P13" s="55"/>
      <c r="Q13" s="55"/>
      <c r="R13" s="55"/>
      <c r="S13" s="55"/>
      <c r="T13" s="55"/>
      <c r="U13" s="55"/>
      <c r="V13" s="55"/>
    </row>
    <row r="14" spans="1:23">
      <c r="A14" s="84" t="s">
        <v>1</v>
      </c>
      <c r="B14" s="85" t="s">
        <v>8</v>
      </c>
      <c r="C14" s="55"/>
      <c r="D14" s="55"/>
      <c r="E14" s="55"/>
      <c r="F14" s="55"/>
      <c r="G14" s="55"/>
      <c r="H14" s="55"/>
      <c r="I14" s="55"/>
      <c r="J14" s="55"/>
      <c r="K14" s="55"/>
      <c r="L14" s="55"/>
      <c r="M14" s="55"/>
      <c r="N14" s="55"/>
      <c r="O14" s="55"/>
      <c r="P14" s="55"/>
      <c r="Q14" s="55"/>
      <c r="R14" s="55"/>
      <c r="S14" s="55"/>
      <c r="T14" s="55"/>
      <c r="U14" s="55"/>
      <c r="V14" s="55"/>
    </row>
    <row r="15" spans="1:23">
      <c r="A15" s="84" t="s">
        <v>13</v>
      </c>
      <c r="B15" s="85" t="s">
        <v>5</v>
      </c>
      <c r="C15" s="55"/>
      <c r="D15" s="55"/>
      <c r="E15" s="55"/>
      <c r="F15" s="55"/>
      <c r="G15" s="55"/>
      <c r="H15" s="55"/>
      <c r="I15" s="55"/>
      <c r="J15" s="55"/>
      <c r="K15" s="55"/>
      <c r="L15" s="55"/>
      <c r="M15" s="55"/>
      <c r="N15" s="55"/>
      <c r="O15" s="55"/>
      <c r="P15" s="55"/>
      <c r="Q15" s="55"/>
      <c r="R15" s="55"/>
      <c r="S15" s="55"/>
      <c r="T15" s="55"/>
      <c r="U15" s="55"/>
      <c r="V15" s="55"/>
    </row>
    <row r="16" spans="1:23">
      <c r="A16" s="58" t="s">
        <v>15</v>
      </c>
      <c r="B16" s="59" t="s">
        <v>6</v>
      </c>
      <c r="C16" s="55"/>
      <c r="D16" s="55"/>
      <c r="E16" s="55"/>
      <c r="F16" s="55"/>
      <c r="G16" s="55"/>
      <c r="H16" s="55"/>
      <c r="I16" s="55"/>
      <c r="J16" s="55"/>
      <c r="K16" s="55"/>
      <c r="L16" s="55"/>
      <c r="M16" s="55"/>
      <c r="N16" s="55"/>
      <c r="O16" s="55"/>
      <c r="P16" s="55"/>
      <c r="Q16" s="55"/>
      <c r="R16" s="55"/>
      <c r="S16" s="55"/>
      <c r="T16" s="55"/>
      <c r="U16" s="55"/>
      <c r="V16" s="55"/>
    </row>
    <row r="17" spans="1:22">
      <c r="A17" s="58" t="s">
        <v>16</v>
      </c>
      <c r="B17" s="59" t="s">
        <v>7</v>
      </c>
      <c r="C17" s="55"/>
      <c r="D17" s="55"/>
      <c r="E17" s="55"/>
      <c r="F17" s="55"/>
      <c r="G17" s="55"/>
      <c r="H17" s="55"/>
      <c r="I17" s="55"/>
      <c r="J17" s="55"/>
      <c r="K17" s="55"/>
      <c r="L17" s="55"/>
      <c r="M17" s="55"/>
      <c r="N17" s="55"/>
      <c r="O17" s="55"/>
      <c r="P17" s="55"/>
      <c r="Q17" s="55"/>
      <c r="R17" s="55"/>
      <c r="S17" s="55"/>
      <c r="T17" s="55"/>
      <c r="U17" s="55"/>
      <c r="V17" s="55"/>
    </row>
    <row r="18" spans="1:22">
      <c r="A18" s="58" t="s">
        <v>9</v>
      </c>
      <c r="B18" s="59" t="s">
        <v>11</v>
      </c>
      <c r="C18" s="55"/>
      <c r="D18" s="55"/>
      <c r="E18" s="55"/>
      <c r="F18" s="55"/>
      <c r="G18" s="55"/>
      <c r="H18" s="55"/>
      <c r="I18" s="55"/>
      <c r="J18" s="55"/>
      <c r="K18" s="55"/>
      <c r="L18" s="55"/>
      <c r="M18" s="55"/>
      <c r="N18" s="55"/>
      <c r="O18" s="55"/>
      <c r="P18" s="55"/>
      <c r="Q18" s="55"/>
      <c r="R18" s="55"/>
      <c r="S18" s="55"/>
      <c r="T18" s="55"/>
      <c r="U18" s="55"/>
      <c r="V18" s="55"/>
    </row>
    <row r="19" spans="1:22">
      <c r="A19" s="84" t="s">
        <v>14</v>
      </c>
      <c r="B19" s="85" t="s">
        <v>59</v>
      </c>
      <c r="C19" s="55"/>
      <c r="D19" s="55"/>
      <c r="E19" s="55"/>
      <c r="F19" s="55"/>
      <c r="G19" s="55"/>
      <c r="H19" s="55"/>
      <c r="I19" s="55"/>
      <c r="J19" s="55"/>
      <c r="K19" s="55"/>
      <c r="L19" s="55"/>
      <c r="M19" s="55"/>
      <c r="N19" s="55"/>
      <c r="O19" s="55"/>
      <c r="P19" s="55"/>
      <c r="Q19" s="55"/>
      <c r="R19" s="55"/>
      <c r="S19" s="55"/>
      <c r="T19" s="55"/>
      <c r="U19" s="55"/>
      <c r="V19" s="55"/>
    </row>
    <row r="20" spans="1:22">
      <c r="A20" s="58" t="s">
        <v>17</v>
      </c>
      <c r="B20" s="59" t="s">
        <v>6</v>
      </c>
      <c r="C20" s="55"/>
      <c r="D20" s="55"/>
      <c r="E20" s="55"/>
      <c r="F20" s="55"/>
      <c r="G20" s="55"/>
      <c r="H20" s="55"/>
      <c r="I20" s="55"/>
      <c r="J20" s="55"/>
      <c r="K20" s="55"/>
      <c r="L20" s="55"/>
      <c r="M20" s="55"/>
      <c r="N20" s="55"/>
      <c r="O20" s="55"/>
      <c r="P20" s="55"/>
      <c r="Q20" s="55"/>
      <c r="R20" s="55"/>
      <c r="S20" s="55"/>
      <c r="T20" s="55"/>
      <c r="U20" s="55"/>
      <c r="V20" s="55"/>
    </row>
    <row r="21" spans="1:22">
      <c r="A21" s="58" t="s">
        <v>18</v>
      </c>
      <c r="B21" s="86" t="s">
        <v>7</v>
      </c>
      <c r="C21" s="55"/>
      <c r="D21" s="55"/>
      <c r="E21" s="55"/>
      <c r="F21" s="55"/>
      <c r="G21" s="55"/>
      <c r="H21" s="55"/>
      <c r="I21" s="55"/>
      <c r="J21" s="55"/>
      <c r="K21" s="55"/>
      <c r="L21" s="55"/>
      <c r="M21" s="55"/>
      <c r="N21" s="55"/>
      <c r="O21" s="55"/>
      <c r="P21" s="55"/>
      <c r="Q21" s="55"/>
      <c r="R21" s="55"/>
      <c r="S21" s="55"/>
      <c r="T21" s="55"/>
      <c r="U21" s="55"/>
      <c r="V21" s="55"/>
    </row>
    <row r="22" spans="1:22" s="80" customFormat="1">
      <c r="A22" s="58" t="s">
        <v>9</v>
      </c>
      <c r="B22" s="59" t="s">
        <v>11</v>
      </c>
      <c r="C22" s="55"/>
      <c r="D22" s="55"/>
      <c r="E22" s="55"/>
      <c r="F22" s="55"/>
      <c r="G22" s="55"/>
      <c r="H22" s="55"/>
      <c r="I22" s="55"/>
      <c r="J22" s="55"/>
      <c r="K22" s="55"/>
      <c r="L22" s="55"/>
      <c r="M22" s="55"/>
      <c r="N22" s="55"/>
      <c r="O22" s="55"/>
      <c r="P22" s="55"/>
      <c r="Q22" s="55"/>
      <c r="R22" s="55"/>
      <c r="S22" s="55"/>
      <c r="T22" s="55"/>
      <c r="U22" s="55"/>
      <c r="V22" s="55"/>
    </row>
    <row r="23" spans="1:22" ht="51" customHeight="1">
      <c r="A23" s="581" t="s">
        <v>119</v>
      </c>
      <c r="B23" s="581"/>
      <c r="C23" s="581"/>
      <c r="D23" s="581"/>
      <c r="E23" s="581"/>
      <c r="F23" s="581"/>
      <c r="G23" s="581"/>
      <c r="H23" s="581"/>
      <c r="I23" s="581"/>
      <c r="J23" s="80"/>
      <c r="K23" s="80"/>
      <c r="L23" s="80"/>
      <c r="M23" s="80"/>
      <c r="N23" s="80"/>
      <c r="O23" s="586" t="s">
        <v>127</v>
      </c>
      <c r="P23" s="586"/>
      <c r="Q23" s="586"/>
      <c r="R23" s="586"/>
      <c r="S23" s="586"/>
      <c r="T23" s="586"/>
      <c r="U23" s="586"/>
      <c r="V23" s="586"/>
    </row>
  </sheetData>
  <mergeCells count="31">
    <mergeCell ref="A23:I23"/>
    <mergeCell ref="O23:V23"/>
    <mergeCell ref="H3:H7"/>
    <mergeCell ref="A3:B7"/>
    <mergeCell ref="G3:G7"/>
    <mergeCell ref="K6:K7"/>
    <mergeCell ref="T4:T7"/>
    <mergeCell ref="S4:S7"/>
    <mergeCell ref="J5:J7"/>
    <mergeCell ref="Q6:Q7"/>
    <mergeCell ref="A9:B9"/>
    <mergeCell ref="J4:Q4"/>
    <mergeCell ref="A8:B8"/>
    <mergeCell ref="C3:C7"/>
    <mergeCell ref="K5:Q5"/>
    <mergeCell ref="A1:E1"/>
    <mergeCell ref="F1:P1"/>
    <mergeCell ref="Q1:V1"/>
    <mergeCell ref="R2:V2"/>
    <mergeCell ref="R4:R7"/>
    <mergeCell ref="I3:T3"/>
    <mergeCell ref="D3:D7"/>
    <mergeCell ref="U3:U7"/>
    <mergeCell ref="F4:F7"/>
    <mergeCell ref="L6:N6"/>
    <mergeCell ref="V3:V7"/>
    <mergeCell ref="E4:E7"/>
    <mergeCell ref="I4:I7"/>
    <mergeCell ref="O6:O7"/>
    <mergeCell ref="P6:P7"/>
    <mergeCell ref="E3:F3"/>
  </mergeCells>
  <phoneticPr fontId="8" type="noConversion"/>
  <pageMargins left="0.19685039370078741" right="0" top="0.19685039370078741" bottom="0" header="0.19685039370078741" footer="0.19685039370078741"/>
  <pageSetup paperSize="9" scale="94" orientation="landscape"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P29"/>
  <sheetViews>
    <sheetView view="pageBreakPreview" topLeftCell="A3" zoomScaleSheetLayoutView="100" workbookViewId="0">
      <pane xSplit="2" ySplit="6" topLeftCell="C9" activePane="bottomRight" state="frozen"/>
      <selection activeCell="A3" sqref="A3"/>
      <selection pane="topRight" activeCell="C3" sqref="C3"/>
      <selection pane="bottomLeft" activeCell="A9" sqref="A9"/>
      <selection pane="bottomRight" activeCell="L13" sqref="L13"/>
    </sheetView>
  </sheetViews>
  <sheetFormatPr defaultRowHeight="15.75"/>
  <cols>
    <col min="1" max="1" width="4.375" style="3" customWidth="1"/>
    <col min="2" max="2" width="33.125" style="3" customWidth="1"/>
    <col min="3" max="8" width="10.875" style="3" customWidth="1"/>
    <col min="9" max="9" width="16.75" style="3" customWidth="1"/>
    <col min="10" max="10" width="16.5" style="3" customWidth="1"/>
    <col min="11" max="16384" width="9" style="3"/>
  </cols>
  <sheetData>
    <row r="1" spans="1:16" s="4" customFormat="1" ht="69.75" customHeight="1">
      <c r="A1" s="492" t="s">
        <v>322</v>
      </c>
      <c r="B1" s="492"/>
      <c r="C1" s="452" t="s">
        <v>367</v>
      </c>
      <c r="D1" s="452"/>
      <c r="E1" s="452"/>
      <c r="F1" s="452"/>
      <c r="G1" s="452"/>
      <c r="H1" s="452"/>
      <c r="I1" s="490" t="str">
        <f>TT!C2</f>
        <v>Đơn vị  báo cáo: CỤC THADS TỈNH KON TUM
Đơn vị nhận báo cáo: BAN PHÁP CHẾ HĐND TỈNH</v>
      </c>
      <c r="J1" s="490"/>
      <c r="K1" s="97"/>
      <c r="P1" s="98"/>
    </row>
    <row r="2" spans="1:16" ht="17.25" customHeight="1">
      <c r="A2" s="23"/>
      <c r="B2" s="25"/>
      <c r="D2" s="33"/>
      <c r="E2" s="38">
        <f>COUNTBLANK(C9:J21)</f>
        <v>56</v>
      </c>
      <c r="F2" s="33"/>
      <c r="I2" s="619" t="s">
        <v>302</v>
      </c>
      <c r="J2" s="619"/>
    </row>
    <row r="3" spans="1:16" ht="20.25" customHeight="1">
      <c r="A3" s="620" t="s">
        <v>136</v>
      </c>
      <c r="B3" s="620" t="s">
        <v>157</v>
      </c>
      <c r="C3" s="623" t="s">
        <v>174</v>
      </c>
      <c r="D3" s="623"/>
      <c r="E3" s="623" t="s">
        <v>175</v>
      </c>
      <c r="F3" s="623"/>
      <c r="G3" s="624" t="s">
        <v>176</v>
      </c>
      <c r="H3" s="624"/>
      <c r="I3" s="624" t="s">
        <v>177</v>
      </c>
      <c r="J3" s="624"/>
    </row>
    <row r="4" spans="1:16" ht="9" customHeight="1">
      <c r="A4" s="621"/>
      <c r="B4" s="621"/>
      <c r="C4" s="630" t="s">
        <v>178</v>
      </c>
      <c r="D4" s="630" t="s">
        <v>179</v>
      </c>
      <c r="E4" s="630" t="s">
        <v>178</v>
      </c>
      <c r="F4" s="630" t="s">
        <v>179</v>
      </c>
      <c r="G4" s="625" t="s">
        <v>178</v>
      </c>
      <c r="H4" s="625" t="s">
        <v>179</v>
      </c>
      <c r="I4" s="625" t="s">
        <v>178</v>
      </c>
      <c r="J4" s="625" t="s">
        <v>179</v>
      </c>
    </row>
    <row r="5" spans="1:16" ht="9" customHeight="1">
      <c r="A5" s="621"/>
      <c r="B5" s="621"/>
      <c r="C5" s="631"/>
      <c r="D5" s="631"/>
      <c r="E5" s="631"/>
      <c r="F5" s="631"/>
      <c r="G5" s="626"/>
      <c r="H5" s="626"/>
      <c r="I5" s="626"/>
      <c r="J5" s="626"/>
    </row>
    <row r="6" spans="1:16" ht="9" customHeight="1">
      <c r="A6" s="621"/>
      <c r="B6" s="621"/>
      <c r="C6" s="631"/>
      <c r="D6" s="631"/>
      <c r="E6" s="631"/>
      <c r="F6" s="631"/>
      <c r="G6" s="626"/>
      <c r="H6" s="626"/>
      <c r="I6" s="626"/>
      <c r="J6" s="626"/>
    </row>
    <row r="7" spans="1:16" ht="9" customHeight="1">
      <c r="A7" s="622"/>
      <c r="B7" s="622"/>
      <c r="C7" s="632"/>
      <c r="D7" s="632"/>
      <c r="E7" s="632"/>
      <c r="F7" s="632"/>
      <c r="G7" s="627"/>
      <c r="H7" s="627"/>
      <c r="I7" s="627"/>
      <c r="J7" s="627"/>
    </row>
    <row r="8" spans="1:16">
      <c r="A8" s="633" t="s">
        <v>3</v>
      </c>
      <c r="B8" s="634"/>
      <c r="C8" s="260">
        <v>1</v>
      </c>
      <c r="D8" s="260">
        <v>2</v>
      </c>
      <c r="E8" s="260">
        <v>3</v>
      </c>
      <c r="F8" s="260">
        <v>4</v>
      </c>
      <c r="G8" s="260">
        <v>5</v>
      </c>
      <c r="H8" s="260">
        <v>6</v>
      </c>
      <c r="I8" s="260">
        <v>7</v>
      </c>
      <c r="J8" s="260">
        <v>8</v>
      </c>
    </row>
    <row r="9" spans="1:16" s="400" customFormat="1">
      <c r="A9" s="635" t="s">
        <v>12</v>
      </c>
      <c r="B9" s="635"/>
      <c r="C9" s="399">
        <v>28</v>
      </c>
      <c r="D9" s="399">
        <v>100748</v>
      </c>
      <c r="E9" s="399">
        <v>24</v>
      </c>
      <c r="F9" s="399">
        <v>92305</v>
      </c>
      <c r="G9" s="399">
        <v>32</v>
      </c>
      <c r="H9" s="399">
        <v>197202</v>
      </c>
      <c r="I9" s="399">
        <v>30</v>
      </c>
      <c r="J9" s="399">
        <v>188984</v>
      </c>
      <c r="K9" s="423"/>
    </row>
    <row r="10" spans="1:16" s="214" customFormat="1">
      <c r="A10" s="215" t="s">
        <v>0</v>
      </c>
      <c r="B10" s="216" t="s">
        <v>28</v>
      </c>
      <c r="C10" s="295">
        <v>3</v>
      </c>
      <c r="D10" s="295">
        <v>13588</v>
      </c>
      <c r="E10" s="295">
        <v>3</v>
      </c>
      <c r="F10" s="295">
        <v>13588</v>
      </c>
      <c r="G10" s="295">
        <v>10</v>
      </c>
      <c r="H10" s="295">
        <v>86816</v>
      </c>
      <c r="I10" s="295">
        <v>10</v>
      </c>
      <c r="J10" s="295">
        <v>86816</v>
      </c>
    </row>
    <row r="11" spans="1:16" s="400" customFormat="1">
      <c r="A11" s="401" t="s">
        <v>1</v>
      </c>
      <c r="B11" s="402" t="s">
        <v>332</v>
      </c>
      <c r="C11" s="399">
        <v>25</v>
      </c>
      <c r="D11" s="399">
        <v>87160</v>
      </c>
      <c r="E11" s="399">
        <v>21</v>
      </c>
      <c r="F11" s="399">
        <v>78717</v>
      </c>
      <c r="G11" s="399">
        <v>22</v>
      </c>
      <c r="H11" s="399">
        <v>110386</v>
      </c>
      <c r="I11" s="399">
        <v>20</v>
      </c>
      <c r="J11" s="399">
        <v>102168</v>
      </c>
    </row>
    <row r="12" spans="1:16" s="214" customFormat="1">
      <c r="A12" s="217" t="s">
        <v>13</v>
      </c>
      <c r="B12" s="218" t="s">
        <v>368</v>
      </c>
      <c r="C12" s="295">
        <v>21</v>
      </c>
      <c r="D12" s="295">
        <v>74185</v>
      </c>
      <c r="E12" s="295">
        <v>17</v>
      </c>
      <c r="F12" s="295">
        <v>65742</v>
      </c>
      <c r="G12" s="295">
        <v>15</v>
      </c>
      <c r="H12" s="295">
        <v>74541</v>
      </c>
      <c r="I12" s="295">
        <v>14</v>
      </c>
      <c r="J12" s="295">
        <v>68791</v>
      </c>
    </row>
    <row r="13" spans="1:16" s="214" customFormat="1">
      <c r="A13" s="217" t="s">
        <v>14</v>
      </c>
      <c r="B13" s="218" t="s">
        <v>369</v>
      </c>
      <c r="C13" s="295"/>
      <c r="D13" s="295"/>
      <c r="E13" s="295"/>
      <c r="F13" s="295"/>
      <c r="G13" s="295"/>
      <c r="H13" s="295"/>
      <c r="I13" s="295"/>
      <c r="J13" s="295"/>
      <c r="N13" s="219"/>
    </row>
    <row r="14" spans="1:16" s="214" customFormat="1">
      <c r="A14" s="217" t="s">
        <v>19</v>
      </c>
      <c r="B14" s="218" t="s">
        <v>370</v>
      </c>
      <c r="C14" s="295"/>
      <c r="D14" s="295"/>
      <c r="E14" s="295"/>
      <c r="F14" s="295"/>
      <c r="G14" s="295">
        <v>4</v>
      </c>
      <c r="H14" s="295">
        <v>24093</v>
      </c>
      <c r="I14" s="295">
        <v>3</v>
      </c>
      <c r="J14" s="295">
        <v>21625</v>
      </c>
      <c r="N14" s="219"/>
    </row>
    <row r="15" spans="1:16" s="214" customFormat="1">
      <c r="A15" s="217" t="s">
        <v>22</v>
      </c>
      <c r="B15" s="218" t="s">
        <v>371</v>
      </c>
      <c r="C15" s="295"/>
      <c r="D15" s="295"/>
      <c r="E15" s="295"/>
      <c r="F15" s="295"/>
      <c r="G15" s="295">
        <v>1</v>
      </c>
      <c r="H15" s="295">
        <v>3425</v>
      </c>
      <c r="I15" s="295">
        <v>1</v>
      </c>
      <c r="J15" s="295">
        <v>3425</v>
      </c>
      <c r="N15" s="219"/>
    </row>
    <row r="16" spans="1:16" s="214" customFormat="1">
      <c r="A16" s="217" t="s">
        <v>23</v>
      </c>
      <c r="B16" s="218" t="s">
        <v>372</v>
      </c>
      <c r="C16" s="295"/>
      <c r="D16" s="295"/>
      <c r="E16" s="295"/>
      <c r="F16" s="295"/>
      <c r="G16" s="295"/>
      <c r="H16" s="295"/>
      <c r="I16" s="295"/>
      <c r="J16" s="295"/>
      <c r="N16" s="219"/>
    </row>
    <row r="17" spans="1:14" s="214" customFormat="1">
      <c r="A17" s="217" t="s">
        <v>24</v>
      </c>
      <c r="B17" s="218" t="s">
        <v>373</v>
      </c>
      <c r="C17" s="295">
        <v>4</v>
      </c>
      <c r="D17" s="295">
        <v>12975</v>
      </c>
      <c r="E17" s="295">
        <v>4</v>
      </c>
      <c r="F17" s="295">
        <v>12975</v>
      </c>
      <c r="G17" s="295">
        <v>2</v>
      </c>
      <c r="H17" s="295">
        <v>8327</v>
      </c>
      <c r="I17" s="295">
        <v>2</v>
      </c>
      <c r="J17" s="295">
        <v>8327</v>
      </c>
      <c r="N17" s="219"/>
    </row>
    <row r="18" spans="1:14" s="214" customFormat="1">
      <c r="A18" s="217" t="s">
        <v>25</v>
      </c>
      <c r="B18" s="218" t="s">
        <v>374</v>
      </c>
      <c r="C18" s="295"/>
      <c r="D18" s="295"/>
      <c r="E18" s="295"/>
      <c r="F18" s="295"/>
      <c r="G18" s="295"/>
      <c r="H18" s="295"/>
      <c r="I18" s="295"/>
      <c r="J18" s="295"/>
      <c r="N18" s="219"/>
    </row>
    <row r="19" spans="1:14" s="214" customFormat="1">
      <c r="A19" s="217" t="s">
        <v>26</v>
      </c>
      <c r="B19" s="218" t="s">
        <v>375</v>
      </c>
      <c r="C19" s="295"/>
      <c r="D19" s="295"/>
      <c r="E19" s="295"/>
      <c r="F19" s="295"/>
      <c r="G19" s="295"/>
      <c r="H19" s="295"/>
      <c r="I19" s="295"/>
      <c r="J19" s="295"/>
      <c r="N19" s="219"/>
    </row>
    <row r="20" spans="1:14" s="214" customFormat="1">
      <c r="A20" s="217" t="s">
        <v>27</v>
      </c>
      <c r="B20" s="218" t="s">
        <v>376</v>
      </c>
      <c r="C20" s="295"/>
      <c r="D20" s="295"/>
      <c r="E20" s="295"/>
      <c r="F20" s="295"/>
      <c r="G20" s="295"/>
      <c r="H20" s="295"/>
      <c r="I20" s="295"/>
      <c r="J20" s="295"/>
      <c r="N20" s="219"/>
    </row>
    <row r="21" spans="1:14" s="214" customFormat="1">
      <c r="A21" s="217" t="s">
        <v>29</v>
      </c>
      <c r="B21" s="218" t="s">
        <v>377</v>
      </c>
      <c r="C21" s="295"/>
      <c r="D21" s="295"/>
      <c r="E21" s="295"/>
      <c r="F21" s="295"/>
      <c r="G21" s="295"/>
      <c r="H21" s="295"/>
      <c r="I21" s="295"/>
      <c r="J21" s="295"/>
    </row>
    <row r="22" spans="1:14" s="214" customFormat="1" ht="4.5" customHeight="1">
      <c r="A22" s="311"/>
      <c r="B22" s="309"/>
      <c r="C22" s="310"/>
      <c r="D22" s="310"/>
      <c r="E22" s="310"/>
      <c r="F22" s="310"/>
      <c r="G22" s="310"/>
      <c r="H22" s="310"/>
      <c r="I22" s="310"/>
      <c r="J22" s="310"/>
    </row>
    <row r="23" spans="1:14" s="99" customFormat="1" ht="13.5" customHeight="1">
      <c r="A23" s="6"/>
      <c r="B23" s="636" t="str">
        <f>TT!C7</f>
        <v>Kon Tum, ngày    tháng 3 năm 2021</v>
      </c>
      <c r="C23" s="636"/>
      <c r="D23" s="114"/>
      <c r="E23" s="210"/>
      <c r="F23" s="114"/>
      <c r="G23" s="636" t="str">
        <f>TT!C4</f>
        <v>Kon Tum, ngày    tháng 3 năm 2021</v>
      </c>
      <c r="H23" s="636"/>
      <c r="I23" s="636"/>
      <c r="J23" s="636"/>
      <c r="K23" s="3"/>
    </row>
    <row r="24" spans="1:14" ht="18" customHeight="1">
      <c r="A24" s="6"/>
      <c r="B24" s="628" t="str">
        <f>TT!A6</f>
        <v>NGƯỜI LẬP BIỂU</v>
      </c>
      <c r="C24" s="628"/>
      <c r="D24" s="211"/>
      <c r="E24" s="211"/>
      <c r="F24" s="211"/>
      <c r="G24" s="628" t="str">
        <f>TT!C5</f>
        <v>CỤC TRƯỞNG</v>
      </c>
      <c r="H24" s="628"/>
      <c r="I24" s="628"/>
      <c r="J24" s="628"/>
    </row>
    <row r="25" spans="1:14" ht="18" customHeight="1">
      <c r="A25" s="6"/>
      <c r="B25" s="308"/>
      <c r="C25" s="308"/>
      <c r="D25" s="211"/>
      <c r="E25" s="211"/>
      <c r="F25" s="211"/>
      <c r="G25" s="308"/>
      <c r="H25" s="308"/>
      <c r="I25" s="308"/>
      <c r="J25" s="308"/>
    </row>
    <row r="26" spans="1:14" ht="16.5">
      <c r="B26" s="212"/>
      <c r="C26" s="212"/>
      <c r="D26" s="213"/>
      <c r="E26" s="213"/>
      <c r="F26" s="213"/>
      <c r="G26" s="212"/>
      <c r="H26" s="212"/>
      <c r="I26" s="212"/>
      <c r="J26" s="212"/>
    </row>
    <row r="27" spans="1:14" ht="16.5">
      <c r="B27" s="212"/>
      <c r="C27" s="212"/>
      <c r="D27" s="213"/>
      <c r="E27" s="213"/>
      <c r="F27" s="213"/>
      <c r="G27" s="212"/>
      <c r="H27" s="212"/>
      <c r="I27" s="212"/>
      <c r="J27" s="212"/>
    </row>
    <row r="28" spans="1:14" ht="16.5">
      <c r="B28" s="212"/>
      <c r="C28" s="212"/>
      <c r="D28" s="213"/>
      <c r="E28" s="213"/>
      <c r="F28" s="213"/>
      <c r="G28" s="212"/>
      <c r="H28" s="212"/>
      <c r="I28" s="212"/>
      <c r="J28" s="212"/>
    </row>
    <row r="29" spans="1:14" ht="16.5">
      <c r="B29" s="629" t="str">
        <f>TT!C6</f>
        <v>PHẠM ANH VŨ</v>
      </c>
      <c r="C29" s="629"/>
      <c r="D29" s="213"/>
      <c r="E29" s="213"/>
      <c r="F29" s="213"/>
      <c r="G29" s="629" t="str">
        <f>TT!C3</f>
        <v>CAO MINH HOÀNG TÙNG</v>
      </c>
      <c r="H29" s="629"/>
      <c r="I29" s="629"/>
      <c r="J29" s="629"/>
    </row>
  </sheetData>
  <sheetProtection selectLockedCells="1" selectUnlockedCells="1"/>
  <mergeCells count="26">
    <mergeCell ref="B24:C24"/>
    <mergeCell ref="B29:C29"/>
    <mergeCell ref="G24:J24"/>
    <mergeCell ref="G29:J29"/>
    <mergeCell ref="C4:C7"/>
    <mergeCell ref="D4:D7"/>
    <mergeCell ref="E4:E7"/>
    <mergeCell ref="F4:F7"/>
    <mergeCell ref="G4:G7"/>
    <mergeCell ref="H4:H7"/>
    <mergeCell ref="A8:B8"/>
    <mergeCell ref="A9:B9"/>
    <mergeCell ref="G23:J23"/>
    <mergeCell ref="B23:C23"/>
    <mergeCell ref="C1:H1"/>
    <mergeCell ref="I2:J2"/>
    <mergeCell ref="A3:A7"/>
    <mergeCell ref="B3:B7"/>
    <mergeCell ref="C3:D3"/>
    <mergeCell ref="E3:F3"/>
    <mergeCell ref="G3:H3"/>
    <mergeCell ref="I3:J3"/>
    <mergeCell ref="I4:I7"/>
    <mergeCell ref="J4:J7"/>
    <mergeCell ref="A1:B1"/>
    <mergeCell ref="I1:J1"/>
  </mergeCells>
  <pageMargins left="0.38" right="0.31496062992125984" top="0.39" bottom="0.42" header="0.31496062992125984" footer="0.31496062992125984"/>
  <pageSetup paperSize="9" scale="9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J33"/>
  <sheetViews>
    <sheetView view="pageBreakPreview" topLeftCell="A3" zoomScaleNormal="100" zoomScaleSheetLayoutView="100" workbookViewId="0">
      <pane xSplit="2" ySplit="6" topLeftCell="C9" activePane="bottomRight" state="frozen"/>
      <selection activeCell="A3" sqref="A3"/>
      <selection pane="topRight" activeCell="C3" sqref="C3"/>
      <selection pane="bottomLeft" activeCell="A9" sqref="A9"/>
      <selection pane="bottomRight" activeCell="E18" sqref="E18"/>
    </sheetView>
  </sheetViews>
  <sheetFormatPr defaultRowHeight="15.75"/>
  <cols>
    <col min="1" max="1" width="4.375" style="3" customWidth="1"/>
    <col min="2" max="2" width="28.875" style="3" customWidth="1"/>
    <col min="3" max="5" width="11.75" style="3" customWidth="1"/>
    <col min="6" max="6" width="9.75" style="3" customWidth="1"/>
    <col min="7" max="7" width="11.75" style="3" customWidth="1"/>
    <col min="8" max="8" width="9.875" style="3" customWidth="1"/>
    <col min="9" max="9" width="20" style="3" customWidth="1"/>
    <col min="10" max="10" width="18" style="3" customWidth="1"/>
    <col min="11" max="16384" width="9" style="3"/>
  </cols>
  <sheetData>
    <row r="1" spans="1:10" ht="69" customHeight="1">
      <c r="A1" s="492" t="s">
        <v>323</v>
      </c>
      <c r="B1" s="492"/>
      <c r="C1" s="452" t="s">
        <v>396</v>
      </c>
      <c r="D1" s="452"/>
      <c r="E1" s="452"/>
      <c r="F1" s="452"/>
      <c r="G1" s="452"/>
      <c r="H1" s="452"/>
      <c r="I1" s="490" t="str">
        <f>TT!C2</f>
        <v>Đơn vị  báo cáo: CỤC THADS TỈNH KON TUM
Đơn vị nhận báo cáo: BAN PHÁP CHẾ HĐND TỈNH</v>
      </c>
      <c r="J1" s="490"/>
    </row>
    <row r="2" spans="1:10">
      <c r="A2" s="23"/>
      <c r="B2" s="25"/>
      <c r="C2" s="101"/>
      <c r="D2" s="225"/>
      <c r="E2" s="226"/>
      <c r="F2" s="226"/>
      <c r="G2" s="4"/>
      <c r="H2" s="102"/>
      <c r="I2" s="641" t="s">
        <v>120</v>
      </c>
      <c r="J2" s="641"/>
    </row>
    <row r="3" spans="1:10">
      <c r="A3" s="625" t="s">
        <v>136</v>
      </c>
      <c r="B3" s="625" t="s">
        <v>157</v>
      </c>
      <c r="C3" s="625" t="s">
        <v>180</v>
      </c>
      <c r="D3" s="624" t="s">
        <v>4</v>
      </c>
      <c r="E3" s="624"/>
      <c r="F3" s="624" t="s">
        <v>181</v>
      </c>
      <c r="G3" s="624" t="s">
        <v>4</v>
      </c>
      <c r="H3" s="624"/>
      <c r="I3" s="624"/>
      <c r="J3" s="624"/>
    </row>
    <row r="4" spans="1:10">
      <c r="A4" s="626"/>
      <c r="B4" s="626"/>
      <c r="C4" s="626"/>
      <c r="D4" s="624" t="s">
        <v>182</v>
      </c>
      <c r="E4" s="624" t="s">
        <v>183</v>
      </c>
      <c r="F4" s="624"/>
      <c r="G4" s="624" t="s">
        <v>184</v>
      </c>
      <c r="H4" s="624" t="s">
        <v>185</v>
      </c>
      <c r="I4" s="624" t="s">
        <v>186</v>
      </c>
      <c r="J4" s="624" t="s">
        <v>187</v>
      </c>
    </row>
    <row r="5" spans="1:10">
      <c r="A5" s="626"/>
      <c r="B5" s="626"/>
      <c r="C5" s="626"/>
      <c r="D5" s="624"/>
      <c r="E5" s="624"/>
      <c r="F5" s="624"/>
      <c r="G5" s="624"/>
      <c r="H5" s="624"/>
      <c r="I5" s="624"/>
      <c r="J5" s="624"/>
    </row>
    <row r="6" spans="1:10">
      <c r="A6" s="626"/>
      <c r="B6" s="626"/>
      <c r="C6" s="626"/>
      <c r="D6" s="624"/>
      <c r="E6" s="624"/>
      <c r="F6" s="624"/>
      <c r="G6" s="624"/>
      <c r="H6" s="624"/>
      <c r="I6" s="624"/>
      <c r="J6" s="624"/>
    </row>
    <row r="7" spans="1:10">
      <c r="A7" s="627"/>
      <c r="B7" s="627"/>
      <c r="C7" s="626"/>
      <c r="D7" s="624"/>
      <c r="E7" s="624"/>
      <c r="F7" s="624"/>
      <c r="G7" s="624"/>
      <c r="H7" s="624"/>
      <c r="I7" s="624"/>
      <c r="J7" s="624"/>
    </row>
    <row r="8" spans="1:10">
      <c r="A8" s="637" t="s">
        <v>3</v>
      </c>
      <c r="B8" s="638"/>
      <c r="C8" s="103">
        <v>1</v>
      </c>
      <c r="D8" s="296">
        <v>2</v>
      </c>
      <c r="E8" s="296">
        <v>3</v>
      </c>
      <c r="F8" s="296">
        <v>4</v>
      </c>
      <c r="G8" s="296">
        <v>5</v>
      </c>
      <c r="H8" s="296">
        <v>6</v>
      </c>
      <c r="I8" s="296">
        <v>7</v>
      </c>
      <c r="J8" s="296">
        <v>8</v>
      </c>
    </row>
    <row r="9" spans="1:10" s="387" customFormat="1">
      <c r="A9" s="639" t="s">
        <v>10</v>
      </c>
      <c r="B9" s="640"/>
      <c r="C9" s="358">
        <v>468</v>
      </c>
      <c r="D9" s="358">
        <v>295</v>
      </c>
      <c r="E9" s="358">
        <v>173</v>
      </c>
      <c r="F9" s="358">
        <v>468</v>
      </c>
      <c r="G9" s="358">
        <v>34</v>
      </c>
      <c r="H9" s="358">
        <v>412</v>
      </c>
      <c r="I9" s="358">
        <v>0</v>
      </c>
      <c r="J9" s="358">
        <v>22</v>
      </c>
    </row>
    <row r="10" spans="1:10">
      <c r="A10" s="303" t="s">
        <v>0</v>
      </c>
      <c r="B10" s="304" t="s">
        <v>28</v>
      </c>
      <c r="C10" s="297">
        <v>45</v>
      </c>
      <c r="D10" s="297">
        <v>36</v>
      </c>
      <c r="E10" s="297">
        <v>9</v>
      </c>
      <c r="F10" s="297">
        <v>45</v>
      </c>
      <c r="G10" s="297">
        <v>1</v>
      </c>
      <c r="H10" s="297">
        <v>43</v>
      </c>
      <c r="I10" s="297"/>
      <c r="J10" s="297">
        <v>1</v>
      </c>
    </row>
    <row r="11" spans="1:10" s="387" customFormat="1">
      <c r="A11" s="403" t="s">
        <v>1</v>
      </c>
      <c r="B11" s="404" t="s">
        <v>8</v>
      </c>
      <c r="C11" s="359">
        <v>423</v>
      </c>
      <c r="D11" s="359">
        <v>259</v>
      </c>
      <c r="E11" s="359">
        <v>164</v>
      </c>
      <c r="F11" s="359">
        <v>423</v>
      </c>
      <c r="G11" s="359">
        <v>33</v>
      </c>
      <c r="H11" s="359">
        <v>369</v>
      </c>
      <c r="I11" s="359">
        <v>0</v>
      </c>
      <c r="J11" s="359">
        <v>21</v>
      </c>
    </row>
    <row r="12" spans="1:10">
      <c r="A12" s="220">
        <v>1</v>
      </c>
      <c r="B12" s="221" t="s">
        <v>386</v>
      </c>
      <c r="C12" s="297">
        <v>185</v>
      </c>
      <c r="D12" s="297">
        <v>147</v>
      </c>
      <c r="E12" s="297">
        <v>38</v>
      </c>
      <c r="F12" s="359">
        <v>185</v>
      </c>
      <c r="G12" s="297">
        <v>16</v>
      </c>
      <c r="H12" s="297">
        <v>169</v>
      </c>
      <c r="I12" s="297"/>
      <c r="J12" s="297"/>
    </row>
    <row r="13" spans="1:10">
      <c r="A13" s="220">
        <v>2</v>
      </c>
      <c r="B13" s="221" t="s">
        <v>387</v>
      </c>
      <c r="C13" s="297">
        <v>56</v>
      </c>
      <c r="D13" s="297">
        <v>40</v>
      </c>
      <c r="E13" s="297">
        <v>16</v>
      </c>
      <c r="F13" s="359">
        <v>56</v>
      </c>
      <c r="G13" s="297">
        <v>1</v>
      </c>
      <c r="H13" s="297">
        <v>47</v>
      </c>
      <c r="I13" s="297"/>
      <c r="J13" s="297">
        <v>8</v>
      </c>
    </row>
    <row r="14" spans="1:10">
      <c r="A14" s="220">
        <v>3</v>
      </c>
      <c r="B14" s="221" t="s">
        <v>388</v>
      </c>
      <c r="C14" s="297">
        <v>37</v>
      </c>
      <c r="D14" s="297">
        <v>12</v>
      </c>
      <c r="E14" s="297">
        <v>25</v>
      </c>
      <c r="F14" s="359">
        <v>37</v>
      </c>
      <c r="G14" s="297">
        <v>3</v>
      </c>
      <c r="H14" s="297">
        <v>32</v>
      </c>
      <c r="I14" s="297"/>
      <c r="J14" s="297">
        <v>2</v>
      </c>
    </row>
    <row r="15" spans="1:10">
      <c r="A15" s="220">
        <v>4</v>
      </c>
      <c r="B15" s="221" t="s">
        <v>389</v>
      </c>
      <c r="C15" s="297">
        <v>31</v>
      </c>
      <c r="D15" s="297">
        <v>7</v>
      </c>
      <c r="E15" s="297">
        <v>24</v>
      </c>
      <c r="F15" s="359">
        <v>31</v>
      </c>
      <c r="G15" s="297">
        <v>3</v>
      </c>
      <c r="H15" s="297">
        <v>28</v>
      </c>
      <c r="I15" s="297"/>
      <c r="J15" s="297"/>
    </row>
    <row r="16" spans="1:10">
      <c r="A16" s="220">
        <v>5</v>
      </c>
      <c r="B16" s="221" t="s">
        <v>390</v>
      </c>
      <c r="C16" s="297">
        <v>6</v>
      </c>
      <c r="D16" s="297">
        <v>0</v>
      </c>
      <c r="E16" s="297">
        <v>6</v>
      </c>
      <c r="F16" s="359">
        <v>6</v>
      </c>
      <c r="G16" s="297"/>
      <c r="H16" s="297">
        <v>6</v>
      </c>
      <c r="I16" s="297"/>
      <c r="J16" s="297"/>
    </row>
    <row r="17" spans="1:10">
      <c r="A17" s="220">
        <v>6</v>
      </c>
      <c r="B17" s="221" t="s">
        <v>391</v>
      </c>
      <c r="C17" s="297">
        <v>35</v>
      </c>
      <c r="D17" s="297">
        <v>15</v>
      </c>
      <c r="E17" s="297">
        <v>20</v>
      </c>
      <c r="F17" s="359">
        <v>35</v>
      </c>
      <c r="G17" s="297">
        <v>4</v>
      </c>
      <c r="H17" s="297">
        <v>28</v>
      </c>
      <c r="I17" s="297"/>
      <c r="J17" s="297">
        <v>3</v>
      </c>
    </row>
    <row r="18" spans="1:10">
      <c r="A18" s="220">
        <v>7</v>
      </c>
      <c r="B18" s="221" t="s">
        <v>392</v>
      </c>
      <c r="C18" s="297">
        <v>70</v>
      </c>
      <c r="D18" s="297">
        <v>37</v>
      </c>
      <c r="E18" s="297">
        <v>33</v>
      </c>
      <c r="F18" s="359">
        <v>70</v>
      </c>
      <c r="G18" s="297">
        <v>6</v>
      </c>
      <c r="H18" s="297">
        <v>56</v>
      </c>
      <c r="I18" s="297"/>
      <c r="J18" s="297">
        <v>8</v>
      </c>
    </row>
    <row r="19" spans="1:10">
      <c r="A19" s="220">
        <v>8</v>
      </c>
      <c r="B19" s="221" t="s">
        <v>393</v>
      </c>
      <c r="C19" s="297">
        <v>2</v>
      </c>
      <c r="D19" s="297">
        <v>1</v>
      </c>
      <c r="E19" s="297">
        <v>1</v>
      </c>
      <c r="F19" s="359">
        <v>2</v>
      </c>
      <c r="G19" s="297">
        <v>0</v>
      </c>
      <c r="H19" s="297">
        <v>2</v>
      </c>
      <c r="I19" s="297"/>
      <c r="J19" s="297"/>
    </row>
    <row r="20" spans="1:10">
      <c r="A20" s="220">
        <v>9</v>
      </c>
      <c r="B20" s="221" t="s">
        <v>394</v>
      </c>
      <c r="C20" s="297">
        <v>0</v>
      </c>
      <c r="D20" s="297"/>
      <c r="E20" s="297"/>
      <c r="F20" s="359">
        <v>0</v>
      </c>
      <c r="G20" s="297"/>
      <c r="H20" s="297"/>
      <c r="I20" s="297"/>
      <c r="J20" s="297"/>
    </row>
    <row r="21" spans="1:10">
      <c r="A21" s="220">
        <v>10</v>
      </c>
      <c r="B21" s="221" t="s">
        <v>395</v>
      </c>
      <c r="C21" s="297">
        <v>1</v>
      </c>
      <c r="D21" s="297">
        <v>0</v>
      </c>
      <c r="E21" s="297">
        <v>1</v>
      </c>
      <c r="F21" s="359">
        <v>1</v>
      </c>
      <c r="G21" s="297"/>
      <c r="H21" s="297">
        <v>1</v>
      </c>
      <c r="I21" s="297"/>
      <c r="J21" s="297"/>
    </row>
    <row r="22" spans="1:10" ht="6.75" customHeight="1">
      <c r="A22" s="314"/>
      <c r="B22" s="312"/>
      <c r="C22" s="313"/>
      <c r="D22" s="313"/>
      <c r="E22" s="313"/>
      <c r="F22" s="313"/>
      <c r="G22" s="313"/>
      <c r="H22" s="313"/>
      <c r="I22" s="313"/>
      <c r="J22" s="313"/>
    </row>
    <row r="23" spans="1:10" ht="16.5">
      <c r="A23" s="6"/>
      <c r="B23" s="636" t="str">
        <f>TT!C7</f>
        <v>Kon Tum, ngày    tháng 3 năm 2021</v>
      </c>
      <c r="C23" s="636"/>
      <c r="D23" s="636"/>
      <c r="E23" s="210"/>
      <c r="F23" s="114"/>
      <c r="G23" s="636" t="str">
        <f>B23</f>
        <v>Kon Tum, ngày    tháng 3 năm 2021</v>
      </c>
      <c r="H23" s="636"/>
      <c r="I23" s="636"/>
      <c r="J23" s="636"/>
    </row>
    <row r="24" spans="1:10" ht="16.5">
      <c r="A24" s="6"/>
      <c r="B24" s="628" t="str">
        <f>TT!A6</f>
        <v>NGƯỜI LẬP BIỂU</v>
      </c>
      <c r="C24" s="628"/>
      <c r="D24" s="628"/>
      <c r="E24" s="211"/>
      <c r="F24" s="211"/>
      <c r="G24" s="628" t="str">
        <f>TT!C5</f>
        <v>CỤC TRƯỞNG</v>
      </c>
      <c r="H24" s="628"/>
      <c r="I24" s="628"/>
      <c r="J24" s="628"/>
    </row>
    <row r="25" spans="1:10" ht="16.5">
      <c r="A25" s="6"/>
      <c r="B25" s="350"/>
      <c r="C25" s="350"/>
      <c r="D25" s="350"/>
      <c r="E25" s="211"/>
      <c r="F25" s="211"/>
      <c r="G25" s="350"/>
      <c r="H25" s="350"/>
      <c r="I25" s="350"/>
      <c r="J25" s="350"/>
    </row>
    <row r="26" spans="1:10" ht="16.5">
      <c r="A26" s="6"/>
      <c r="B26" s="350"/>
      <c r="C26" s="350"/>
      <c r="D26" s="350"/>
      <c r="E26" s="211"/>
      <c r="F26" s="211"/>
      <c r="G26" s="350"/>
      <c r="H26" s="350"/>
      <c r="I26" s="350"/>
      <c r="J26" s="350"/>
    </row>
    <row r="27" spans="1:10" ht="16.5">
      <c r="A27" s="6"/>
      <c r="B27" s="350"/>
      <c r="C27" s="350"/>
      <c r="D27" s="350"/>
      <c r="E27" s="211"/>
      <c r="F27" s="211"/>
      <c r="G27" s="350"/>
      <c r="H27" s="350"/>
      <c r="I27" s="350"/>
      <c r="J27" s="350"/>
    </row>
    <row r="28" spans="1:10" ht="16.5">
      <c r="A28" s="6"/>
      <c r="B28" s="350"/>
      <c r="C28" s="350"/>
      <c r="D28" s="350"/>
      <c r="E28" s="211"/>
      <c r="F28" s="211"/>
      <c r="G28" s="350"/>
      <c r="H28" s="350"/>
      <c r="I28" s="350"/>
      <c r="J28" s="350"/>
    </row>
    <row r="29" spans="1:10" ht="16.5">
      <c r="B29" s="212"/>
      <c r="C29" s="212"/>
      <c r="D29" s="213"/>
      <c r="E29" s="213"/>
      <c r="F29" s="213"/>
      <c r="G29" s="212"/>
      <c r="H29" s="212"/>
      <c r="I29" s="212"/>
      <c r="J29" s="212"/>
    </row>
    <row r="30" spans="1:10" ht="16.5">
      <c r="B30" s="212"/>
      <c r="C30" s="212"/>
      <c r="D30" s="213"/>
      <c r="E30" s="213"/>
      <c r="F30" s="213"/>
      <c r="G30" s="212"/>
      <c r="H30" s="212"/>
      <c r="I30" s="212"/>
      <c r="J30" s="212"/>
    </row>
    <row r="31" spans="1:10" ht="16.5">
      <c r="B31" s="212"/>
      <c r="C31" s="212"/>
      <c r="D31" s="213"/>
      <c r="E31" s="213"/>
      <c r="F31" s="213"/>
      <c r="G31" s="212"/>
      <c r="H31" s="212"/>
      <c r="I31" s="212"/>
      <c r="J31" s="212"/>
    </row>
    <row r="32" spans="1:10" ht="16.5">
      <c r="B32" s="212"/>
      <c r="C32" s="212"/>
      <c r="D32" s="213"/>
      <c r="E32" s="213"/>
      <c r="F32" s="213"/>
      <c r="G32" s="212"/>
      <c r="H32" s="212"/>
      <c r="I32" s="212"/>
      <c r="J32" s="212"/>
    </row>
    <row r="33" spans="2:10" ht="16.5">
      <c r="B33" s="629" t="str">
        <f>TT!C6</f>
        <v>PHẠM ANH VŨ</v>
      </c>
      <c r="C33" s="629"/>
      <c r="D33" s="629"/>
      <c r="E33" s="213"/>
      <c r="F33" s="213"/>
      <c r="G33" s="629" t="str">
        <f>TT!C3</f>
        <v>CAO MINH HOÀNG TÙNG</v>
      </c>
      <c r="H33" s="629"/>
      <c r="I33" s="629"/>
      <c r="J33" s="629"/>
    </row>
  </sheetData>
  <sheetProtection selectLockedCells="1" selectUnlockedCells="1"/>
  <mergeCells count="24">
    <mergeCell ref="A1:B1"/>
    <mergeCell ref="J4:J7"/>
    <mergeCell ref="G33:J33"/>
    <mergeCell ref="B33:D33"/>
    <mergeCell ref="A8:B8"/>
    <mergeCell ref="B24:D24"/>
    <mergeCell ref="G24:J24"/>
    <mergeCell ref="A9:B9"/>
    <mergeCell ref="B23:D23"/>
    <mergeCell ref="G23:J23"/>
    <mergeCell ref="I2:J2"/>
    <mergeCell ref="A3:A7"/>
    <mergeCell ref="B3:B7"/>
    <mergeCell ref="C3:C7"/>
    <mergeCell ref="C1:H1"/>
    <mergeCell ref="I1:J1"/>
    <mergeCell ref="D3:E3"/>
    <mergeCell ref="F3:F7"/>
    <mergeCell ref="G3:J3"/>
    <mergeCell ref="D4:D7"/>
    <mergeCell ref="E4:E7"/>
    <mergeCell ref="G4:G7"/>
    <mergeCell ref="H4:H7"/>
    <mergeCell ref="I4:I7"/>
  </mergeCells>
  <pageMargins left="0.38" right="0.28000000000000003" top="0.42" bottom="0.4" header="0.31496062992125984" footer="0.31496062992125984"/>
  <pageSetup paperSize="9"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W42"/>
  <sheetViews>
    <sheetView view="pageBreakPreview" topLeftCell="A4" zoomScaleNormal="100" zoomScaleSheetLayoutView="100" workbookViewId="0">
      <pane xSplit="2" ySplit="5" topLeftCell="C22" activePane="bottomRight" state="frozen"/>
      <selection activeCell="A4" sqref="A4"/>
      <selection pane="topRight" activeCell="C4" sqref="C4"/>
      <selection pane="bottomLeft" activeCell="A9" sqref="A9"/>
      <selection pane="bottomRight" activeCell="A9" sqref="A9:XFD31"/>
    </sheetView>
  </sheetViews>
  <sheetFormatPr defaultRowHeight="15.75"/>
  <cols>
    <col min="1" max="1" width="5" style="3" customWidth="1"/>
    <col min="2" max="2" width="24.125" style="3" customWidth="1"/>
    <col min="3" max="3" width="5.625" style="3" customWidth="1"/>
    <col min="4" max="5" width="5.375" style="3" customWidth="1"/>
    <col min="6" max="6" width="6" style="3" customWidth="1"/>
    <col min="7" max="7" width="5.375" style="3" customWidth="1"/>
    <col min="8" max="8" width="6.125" style="3" customWidth="1"/>
    <col min="9" max="10" width="5.75" style="3" customWidth="1"/>
    <col min="11" max="11" width="6.375" style="3" customWidth="1"/>
    <col min="12" max="12" width="6.875" style="3" customWidth="1"/>
    <col min="13" max="13" width="5.25" style="3" customWidth="1"/>
    <col min="14" max="14" width="5.375" style="3" customWidth="1"/>
    <col min="15" max="15" width="5.125" style="3" customWidth="1"/>
    <col min="16" max="16" width="4.25" style="3" customWidth="1"/>
    <col min="17" max="17" width="6.625" style="3" customWidth="1"/>
    <col min="18" max="19" width="4.75" style="3" customWidth="1"/>
    <col min="20" max="20" width="4.875" style="3" customWidth="1"/>
    <col min="21" max="21" width="5.875" style="3" customWidth="1"/>
    <col min="22" max="22" width="4.625" style="3" customWidth="1"/>
    <col min="23" max="23" width="6.375" style="3" customWidth="1"/>
    <col min="24" max="16384" width="9" style="3"/>
  </cols>
  <sheetData>
    <row r="1" spans="1:23" ht="64.5" customHeight="1">
      <c r="A1" s="505" t="s">
        <v>324</v>
      </c>
      <c r="B1" s="505"/>
      <c r="C1" s="505"/>
      <c r="D1" s="505"/>
      <c r="E1" s="505"/>
      <c r="F1" s="452" t="s">
        <v>397</v>
      </c>
      <c r="G1" s="452"/>
      <c r="H1" s="452"/>
      <c r="I1" s="452"/>
      <c r="J1" s="452"/>
      <c r="K1" s="452"/>
      <c r="L1" s="452"/>
      <c r="M1" s="452"/>
      <c r="N1" s="452"/>
      <c r="O1" s="452"/>
      <c r="P1" s="452"/>
      <c r="Q1" s="452"/>
      <c r="R1" s="490" t="str">
        <f>TT!C2</f>
        <v>Đơn vị  báo cáo: CỤC THADS TỈNH KON TUM
Đơn vị nhận báo cáo: BAN PHÁP CHẾ HĐND TỈNH</v>
      </c>
      <c r="S1" s="490"/>
      <c r="T1" s="490"/>
      <c r="U1" s="490"/>
      <c r="V1" s="490"/>
      <c r="W1" s="490"/>
    </row>
    <row r="2" spans="1:23" ht="16.5">
      <c r="A2" s="104"/>
      <c r="B2" s="104"/>
      <c r="C2" s="104"/>
      <c r="D2" s="104"/>
      <c r="E2" s="105"/>
      <c r="F2" s="105"/>
      <c r="G2" s="106"/>
      <c r="H2" s="106"/>
      <c r="I2" s="106"/>
      <c r="J2" s="106"/>
      <c r="K2" s="106"/>
      <c r="L2" s="107"/>
      <c r="M2" s="107"/>
      <c r="N2" s="108"/>
      <c r="O2" s="106"/>
      <c r="P2" s="106"/>
      <c r="Q2" s="105"/>
      <c r="R2" s="659" t="s">
        <v>188</v>
      </c>
      <c r="S2" s="659"/>
      <c r="T2" s="659"/>
      <c r="U2" s="659"/>
      <c r="V2" s="659"/>
      <c r="W2" s="659"/>
    </row>
    <row r="3" spans="1:23" ht="24" customHeight="1">
      <c r="A3" s="649" t="s">
        <v>136</v>
      </c>
      <c r="B3" s="654" t="s">
        <v>21</v>
      </c>
      <c r="C3" s="649" t="s">
        <v>189</v>
      </c>
      <c r="D3" s="649" t="s">
        <v>190</v>
      </c>
      <c r="E3" s="646" t="s">
        <v>304</v>
      </c>
      <c r="F3" s="647"/>
      <c r="G3" s="647"/>
      <c r="H3" s="647"/>
      <c r="I3" s="647"/>
      <c r="J3" s="647"/>
      <c r="K3" s="647"/>
      <c r="L3" s="647"/>
      <c r="M3" s="647"/>
      <c r="N3" s="647"/>
      <c r="O3" s="647"/>
      <c r="P3" s="647"/>
      <c r="Q3" s="648"/>
      <c r="R3" s="645" t="s">
        <v>191</v>
      </c>
      <c r="S3" s="645"/>
      <c r="T3" s="645"/>
      <c r="U3" s="645"/>
      <c r="V3" s="645"/>
      <c r="W3" s="645"/>
    </row>
    <row r="4" spans="1:23">
      <c r="A4" s="655"/>
      <c r="B4" s="657"/>
      <c r="C4" s="655"/>
      <c r="D4" s="655"/>
      <c r="E4" s="645" t="s">
        <v>192</v>
      </c>
      <c r="F4" s="645"/>
      <c r="G4" s="645"/>
      <c r="H4" s="646" t="s">
        <v>193</v>
      </c>
      <c r="I4" s="647"/>
      <c r="J4" s="647"/>
      <c r="K4" s="647"/>
      <c r="L4" s="647"/>
      <c r="M4" s="647"/>
      <c r="N4" s="647"/>
      <c r="O4" s="647"/>
      <c r="P4" s="647"/>
      <c r="Q4" s="648"/>
      <c r="R4" s="645" t="s">
        <v>10</v>
      </c>
      <c r="S4" s="645" t="s">
        <v>4</v>
      </c>
      <c r="T4" s="645"/>
      <c r="U4" s="645"/>
      <c r="V4" s="645"/>
      <c r="W4" s="645"/>
    </row>
    <row r="5" spans="1:23">
      <c r="A5" s="655"/>
      <c r="B5" s="657"/>
      <c r="C5" s="655"/>
      <c r="D5" s="655"/>
      <c r="E5" s="645"/>
      <c r="F5" s="645"/>
      <c r="G5" s="645"/>
      <c r="H5" s="650" t="s">
        <v>289</v>
      </c>
      <c r="I5" s="652" t="s">
        <v>4</v>
      </c>
      <c r="J5" s="653"/>
      <c r="K5" s="653"/>
      <c r="L5" s="653"/>
      <c r="M5" s="653"/>
      <c r="N5" s="653"/>
      <c r="O5" s="653"/>
      <c r="P5" s="654"/>
      <c r="Q5" s="649" t="s">
        <v>194</v>
      </c>
      <c r="R5" s="645"/>
      <c r="S5" s="645" t="s">
        <v>303</v>
      </c>
      <c r="T5" s="645" t="s">
        <v>195</v>
      </c>
      <c r="U5" s="645" t="s">
        <v>196</v>
      </c>
      <c r="V5" s="645" t="s">
        <v>197</v>
      </c>
      <c r="W5" s="645" t="s">
        <v>198</v>
      </c>
    </row>
    <row r="6" spans="1:23" ht="26.25" customHeight="1">
      <c r="A6" s="655"/>
      <c r="B6" s="657"/>
      <c r="C6" s="655"/>
      <c r="D6" s="655"/>
      <c r="E6" s="645" t="s">
        <v>10</v>
      </c>
      <c r="F6" s="645" t="s">
        <v>4</v>
      </c>
      <c r="G6" s="645"/>
      <c r="H6" s="651"/>
      <c r="I6" s="645" t="s">
        <v>199</v>
      </c>
      <c r="J6" s="645"/>
      <c r="K6" s="645"/>
      <c r="L6" s="645" t="s">
        <v>200</v>
      </c>
      <c r="M6" s="645"/>
      <c r="N6" s="645"/>
      <c r="O6" s="645" t="s">
        <v>201</v>
      </c>
      <c r="P6" s="645" t="s">
        <v>202</v>
      </c>
      <c r="Q6" s="655"/>
      <c r="R6" s="645"/>
      <c r="S6" s="660"/>
      <c r="T6" s="645"/>
      <c r="U6" s="645"/>
      <c r="V6" s="645"/>
      <c r="W6" s="645"/>
    </row>
    <row r="7" spans="1:23" ht="102.75" customHeight="1">
      <c r="A7" s="656"/>
      <c r="B7" s="658"/>
      <c r="C7" s="655"/>
      <c r="D7" s="655"/>
      <c r="E7" s="649"/>
      <c r="F7" s="348" t="s">
        <v>203</v>
      </c>
      <c r="G7" s="348" t="s">
        <v>204</v>
      </c>
      <c r="H7" s="651"/>
      <c r="I7" s="348" t="s">
        <v>205</v>
      </c>
      <c r="J7" s="348" t="s">
        <v>206</v>
      </c>
      <c r="K7" s="348" t="s">
        <v>207</v>
      </c>
      <c r="L7" s="348" t="s">
        <v>208</v>
      </c>
      <c r="M7" s="348" t="s">
        <v>209</v>
      </c>
      <c r="N7" s="348" t="s">
        <v>210</v>
      </c>
      <c r="O7" s="649"/>
      <c r="P7" s="649"/>
      <c r="Q7" s="655"/>
      <c r="R7" s="649"/>
      <c r="S7" s="661"/>
      <c r="T7" s="649"/>
      <c r="U7" s="649"/>
      <c r="V7" s="649"/>
      <c r="W7" s="649"/>
    </row>
    <row r="8" spans="1:23">
      <c r="A8" s="344"/>
      <c r="B8" s="345" t="s">
        <v>211</v>
      </c>
      <c r="C8" s="346">
        <v>1</v>
      </c>
      <c r="D8" s="347">
        <v>2</v>
      </c>
      <c r="E8" s="422">
        <v>3</v>
      </c>
      <c r="F8" s="347">
        <v>4</v>
      </c>
      <c r="G8" s="346">
        <v>5</v>
      </c>
      <c r="H8" s="347">
        <v>6</v>
      </c>
      <c r="I8" s="346">
        <v>7</v>
      </c>
      <c r="J8" s="347">
        <v>8</v>
      </c>
      <c r="K8" s="346">
        <v>9</v>
      </c>
      <c r="L8" s="347">
        <v>10</v>
      </c>
      <c r="M8" s="346">
        <v>11</v>
      </c>
      <c r="N8" s="347">
        <v>12</v>
      </c>
      <c r="O8" s="346">
        <v>13</v>
      </c>
      <c r="P8" s="347">
        <v>14</v>
      </c>
      <c r="Q8" s="346">
        <v>15</v>
      </c>
      <c r="R8" s="347">
        <v>16</v>
      </c>
      <c r="S8" s="346">
        <v>17</v>
      </c>
      <c r="T8" s="347">
        <v>18</v>
      </c>
      <c r="U8" s="346">
        <v>19</v>
      </c>
      <c r="V8" s="347">
        <v>20</v>
      </c>
      <c r="W8" s="346">
        <v>21</v>
      </c>
    </row>
    <row r="9" spans="1:23" ht="20.100000000000001" customHeight="1">
      <c r="A9" s="332" t="s">
        <v>0</v>
      </c>
      <c r="B9" s="333" t="s">
        <v>212</v>
      </c>
      <c r="C9" s="421">
        <v>48</v>
      </c>
      <c r="D9" s="421">
        <v>6</v>
      </c>
      <c r="E9" s="420">
        <v>42</v>
      </c>
      <c r="F9" s="421">
        <v>0</v>
      </c>
      <c r="G9" s="421">
        <v>42</v>
      </c>
      <c r="H9" s="420">
        <v>39</v>
      </c>
      <c r="I9" s="421">
        <v>0</v>
      </c>
      <c r="J9" s="421">
        <v>0</v>
      </c>
      <c r="K9" s="421">
        <v>0</v>
      </c>
      <c r="L9" s="421">
        <v>30</v>
      </c>
      <c r="M9" s="421">
        <v>0</v>
      </c>
      <c r="N9" s="421">
        <v>0</v>
      </c>
      <c r="O9" s="421">
        <v>2</v>
      </c>
      <c r="P9" s="421">
        <v>7</v>
      </c>
      <c r="Q9" s="421">
        <v>3</v>
      </c>
      <c r="R9" s="420">
        <v>39</v>
      </c>
      <c r="S9" s="421">
        <v>6</v>
      </c>
      <c r="T9" s="421">
        <v>2</v>
      </c>
      <c r="U9" s="421">
        <v>4</v>
      </c>
      <c r="V9" s="421">
        <v>27</v>
      </c>
      <c r="W9" s="421">
        <v>0</v>
      </c>
    </row>
    <row r="10" spans="1:23" ht="20.100000000000001" customHeight="1">
      <c r="A10" s="332" t="s">
        <v>1</v>
      </c>
      <c r="B10" s="333" t="s">
        <v>213</v>
      </c>
      <c r="C10" s="421">
        <v>12</v>
      </c>
      <c r="D10" s="421">
        <v>0</v>
      </c>
      <c r="E10" s="420">
        <v>12</v>
      </c>
      <c r="F10" s="421">
        <v>0</v>
      </c>
      <c r="G10" s="421">
        <v>12</v>
      </c>
      <c r="H10" s="420">
        <v>12</v>
      </c>
      <c r="I10" s="421">
        <v>0</v>
      </c>
      <c r="J10" s="421">
        <v>0</v>
      </c>
      <c r="K10" s="421">
        <v>0</v>
      </c>
      <c r="L10" s="421">
        <v>6</v>
      </c>
      <c r="M10" s="421">
        <v>0</v>
      </c>
      <c r="N10" s="421">
        <v>0</v>
      </c>
      <c r="O10" s="421">
        <v>0</v>
      </c>
      <c r="P10" s="421">
        <v>6</v>
      </c>
      <c r="Q10" s="421">
        <v>0</v>
      </c>
      <c r="R10" s="420">
        <v>12</v>
      </c>
      <c r="S10" s="421">
        <v>0</v>
      </c>
      <c r="T10" s="421">
        <v>0</v>
      </c>
      <c r="U10" s="421">
        <v>4</v>
      </c>
      <c r="V10" s="421">
        <v>8</v>
      </c>
      <c r="W10" s="421">
        <v>0</v>
      </c>
    </row>
    <row r="11" spans="1:23" ht="20.100000000000001" customHeight="1">
      <c r="A11" s="334">
        <v>1</v>
      </c>
      <c r="B11" s="335" t="s">
        <v>214</v>
      </c>
      <c r="C11" s="336"/>
      <c r="D11" s="336"/>
      <c r="E11" s="336"/>
      <c r="F11" s="336"/>
      <c r="G11" s="336"/>
      <c r="H11" s="336"/>
      <c r="I11" s="336"/>
      <c r="J11" s="336"/>
      <c r="K11" s="336"/>
      <c r="L11" s="336"/>
      <c r="M11" s="336"/>
      <c r="N11" s="336"/>
      <c r="O11" s="336"/>
      <c r="P11" s="336"/>
      <c r="Q11" s="336"/>
      <c r="R11" s="336"/>
      <c r="S11" s="336"/>
      <c r="T11" s="336"/>
      <c r="U11" s="336"/>
      <c r="V11" s="336"/>
      <c r="W11" s="336"/>
    </row>
    <row r="12" spans="1:23" ht="20.100000000000001" customHeight="1">
      <c r="A12" s="418">
        <v>1.1000000000000001</v>
      </c>
      <c r="B12" s="338" t="s">
        <v>215</v>
      </c>
      <c r="C12" s="419">
        <v>29</v>
      </c>
      <c r="D12" s="419">
        <v>5</v>
      </c>
      <c r="E12" s="420">
        <v>24</v>
      </c>
      <c r="F12" s="419"/>
      <c r="G12" s="419">
        <v>24</v>
      </c>
      <c r="H12" s="420">
        <v>22</v>
      </c>
      <c r="I12" s="419"/>
      <c r="J12" s="419"/>
      <c r="K12" s="419"/>
      <c r="L12" s="419">
        <v>14</v>
      </c>
      <c r="M12" s="419"/>
      <c r="N12" s="419"/>
      <c r="O12" s="419">
        <v>1</v>
      </c>
      <c r="P12" s="419">
        <v>7</v>
      </c>
      <c r="Q12" s="419">
        <v>2</v>
      </c>
      <c r="R12" s="420">
        <v>22</v>
      </c>
      <c r="S12" s="419">
        <v>2</v>
      </c>
      <c r="T12" s="419">
        <v>1</v>
      </c>
      <c r="U12" s="419">
        <v>4</v>
      </c>
      <c r="V12" s="419">
        <v>15</v>
      </c>
      <c r="W12" s="419"/>
    </row>
    <row r="13" spans="1:23" ht="20.100000000000001" customHeight="1">
      <c r="A13" s="418">
        <v>1.2</v>
      </c>
      <c r="B13" s="338" t="s">
        <v>216</v>
      </c>
      <c r="C13" s="419">
        <v>9</v>
      </c>
      <c r="D13" s="419"/>
      <c r="E13" s="420">
        <v>9</v>
      </c>
      <c r="F13" s="419"/>
      <c r="G13" s="419">
        <v>9</v>
      </c>
      <c r="H13" s="420">
        <v>9</v>
      </c>
      <c r="I13" s="419"/>
      <c r="J13" s="419"/>
      <c r="K13" s="419"/>
      <c r="L13" s="419">
        <v>5</v>
      </c>
      <c r="M13" s="419"/>
      <c r="N13" s="419"/>
      <c r="O13" s="419"/>
      <c r="P13" s="419">
        <v>4</v>
      </c>
      <c r="Q13" s="419"/>
      <c r="R13" s="420">
        <v>9</v>
      </c>
      <c r="S13" s="419"/>
      <c r="T13" s="419"/>
      <c r="U13" s="419">
        <v>3</v>
      </c>
      <c r="V13" s="419">
        <v>6</v>
      </c>
      <c r="W13" s="419"/>
    </row>
    <row r="14" spans="1:23" ht="20.100000000000001" customHeight="1">
      <c r="A14" s="339">
        <v>2</v>
      </c>
      <c r="B14" s="335" t="s">
        <v>8</v>
      </c>
      <c r="C14" s="336"/>
      <c r="D14" s="336"/>
      <c r="E14" s="336"/>
      <c r="F14" s="336"/>
      <c r="G14" s="336"/>
      <c r="H14" s="336"/>
      <c r="I14" s="336"/>
      <c r="J14" s="336"/>
      <c r="K14" s="336"/>
      <c r="L14" s="336"/>
      <c r="M14" s="336"/>
      <c r="N14" s="336"/>
      <c r="O14" s="336"/>
      <c r="P14" s="336"/>
      <c r="Q14" s="336"/>
      <c r="R14" s="336"/>
      <c r="S14" s="336"/>
      <c r="T14" s="336"/>
      <c r="U14" s="336"/>
      <c r="V14" s="336"/>
      <c r="W14" s="336"/>
    </row>
    <row r="15" spans="1:23" ht="20.100000000000001" customHeight="1">
      <c r="A15" s="337">
        <v>2.1</v>
      </c>
      <c r="B15" s="338" t="s">
        <v>215</v>
      </c>
      <c r="C15" s="421">
        <v>19</v>
      </c>
      <c r="D15" s="421">
        <v>1</v>
      </c>
      <c r="E15" s="421">
        <v>18</v>
      </c>
      <c r="F15" s="421">
        <v>0</v>
      </c>
      <c r="G15" s="421">
        <v>18</v>
      </c>
      <c r="H15" s="420">
        <v>17</v>
      </c>
      <c r="I15" s="421">
        <v>0</v>
      </c>
      <c r="J15" s="421">
        <v>0</v>
      </c>
      <c r="K15" s="421">
        <v>0</v>
      </c>
      <c r="L15" s="421">
        <v>16</v>
      </c>
      <c r="M15" s="421">
        <v>0</v>
      </c>
      <c r="N15" s="421">
        <v>0</v>
      </c>
      <c r="O15" s="421">
        <v>1</v>
      </c>
      <c r="P15" s="421">
        <v>0</v>
      </c>
      <c r="Q15" s="421">
        <v>1</v>
      </c>
      <c r="R15" s="420">
        <v>17</v>
      </c>
      <c r="S15" s="421">
        <v>4</v>
      </c>
      <c r="T15" s="421">
        <v>1</v>
      </c>
      <c r="U15" s="421">
        <v>0</v>
      </c>
      <c r="V15" s="421">
        <v>12</v>
      </c>
      <c r="W15" s="421">
        <v>0</v>
      </c>
    </row>
    <row r="16" spans="1:23" ht="20.100000000000001" customHeight="1">
      <c r="A16" s="418">
        <v>2.2000000000000002</v>
      </c>
      <c r="B16" s="338" t="s">
        <v>216</v>
      </c>
      <c r="C16" s="421">
        <v>3</v>
      </c>
      <c r="D16" s="421">
        <v>0</v>
      </c>
      <c r="E16" s="421">
        <v>3</v>
      </c>
      <c r="F16" s="421">
        <v>0</v>
      </c>
      <c r="G16" s="421">
        <v>3</v>
      </c>
      <c r="H16" s="420">
        <v>3</v>
      </c>
      <c r="I16" s="421">
        <v>0</v>
      </c>
      <c r="J16" s="421">
        <v>0</v>
      </c>
      <c r="K16" s="421">
        <v>0</v>
      </c>
      <c r="L16" s="421">
        <v>1</v>
      </c>
      <c r="M16" s="421">
        <v>0</v>
      </c>
      <c r="N16" s="421">
        <v>0</v>
      </c>
      <c r="O16" s="421">
        <v>0</v>
      </c>
      <c r="P16" s="421">
        <v>2</v>
      </c>
      <c r="Q16" s="421">
        <v>0</v>
      </c>
      <c r="R16" s="420">
        <v>3</v>
      </c>
      <c r="S16" s="421">
        <v>0</v>
      </c>
      <c r="T16" s="421">
        <v>0</v>
      </c>
      <c r="U16" s="421">
        <v>1</v>
      </c>
      <c r="V16" s="421">
        <v>2</v>
      </c>
      <c r="W16" s="421">
        <v>0</v>
      </c>
    </row>
    <row r="17" spans="1:23" ht="20.100000000000001" customHeight="1">
      <c r="A17" s="340" t="s">
        <v>217</v>
      </c>
      <c r="B17" s="341" t="s">
        <v>398</v>
      </c>
      <c r="C17" s="342"/>
      <c r="D17" s="342"/>
      <c r="E17" s="342"/>
      <c r="F17" s="342"/>
      <c r="G17" s="342"/>
      <c r="H17" s="342"/>
      <c r="I17" s="342"/>
      <c r="J17" s="342"/>
      <c r="K17" s="342"/>
      <c r="L17" s="342"/>
      <c r="M17" s="342"/>
      <c r="N17" s="342"/>
      <c r="O17" s="342"/>
      <c r="P17" s="342"/>
      <c r="Q17" s="342"/>
      <c r="R17" s="342"/>
      <c r="S17" s="342"/>
      <c r="T17" s="342"/>
      <c r="U17" s="342"/>
      <c r="V17" s="342"/>
      <c r="W17" s="342"/>
    </row>
    <row r="18" spans="1:23" ht="20.100000000000001" customHeight="1">
      <c r="A18" s="343" t="s">
        <v>218</v>
      </c>
      <c r="B18" s="338" t="s">
        <v>215</v>
      </c>
      <c r="C18" s="419">
        <v>15</v>
      </c>
      <c r="D18" s="419">
        <v>1</v>
      </c>
      <c r="E18" s="420">
        <v>14</v>
      </c>
      <c r="F18" s="419"/>
      <c r="G18" s="419">
        <v>14</v>
      </c>
      <c r="H18" s="420">
        <v>13</v>
      </c>
      <c r="I18" s="419"/>
      <c r="J18" s="419"/>
      <c r="K18" s="419"/>
      <c r="L18" s="419">
        <v>12</v>
      </c>
      <c r="M18" s="419"/>
      <c r="N18" s="419"/>
      <c r="O18" s="419">
        <v>1</v>
      </c>
      <c r="P18" s="419"/>
      <c r="Q18" s="419">
        <v>1</v>
      </c>
      <c r="R18" s="420">
        <v>13</v>
      </c>
      <c r="S18" s="419">
        <v>1</v>
      </c>
      <c r="T18" s="419">
        <v>1</v>
      </c>
      <c r="U18" s="419"/>
      <c r="V18" s="419">
        <v>11</v>
      </c>
      <c r="W18" s="419"/>
    </row>
    <row r="19" spans="1:23" ht="20.100000000000001" customHeight="1">
      <c r="A19" s="343" t="s">
        <v>219</v>
      </c>
      <c r="B19" s="338" t="s">
        <v>216</v>
      </c>
      <c r="C19" s="419">
        <v>2</v>
      </c>
      <c r="D19" s="419"/>
      <c r="E19" s="420">
        <v>2</v>
      </c>
      <c r="F19" s="419"/>
      <c r="G19" s="419">
        <v>2</v>
      </c>
      <c r="H19" s="420">
        <v>2</v>
      </c>
      <c r="I19" s="419"/>
      <c r="J19" s="419"/>
      <c r="K19" s="419"/>
      <c r="L19" s="419">
        <v>1</v>
      </c>
      <c r="M19" s="419"/>
      <c r="N19" s="419"/>
      <c r="O19" s="419"/>
      <c r="P19" s="419">
        <v>1</v>
      </c>
      <c r="Q19" s="419"/>
      <c r="R19" s="420">
        <v>2</v>
      </c>
      <c r="S19" s="419"/>
      <c r="T19" s="419"/>
      <c r="U19" s="419">
        <v>1</v>
      </c>
      <c r="V19" s="419">
        <v>1</v>
      </c>
      <c r="W19" s="419"/>
    </row>
    <row r="20" spans="1:23" ht="20.100000000000001" customHeight="1">
      <c r="A20" s="340" t="s">
        <v>220</v>
      </c>
      <c r="B20" s="341" t="s">
        <v>399</v>
      </c>
      <c r="C20" s="342"/>
      <c r="D20" s="342"/>
      <c r="E20" s="342"/>
      <c r="F20" s="342"/>
      <c r="G20" s="342"/>
      <c r="H20" s="342"/>
      <c r="I20" s="342"/>
      <c r="J20" s="342"/>
      <c r="K20" s="342"/>
      <c r="L20" s="342"/>
      <c r="M20" s="342"/>
      <c r="N20" s="342"/>
      <c r="O20" s="342"/>
      <c r="P20" s="342"/>
      <c r="Q20" s="342"/>
      <c r="R20" s="342"/>
      <c r="S20" s="342"/>
      <c r="T20" s="342"/>
      <c r="U20" s="342"/>
      <c r="V20" s="342"/>
      <c r="W20" s="342"/>
    </row>
    <row r="21" spans="1:23" ht="20.100000000000001" customHeight="1">
      <c r="A21" s="343" t="s">
        <v>218</v>
      </c>
      <c r="B21" s="338" t="s">
        <v>215</v>
      </c>
      <c r="C21" s="419">
        <v>1</v>
      </c>
      <c r="D21" s="419"/>
      <c r="E21" s="420">
        <v>1</v>
      </c>
      <c r="F21" s="419"/>
      <c r="G21" s="419">
        <v>1</v>
      </c>
      <c r="H21" s="420">
        <v>1</v>
      </c>
      <c r="I21" s="419"/>
      <c r="J21" s="419"/>
      <c r="K21" s="419"/>
      <c r="L21" s="419">
        <v>1</v>
      </c>
      <c r="M21" s="419"/>
      <c r="N21" s="419"/>
      <c r="O21" s="419"/>
      <c r="P21" s="419"/>
      <c r="Q21" s="419"/>
      <c r="R21" s="420">
        <v>1</v>
      </c>
      <c r="S21" s="419">
        <v>1</v>
      </c>
      <c r="T21" s="419"/>
      <c r="U21" s="419"/>
      <c r="V21" s="419"/>
      <c r="W21" s="419"/>
    </row>
    <row r="22" spans="1:23" ht="20.100000000000001" customHeight="1">
      <c r="A22" s="343" t="s">
        <v>219</v>
      </c>
      <c r="B22" s="338" t="s">
        <v>216</v>
      </c>
      <c r="C22" s="419"/>
      <c r="D22" s="419"/>
      <c r="E22" s="420"/>
      <c r="F22" s="419"/>
      <c r="G22" s="419"/>
      <c r="H22" s="420"/>
      <c r="I22" s="419"/>
      <c r="J22" s="419"/>
      <c r="K22" s="419"/>
      <c r="L22" s="419"/>
      <c r="M22" s="419"/>
      <c r="N22" s="419"/>
      <c r="O22" s="419"/>
      <c r="P22" s="419"/>
      <c r="Q22" s="419"/>
      <c r="R22" s="420"/>
      <c r="S22" s="419"/>
      <c r="T22" s="419"/>
      <c r="U22" s="419"/>
      <c r="V22" s="419"/>
      <c r="W22" s="419"/>
    </row>
    <row r="23" spans="1:23" ht="20.100000000000001" customHeight="1">
      <c r="A23" s="340" t="s">
        <v>400</v>
      </c>
      <c r="B23" s="341" t="s">
        <v>389</v>
      </c>
      <c r="C23" s="342"/>
      <c r="D23" s="342"/>
      <c r="E23" s="342"/>
      <c r="F23" s="342"/>
      <c r="G23" s="342"/>
      <c r="H23" s="342"/>
      <c r="I23" s="342"/>
      <c r="J23" s="342"/>
      <c r="K23" s="342"/>
      <c r="L23" s="342"/>
      <c r="M23" s="342"/>
      <c r="N23" s="342"/>
      <c r="O23" s="342"/>
      <c r="P23" s="342"/>
      <c r="Q23" s="342"/>
      <c r="R23" s="342"/>
      <c r="S23" s="342"/>
      <c r="T23" s="342"/>
      <c r="U23" s="342"/>
      <c r="V23" s="342"/>
      <c r="W23" s="342"/>
    </row>
    <row r="24" spans="1:23" ht="20.100000000000001" customHeight="1">
      <c r="A24" s="343" t="s">
        <v>218</v>
      </c>
      <c r="B24" s="338" t="s">
        <v>215</v>
      </c>
      <c r="C24" s="419">
        <v>2</v>
      </c>
      <c r="D24" s="419"/>
      <c r="E24" s="420">
        <v>2</v>
      </c>
      <c r="F24" s="419"/>
      <c r="G24" s="419">
        <v>2</v>
      </c>
      <c r="H24" s="420">
        <v>2</v>
      </c>
      <c r="I24" s="419"/>
      <c r="J24" s="419"/>
      <c r="K24" s="419"/>
      <c r="L24" s="419">
        <v>2</v>
      </c>
      <c r="M24" s="419"/>
      <c r="N24" s="419"/>
      <c r="O24" s="419"/>
      <c r="P24" s="419"/>
      <c r="Q24" s="419"/>
      <c r="R24" s="420">
        <v>2</v>
      </c>
      <c r="S24" s="419">
        <v>2</v>
      </c>
      <c r="T24" s="419"/>
      <c r="U24" s="419"/>
      <c r="V24" s="419"/>
      <c r="W24" s="419"/>
    </row>
    <row r="25" spans="1:23" ht="20.100000000000001" customHeight="1">
      <c r="A25" s="343" t="s">
        <v>219</v>
      </c>
      <c r="B25" s="338" t="s">
        <v>216</v>
      </c>
      <c r="C25" s="419"/>
      <c r="D25" s="419"/>
      <c r="E25" s="420"/>
      <c r="F25" s="419"/>
      <c r="G25" s="419"/>
      <c r="H25" s="420"/>
      <c r="I25" s="419"/>
      <c r="J25" s="419"/>
      <c r="K25" s="419"/>
      <c r="L25" s="419"/>
      <c r="M25" s="419"/>
      <c r="N25" s="419"/>
      <c r="O25" s="419"/>
      <c r="P25" s="419"/>
      <c r="Q25" s="419"/>
      <c r="R25" s="420"/>
      <c r="S25" s="419"/>
      <c r="T25" s="419"/>
      <c r="U25" s="419"/>
      <c r="V25" s="419"/>
      <c r="W25" s="419"/>
    </row>
    <row r="26" spans="1:23" ht="20.100000000000001" customHeight="1">
      <c r="A26" s="340" t="s">
        <v>401</v>
      </c>
      <c r="B26" s="341" t="s">
        <v>403</v>
      </c>
      <c r="C26" s="342"/>
      <c r="D26" s="342"/>
      <c r="E26" s="342"/>
      <c r="F26" s="342"/>
      <c r="G26" s="342"/>
      <c r="H26" s="342"/>
      <c r="I26" s="342"/>
      <c r="J26" s="342"/>
      <c r="K26" s="342"/>
      <c r="L26" s="342"/>
      <c r="M26" s="342"/>
      <c r="N26" s="342"/>
      <c r="O26" s="342"/>
      <c r="P26" s="342"/>
      <c r="Q26" s="342"/>
      <c r="R26" s="342"/>
      <c r="S26" s="342"/>
      <c r="T26" s="342"/>
      <c r="U26" s="342"/>
      <c r="V26" s="342"/>
      <c r="W26" s="342"/>
    </row>
    <row r="27" spans="1:23" ht="20.100000000000001" customHeight="1">
      <c r="A27" s="343" t="s">
        <v>218</v>
      </c>
      <c r="B27" s="338" t="s">
        <v>215</v>
      </c>
      <c r="C27" s="419"/>
      <c r="D27" s="419"/>
      <c r="E27" s="420"/>
      <c r="F27" s="419"/>
      <c r="G27" s="419"/>
      <c r="H27" s="420"/>
      <c r="I27" s="419"/>
      <c r="J27" s="419"/>
      <c r="K27" s="419"/>
      <c r="L27" s="419"/>
      <c r="M27" s="419"/>
      <c r="N27" s="419"/>
      <c r="O27" s="419"/>
      <c r="P27" s="419"/>
      <c r="Q27" s="419"/>
      <c r="R27" s="420"/>
      <c r="S27" s="419"/>
      <c r="T27" s="419"/>
      <c r="U27" s="419"/>
      <c r="V27" s="419"/>
      <c r="W27" s="419"/>
    </row>
    <row r="28" spans="1:23" ht="20.100000000000001" customHeight="1">
      <c r="A28" s="343" t="s">
        <v>219</v>
      </c>
      <c r="B28" s="338" t="s">
        <v>216</v>
      </c>
      <c r="C28" s="419">
        <v>1</v>
      </c>
      <c r="D28" s="419"/>
      <c r="E28" s="420">
        <v>1</v>
      </c>
      <c r="F28" s="419"/>
      <c r="G28" s="419">
        <v>1</v>
      </c>
      <c r="H28" s="420">
        <v>1</v>
      </c>
      <c r="I28" s="419"/>
      <c r="J28" s="419"/>
      <c r="K28" s="419"/>
      <c r="L28" s="419"/>
      <c r="M28" s="419"/>
      <c r="N28" s="419"/>
      <c r="O28" s="419"/>
      <c r="P28" s="419">
        <v>1</v>
      </c>
      <c r="Q28" s="419"/>
      <c r="R28" s="420">
        <v>1</v>
      </c>
      <c r="S28" s="419"/>
      <c r="T28" s="419"/>
      <c r="U28" s="419"/>
      <c r="V28" s="419">
        <v>1</v>
      </c>
      <c r="W28" s="419"/>
    </row>
    <row r="29" spans="1:23" ht="20.100000000000001" customHeight="1">
      <c r="A29" s="340" t="s">
        <v>402</v>
      </c>
      <c r="B29" s="341" t="s">
        <v>392</v>
      </c>
      <c r="C29" s="342"/>
      <c r="D29" s="342"/>
      <c r="E29" s="342"/>
      <c r="F29" s="342"/>
      <c r="G29" s="342"/>
      <c r="H29" s="342"/>
      <c r="I29" s="342"/>
      <c r="J29" s="342"/>
      <c r="K29" s="342"/>
      <c r="L29" s="342"/>
      <c r="M29" s="342"/>
      <c r="N29" s="342"/>
      <c r="O29" s="342"/>
      <c r="P29" s="342"/>
      <c r="Q29" s="342"/>
      <c r="R29" s="342"/>
      <c r="S29" s="342"/>
      <c r="T29" s="342"/>
      <c r="U29" s="342"/>
      <c r="V29" s="342"/>
      <c r="W29" s="342"/>
    </row>
    <row r="30" spans="1:23" ht="20.100000000000001" customHeight="1">
      <c r="A30" s="343" t="s">
        <v>218</v>
      </c>
      <c r="B30" s="338" t="s">
        <v>215</v>
      </c>
      <c r="C30" s="419">
        <v>1</v>
      </c>
      <c r="D30" s="419"/>
      <c r="E30" s="420">
        <v>1</v>
      </c>
      <c r="F30" s="419"/>
      <c r="G30" s="419">
        <v>1</v>
      </c>
      <c r="H30" s="420">
        <v>1</v>
      </c>
      <c r="I30" s="419"/>
      <c r="J30" s="419"/>
      <c r="K30" s="419"/>
      <c r="L30" s="419">
        <v>1</v>
      </c>
      <c r="M30" s="419"/>
      <c r="N30" s="419"/>
      <c r="O30" s="419"/>
      <c r="P30" s="419"/>
      <c r="Q30" s="419"/>
      <c r="R30" s="420">
        <v>1</v>
      </c>
      <c r="S30" s="419"/>
      <c r="T30" s="419"/>
      <c r="U30" s="419"/>
      <c r="V30" s="419">
        <v>1</v>
      </c>
      <c r="W30" s="419"/>
    </row>
    <row r="31" spans="1:23" ht="20.100000000000001" customHeight="1">
      <c r="A31" s="343" t="s">
        <v>219</v>
      </c>
      <c r="B31" s="338" t="s">
        <v>216</v>
      </c>
      <c r="C31" s="419"/>
      <c r="D31" s="419"/>
      <c r="E31" s="420"/>
      <c r="F31" s="419"/>
      <c r="G31" s="419"/>
      <c r="H31" s="420"/>
      <c r="I31" s="419"/>
      <c r="J31" s="419"/>
      <c r="K31" s="419"/>
      <c r="L31" s="419"/>
      <c r="M31" s="419"/>
      <c r="N31" s="419"/>
      <c r="O31" s="419"/>
      <c r="P31" s="419"/>
      <c r="Q31" s="419"/>
      <c r="R31" s="420"/>
      <c r="S31" s="419"/>
      <c r="T31" s="419"/>
      <c r="U31" s="419"/>
      <c r="V31" s="419"/>
      <c r="W31" s="419"/>
    </row>
    <row r="32" spans="1:23" ht="4.5" customHeight="1">
      <c r="A32" s="315"/>
      <c r="B32" s="316"/>
      <c r="C32" s="319"/>
      <c r="D32" s="319"/>
      <c r="E32" s="319"/>
      <c r="F32" s="319"/>
      <c r="G32" s="319"/>
      <c r="H32" s="319"/>
      <c r="I32" s="319"/>
      <c r="J32" s="319"/>
      <c r="K32" s="319"/>
      <c r="L32" s="319"/>
      <c r="M32" s="319"/>
      <c r="N32" s="319"/>
      <c r="O32" s="319"/>
      <c r="P32" s="319"/>
      <c r="Q32" s="319"/>
      <c r="R32" s="319"/>
      <c r="S32" s="319"/>
      <c r="T32" s="319"/>
      <c r="U32" s="319"/>
      <c r="V32" s="319"/>
      <c r="W32" s="319"/>
    </row>
    <row r="33" spans="1:23" ht="16.5">
      <c r="A33" s="317"/>
      <c r="B33" s="636" t="str">
        <f>TT!C7</f>
        <v>Kon Tum, ngày    tháng 3 năm 2021</v>
      </c>
      <c r="C33" s="636"/>
      <c r="D33" s="636"/>
      <c r="E33" s="636"/>
      <c r="F33" s="636"/>
      <c r="G33" s="636"/>
      <c r="H33" s="318"/>
      <c r="I33" s="318"/>
      <c r="J33" s="318"/>
      <c r="K33" s="229"/>
      <c r="L33" s="230"/>
      <c r="M33" s="230"/>
      <c r="N33" s="229"/>
      <c r="O33" s="230"/>
      <c r="P33" s="642" t="str">
        <f>B33</f>
        <v>Kon Tum, ngày    tháng 3 năm 2021</v>
      </c>
      <c r="Q33" s="642"/>
      <c r="R33" s="642"/>
      <c r="S33" s="642"/>
      <c r="T33" s="642"/>
      <c r="U33" s="642"/>
      <c r="V33" s="642"/>
      <c r="W33" s="642"/>
    </row>
    <row r="34" spans="1:23" ht="16.5" customHeight="1">
      <c r="A34" s="114"/>
      <c r="B34" s="628" t="str">
        <f>TT!A6</f>
        <v>NGƯỜI LẬP BIỂU</v>
      </c>
      <c r="C34" s="628"/>
      <c r="D34" s="628"/>
      <c r="E34" s="628"/>
      <c r="F34" s="628"/>
      <c r="G34" s="628"/>
      <c r="H34" s="223"/>
      <c r="I34" s="223"/>
      <c r="J34" s="223"/>
      <c r="K34" s="231"/>
      <c r="L34" s="231"/>
      <c r="M34" s="231"/>
      <c r="N34" s="232"/>
      <c r="O34" s="228"/>
      <c r="P34" s="643" t="str">
        <f>TT!C5</f>
        <v>CỤC TRƯỞNG</v>
      </c>
      <c r="Q34" s="643"/>
      <c r="R34" s="643"/>
      <c r="S34" s="643"/>
      <c r="T34" s="643"/>
      <c r="U34" s="643"/>
      <c r="V34" s="643"/>
      <c r="W34" s="643"/>
    </row>
    <row r="35" spans="1:23" ht="16.5" customHeight="1">
      <c r="A35" s="114"/>
      <c r="B35" s="350"/>
      <c r="C35" s="350"/>
      <c r="D35" s="350"/>
      <c r="E35" s="350"/>
      <c r="F35" s="350"/>
      <c r="G35" s="350"/>
      <c r="H35" s="223"/>
      <c r="I35" s="223"/>
      <c r="J35" s="223"/>
      <c r="K35" s="231"/>
      <c r="L35" s="231"/>
      <c r="M35" s="231"/>
      <c r="N35" s="232"/>
      <c r="O35" s="228"/>
      <c r="P35" s="352"/>
      <c r="Q35" s="352"/>
      <c r="R35" s="352"/>
      <c r="S35" s="352"/>
      <c r="T35" s="352"/>
      <c r="U35" s="352"/>
      <c r="V35" s="352"/>
      <c r="W35" s="352"/>
    </row>
    <row r="36" spans="1:23" ht="16.5" customHeight="1">
      <c r="A36" s="114"/>
      <c r="B36" s="350"/>
      <c r="C36" s="350"/>
      <c r="D36" s="350"/>
      <c r="E36" s="350"/>
      <c r="F36" s="350"/>
      <c r="G36" s="350"/>
      <c r="H36" s="223"/>
      <c r="I36" s="223"/>
      <c r="J36" s="223"/>
      <c r="K36" s="231"/>
      <c r="L36" s="231"/>
      <c r="M36" s="231"/>
      <c r="N36" s="232"/>
      <c r="O36" s="228"/>
      <c r="P36" s="352"/>
      <c r="Q36" s="352"/>
      <c r="R36" s="352"/>
      <c r="S36" s="352"/>
      <c r="T36" s="352"/>
      <c r="U36" s="352"/>
      <c r="V36" s="352"/>
      <c r="W36" s="352"/>
    </row>
    <row r="37" spans="1:23" ht="16.5" customHeight="1">
      <c r="A37" s="114"/>
      <c r="B37" s="350"/>
      <c r="C37" s="350"/>
      <c r="D37" s="350"/>
      <c r="E37" s="350"/>
      <c r="F37" s="350"/>
      <c r="G37" s="350"/>
      <c r="H37" s="223"/>
      <c r="I37" s="223"/>
      <c r="J37" s="223"/>
      <c r="K37" s="231"/>
      <c r="L37" s="231"/>
      <c r="M37" s="231"/>
      <c r="N37" s="232"/>
      <c r="O37" s="228"/>
      <c r="P37" s="352"/>
      <c r="Q37" s="352"/>
      <c r="R37" s="352"/>
      <c r="S37" s="352"/>
      <c r="T37" s="352"/>
      <c r="U37" s="352"/>
      <c r="V37" s="352"/>
      <c r="W37" s="352"/>
    </row>
    <row r="38" spans="1:23" ht="16.5">
      <c r="B38" s="212"/>
      <c r="C38" s="212"/>
      <c r="D38" s="213"/>
      <c r="E38" s="213"/>
      <c r="F38" s="213"/>
      <c r="G38" s="212"/>
      <c r="H38" s="212"/>
      <c r="I38" s="212"/>
      <c r="J38" s="212"/>
      <c r="K38" s="213"/>
      <c r="L38" s="213"/>
      <c r="M38" s="213"/>
      <c r="N38" s="213"/>
      <c r="O38" s="213"/>
      <c r="P38" s="233"/>
      <c r="Q38" s="233"/>
      <c r="R38" s="233"/>
      <c r="S38" s="233"/>
      <c r="T38" s="233"/>
      <c r="U38" s="233"/>
      <c r="V38" s="233"/>
    </row>
    <row r="39" spans="1:23" ht="16.5">
      <c r="B39" s="212"/>
      <c r="C39" s="212"/>
      <c r="D39" s="213"/>
      <c r="E39" s="213"/>
      <c r="F39" s="213"/>
      <c r="G39" s="212"/>
      <c r="H39" s="212"/>
      <c r="I39" s="212"/>
      <c r="J39" s="212"/>
      <c r="K39" s="213"/>
      <c r="L39" s="213"/>
      <c r="M39" s="213"/>
      <c r="N39" s="213"/>
      <c r="O39" s="213"/>
      <c r="P39" s="233"/>
      <c r="Q39" s="233"/>
      <c r="R39" s="233"/>
      <c r="S39" s="233"/>
      <c r="T39" s="233"/>
      <c r="U39" s="233"/>
      <c r="V39" s="233"/>
    </row>
    <row r="40" spans="1:23" ht="16.5">
      <c r="B40" s="212"/>
      <c r="C40" s="212"/>
      <c r="D40" s="213"/>
      <c r="E40" s="213"/>
      <c r="F40" s="213"/>
      <c r="G40" s="212"/>
      <c r="H40" s="212"/>
      <c r="I40" s="212"/>
      <c r="J40" s="212"/>
      <c r="K40" s="213"/>
      <c r="L40" s="213"/>
      <c r="M40" s="213"/>
      <c r="N40" s="213"/>
      <c r="O40" s="213"/>
      <c r="P40" s="233"/>
      <c r="Q40" s="233"/>
      <c r="R40" s="233"/>
      <c r="S40" s="233"/>
      <c r="T40" s="233"/>
      <c r="U40" s="233"/>
      <c r="V40" s="233"/>
    </row>
    <row r="41" spans="1:23" ht="16.5">
      <c r="B41" s="212"/>
      <c r="C41" s="212"/>
      <c r="D41" s="213"/>
      <c r="E41" s="213"/>
      <c r="F41" s="213"/>
      <c r="G41" s="212"/>
      <c r="H41" s="212"/>
      <c r="I41" s="212"/>
      <c r="J41" s="212"/>
      <c r="K41" s="213"/>
      <c r="L41" s="213"/>
      <c r="M41" s="213"/>
      <c r="N41" s="213"/>
      <c r="O41" s="213"/>
      <c r="P41" s="233"/>
      <c r="Q41" s="233"/>
      <c r="R41" s="233"/>
      <c r="S41" s="233"/>
      <c r="T41" s="233"/>
      <c r="U41" s="233"/>
      <c r="V41" s="233"/>
    </row>
    <row r="42" spans="1:23" ht="16.5">
      <c r="B42" s="629" t="str">
        <f>TT!C6</f>
        <v>PHẠM ANH VŨ</v>
      </c>
      <c r="C42" s="629"/>
      <c r="D42" s="629"/>
      <c r="E42" s="629"/>
      <c r="F42" s="629"/>
      <c r="G42" s="629"/>
      <c r="H42" s="224"/>
      <c r="I42" s="224"/>
      <c r="J42" s="224"/>
      <c r="K42" s="213"/>
      <c r="L42" s="213"/>
      <c r="M42" s="213"/>
      <c r="N42" s="213"/>
      <c r="O42" s="213"/>
      <c r="P42" s="644" t="str">
        <f>TT!C3</f>
        <v>CAO MINH HOÀNG TÙNG</v>
      </c>
      <c r="Q42" s="644"/>
      <c r="R42" s="644"/>
      <c r="S42" s="644"/>
      <c r="T42" s="644"/>
      <c r="U42" s="644"/>
      <c r="V42" s="644"/>
      <c r="W42" s="644"/>
    </row>
  </sheetData>
  <sheetProtection formatCells="0" selectLockedCells="1"/>
  <protectedRanges>
    <protectedRange sqref="E12:E13 H12:H13 R12:R13 E18:E19 H18:H19 R18:R19 E21:E22 H21:H22 R21:R22 H27:H28 R27:R28 E27:E28 E24:E25 H24:H25 R24:R25 C15:W16 C9:W10" name="Range1"/>
  </protectedRanges>
  <mergeCells count="34">
    <mergeCell ref="A1:E1"/>
    <mergeCell ref="R1:W1"/>
    <mergeCell ref="P6:P7"/>
    <mergeCell ref="E6:E7"/>
    <mergeCell ref="F6:G6"/>
    <mergeCell ref="I6:K6"/>
    <mergeCell ref="L6:N6"/>
    <mergeCell ref="O6:O7"/>
    <mergeCell ref="Q5:Q7"/>
    <mergeCell ref="R2:W2"/>
    <mergeCell ref="S5:S7"/>
    <mergeCell ref="T5:T7"/>
    <mergeCell ref="U5:U7"/>
    <mergeCell ref="V5:V7"/>
    <mergeCell ref="W5:W7"/>
    <mergeCell ref="F1:Q1"/>
    <mergeCell ref="A3:A7"/>
    <mergeCell ref="B3:B7"/>
    <mergeCell ref="C3:C7"/>
    <mergeCell ref="D3:D7"/>
    <mergeCell ref="E3:Q3"/>
    <mergeCell ref="R3:W3"/>
    <mergeCell ref="E4:G5"/>
    <mergeCell ref="H4:Q4"/>
    <mergeCell ref="R4:R7"/>
    <mergeCell ref="S4:W4"/>
    <mergeCell ref="H5:H7"/>
    <mergeCell ref="I5:P5"/>
    <mergeCell ref="B33:G33"/>
    <mergeCell ref="B34:G34"/>
    <mergeCell ref="B42:G42"/>
    <mergeCell ref="P33:W33"/>
    <mergeCell ref="P34:W34"/>
    <mergeCell ref="P42:W42"/>
  </mergeCells>
  <pageMargins left="0.33" right="0.31496062992126" top="0.42" bottom="0.39" header="0.31496062992126" footer="0.31496062992126"/>
  <pageSetup paperSize="9" scale="8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U29"/>
  <sheetViews>
    <sheetView topLeftCell="A2" zoomScaleNormal="100" zoomScaleSheetLayoutView="100" workbookViewId="0">
      <selection activeCell="I16" sqref="I16"/>
    </sheetView>
  </sheetViews>
  <sheetFormatPr defaultRowHeight="15.75"/>
  <cols>
    <col min="1" max="1" width="3.875" customWidth="1"/>
    <col min="2" max="2" width="27.375" customWidth="1"/>
    <col min="3" max="3" width="5.25" style="110" bestFit="1" customWidth="1"/>
    <col min="4" max="4" width="6" style="110" customWidth="1"/>
    <col min="5" max="5" width="4.625" style="110" bestFit="1" customWidth="1"/>
    <col min="6" max="6" width="5.625" style="110" bestFit="1" customWidth="1"/>
    <col min="7" max="7" width="5.5" style="110" customWidth="1"/>
    <col min="8" max="8" width="4.625" style="110" bestFit="1" customWidth="1"/>
    <col min="9" max="9" width="5.25" style="110" bestFit="1" customWidth="1"/>
    <col min="10" max="10" width="6.125" style="110" bestFit="1" customWidth="1"/>
    <col min="11" max="11" width="4.625" style="110" bestFit="1" customWidth="1"/>
    <col min="12" max="12" width="5.75" style="110" bestFit="1" customWidth="1"/>
    <col min="13" max="13" width="6.625" style="110" bestFit="1" customWidth="1"/>
    <col min="14" max="14" width="5" style="110" bestFit="1" customWidth="1"/>
    <col min="15" max="15" width="6.375" style="110" bestFit="1" customWidth="1"/>
    <col min="16" max="16" width="5.75" style="110" bestFit="1" customWidth="1"/>
    <col min="17" max="17" width="6.25" style="110" customWidth="1"/>
    <col min="18" max="18" width="7.375" style="110" customWidth="1"/>
    <col min="19" max="19" width="6.125" style="110" customWidth="1"/>
    <col min="20" max="20" width="8.5" style="110" customWidth="1"/>
    <col min="21" max="21" width="8.375" style="110" customWidth="1"/>
  </cols>
  <sheetData>
    <row r="1" spans="1:21" ht="66" customHeight="1">
      <c r="A1" s="505" t="s">
        <v>325</v>
      </c>
      <c r="B1" s="505"/>
      <c r="C1" s="505"/>
      <c r="D1" s="505"/>
      <c r="E1" s="321"/>
      <c r="F1" s="452" t="s">
        <v>404</v>
      </c>
      <c r="G1" s="452"/>
      <c r="H1" s="452"/>
      <c r="I1" s="452"/>
      <c r="J1" s="452"/>
      <c r="K1" s="452"/>
      <c r="L1" s="452"/>
      <c r="M1" s="452"/>
      <c r="N1" s="452"/>
      <c r="O1" s="452"/>
      <c r="P1" s="452"/>
      <c r="Q1" s="490" t="str">
        <f>TT!C2</f>
        <v>Đơn vị  báo cáo: CỤC THADS TỈNH KON TUM
Đơn vị nhận báo cáo: BAN PHÁP CHẾ HĐND TỈNH</v>
      </c>
      <c r="R1" s="490"/>
      <c r="S1" s="490"/>
      <c r="T1" s="490"/>
      <c r="U1" s="490"/>
    </row>
    <row r="2" spans="1:21">
      <c r="Q2" s="659" t="s">
        <v>221</v>
      </c>
      <c r="R2" s="659"/>
      <c r="S2" s="659"/>
      <c r="T2" s="659"/>
      <c r="U2" s="659"/>
    </row>
    <row r="3" spans="1:21">
      <c r="A3" s="662" t="s">
        <v>136</v>
      </c>
      <c r="B3" s="662" t="s">
        <v>157</v>
      </c>
      <c r="C3" s="669" t="s">
        <v>222</v>
      </c>
      <c r="D3" s="669"/>
      <c r="E3" s="669"/>
      <c r="F3" s="669" t="s">
        <v>223</v>
      </c>
      <c r="G3" s="669"/>
      <c r="H3" s="669"/>
      <c r="I3" s="669" t="s">
        <v>224</v>
      </c>
      <c r="J3" s="669"/>
      <c r="K3" s="669"/>
      <c r="L3" s="669" t="s">
        <v>225</v>
      </c>
      <c r="M3" s="669"/>
      <c r="N3" s="669"/>
      <c r="O3" s="669"/>
      <c r="P3" s="669"/>
      <c r="Q3" s="669"/>
      <c r="R3" s="669"/>
      <c r="S3" s="669" t="s">
        <v>226</v>
      </c>
      <c r="T3" s="669"/>
      <c r="U3" s="669"/>
    </row>
    <row r="4" spans="1:21">
      <c r="A4" s="668"/>
      <c r="B4" s="668"/>
      <c r="C4" s="669"/>
      <c r="D4" s="669"/>
      <c r="E4" s="669"/>
      <c r="F4" s="669"/>
      <c r="G4" s="669"/>
      <c r="H4" s="669"/>
      <c r="I4" s="669"/>
      <c r="J4" s="669"/>
      <c r="K4" s="669"/>
      <c r="L4" s="669" t="s">
        <v>227</v>
      </c>
      <c r="M4" s="669"/>
      <c r="N4" s="669"/>
      <c r="O4" s="669"/>
      <c r="P4" s="669" t="s">
        <v>228</v>
      </c>
      <c r="Q4" s="669"/>
      <c r="R4" s="669"/>
      <c r="S4" s="669"/>
      <c r="T4" s="669"/>
      <c r="U4" s="669"/>
    </row>
    <row r="5" spans="1:21">
      <c r="A5" s="668"/>
      <c r="B5" s="668"/>
      <c r="C5" s="669"/>
      <c r="D5" s="669"/>
      <c r="E5" s="669"/>
      <c r="F5" s="669"/>
      <c r="G5" s="669"/>
      <c r="H5" s="669"/>
      <c r="I5" s="669"/>
      <c r="J5" s="669"/>
      <c r="K5" s="669"/>
      <c r="L5" s="662" t="s">
        <v>12</v>
      </c>
      <c r="M5" s="669" t="s">
        <v>4</v>
      </c>
      <c r="N5" s="669"/>
      <c r="O5" s="669"/>
      <c r="P5" s="662" t="s">
        <v>12</v>
      </c>
      <c r="Q5" s="669" t="s">
        <v>4</v>
      </c>
      <c r="R5" s="669"/>
      <c r="S5" s="669"/>
      <c r="T5" s="669"/>
      <c r="U5" s="669"/>
    </row>
    <row r="6" spans="1:21">
      <c r="A6" s="668"/>
      <c r="B6" s="668"/>
      <c r="C6" s="662" t="s">
        <v>229</v>
      </c>
      <c r="D6" s="662" t="s">
        <v>230</v>
      </c>
      <c r="E6" s="662" t="s">
        <v>231</v>
      </c>
      <c r="F6" s="662" t="s">
        <v>232</v>
      </c>
      <c r="G6" s="662" t="s">
        <v>230</v>
      </c>
      <c r="H6" s="662" t="s">
        <v>231</v>
      </c>
      <c r="I6" s="662" t="s">
        <v>229</v>
      </c>
      <c r="J6" s="662" t="s">
        <v>230</v>
      </c>
      <c r="K6" s="662" t="s">
        <v>231</v>
      </c>
      <c r="L6" s="668"/>
      <c r="M6" s="662" t="s">
        <v>215</v>
      </c>
      <c r="N6" s="662" t="s">
        <v>216</v>
      </c>
      <c r="O6" s="662" t="s">
        <v>233</v>
      </c>
      <c r="P6" s="668"/>
      <c r="Q6" s="662" t="s">
        <v>234</v>
      </c>
      <c r="R6" s="662" t="s">
        <v>235</v>
      </c>
      <c r="S6" s="662" t="s">
        <v>12</v>
      </c>
      <c r="T6" s="662" t="s">
        <v>236</v>
      </c>
      <c r="U6" s="662" t="s">
        <v>198</v>
      </c>
    </row>
    <row r="7" spans="1:21" ht="34.5" customHeight="1">
      <c r="A7" s="663"/>
      <c r="B7" s="663"/>
      <c r="C7" s="663"/>
      <c r="D7" s="663"/>
      <c r="E7" s="663"/>
      <c r="F7" s="663"/>
      <c r="G7" s="663"/>
      <c r="H7" s="663"/>
      <c r="I7" s="663"/>
      <c r="J7" s="663"/>
      <c r="K7" s="663"/>
      <c r="L7" s="663"/>
      <c r="M7" s="663"/>
      <c r="N7" s="663"/>
      <c r="O7" s="663"/>
      <c r="P7" s="663"/>
      <c r="Q7" s="663"/>
      <c r="R7" s="663"/>
      <c r="S7" s="663"/>
      <c r="T7" s="663"/>
      <c r="U7" s="663"/>
    </row>
    <row r="8" spans="1:21">
      <c r="A8" s="664" t="s">
        <v>3</v>
      </c>
      <c r="B8" s="664"/>
      <c r="C8" s="279">
        <v>1</v>
      </c>
      <c r="D8" s="111">
        <v>2</v>
      </c>
      <c r="E8" s="111">
        <v>3</v>
      </c>
      <c r="F8" s="111">
        <v>4</v>
      </c>
      <c r="G8" s="111">
        <v>5</v>
      </c>
      <c r="H8" s="111">
        <v>6</v>
      </c>
      <c r="I8" s="111">
        <v>7</v>
      </c>
      <c r="J8" s="111">
        <v>8</v>
      </c>
      <c r="K8" s="111">
        <v>9</v>
      </c>
      <c r="L8" s="111">
        <v>10</v>
      </c>
      <c r="M8" s="111">
        <v>11</v>
      </c>
      <c r="N8" s="111">
        <v>12</v>
      </c>
      <c r="O8" s="111">
        <v>13</v>
      </c>
      <c r="P8" s="111">
        <v>14</v>
      </c>
      <c r="Q8" s="111">
        <v>15</v>
      </c>
      <c r="R8" s="111">
        <v>16</v>
      </c>
      <c r="S8" s="111">
        <v>17</v>
      </c>
      <c r="T8" s="111">
        <v>18</v>
      </c>
      <c r="U8" s="111">
        <v>19</v>
      </c>
    </row>
    <row r="9" spans="1:21">
      <c r="A9" s="665" t="s">
        <v>12</v>
      </c>
      <c r="B9" s="665"/>
      <c r="C9" s="349">
        <v>37</v>
      </c>
      <c r="D9" s="349">
        <v>37</v>
      </c>
      <c r="E9" s="349">
        <v>54</v>
      </c>
      <c r="F9" s="349"/>
      <c r="G9" s="349"/>
      <c r="H9" s="349"/>
      <c r="I9" s="349">
        <v>37</v>
      </c>
      <c r="J9" s="349">
        <v>37</v>
      </c>
      <c r="K9" s="349">
        <v>54</v>
      </c>
      <c r="L9" s="349">
        <v>54</v>
      </c>
      <c r="M9" s="349">
        <v>42</v>
      </c>
      <c r="N9" s="349">
        <v>12</v>
      </c>
      <c r="O9" s="349">
        <v>0</v>
      </c>
      <c r="P9" s="349">
        <v>54</v>
      </c>
      <c r="Q9" s="349">
        <v>51</v>
      </c>
      <c r="R9" s="349">
        <v>3</v>
      </c>
      <c r="S9" s="349">
        <v>51</v>
      </c>
      <c r="T9" s="349">
        <v>51</v>
      </c>
      <c r="U9" s="349">
        <v>0</v>
      </c>
    </row>
    <row r="10" spans="1:21">
      <c r="A10" s="234">
        <v>1</v>
      </c>
      <c r="B10" s="235" t="s">
        <v>237</v>
      </c>
      <c r="C10" s="320">
        <v>24</v>
      </c>
      <c r="D10" s="320">
        <v>24</v>
      </c>
      <c r="E10" s="320">
        <v>33</v>
      </c>
      <c r="F10" s="298"/>
      <c r="G10" s="298"/>
      <c r="H10" s="298"/>
      <c r="I10" s="298">
        <v>24</v>
      </c>
      <c r="J10" s="298">
        <v>24</v>
      </c>
      <c r="K10" s="298">
        <v>33</v>
      </c>
      <c r="L10" s="320">
        <v>33</v>
      </c>
      <c r="M10" s="298">
        <v>24</v>
      </c>
      <c r="N10" s="298">
        <v>9</v>
      </c>
      <c r="O10" s="298"/>
      <c r="P10" s="320">
        <v>33</v>
      </c>
      <c r="Q10" s="298">
        <v>31</v>
      </c>
      <c r="R10" s="298">
        <v>2</v>
      </c>
      <c r="S10" s="320">
        <v>31</v>
      </c>
      <c r="T10" s="298">
        <v>31</v>
      </c>
      <c r="U10" s="298"/>
    </row>
    <row r="11" spans="1:21">
      <c r="A11" s="234">
        <v>2</v>
      </c>
      <c r="B11" s="218" t="s">
        <v>386</v>
      </c>
      <c r="C11" s="320">
        <v>8</v>
      </c>
      <c r="D11" s="320">
        <v>8</v>
      </c>
      <c r="E11" s="320">
        <v>16</v>
      </c>
      <c r="F11" s="298"/>
      <c r="G11" s="298"/>
      <c r="H11" s="298"/>
      <c r="I11" s="298">
        <v>8</v>
      </c>
      <c r="J11" s="298">
        <v>8</v>
      </c>
      <c r="K11" s="298">
        <v>16</v>
      </c>
      <c r="L11" s="320">
        <v>16</v>
      </c>
      <c r="M11" s="298">
        <v>14</v>
      </c>
      <c r="N11" s="298">
        <v>2</v>
      </c>
      <c r="O11" s="298"/>
      <c r="P11" s="320">
        <v>16</v>
      </c>
      <c r="Q11" s="298">
        <v>15</v>
      </c>
      <c r="R11" s="298">
        <v>1</v>
      </c>
      <c r="S11" s="320">
        <v>15</v>
      </c>
      <c r="T11" s="298">
        <v>15</v>
      </c>
      <c r="U11" s="298"/>
    </row>
    <row r="12" spans="1:21">
      <c r="A12" s="234">
        <v>3</v>
      </c>
      <c r="B12" s="218" t="s">
        <v>387</v>
      </c>
      <c r="C12" s="320">
        <v>1</v>
      </c>
      <c r="D12" s="320">
        <v>1</v>
      </c>
      <c r="E12" s="320">
        <v>1</v>
      </c>
      <c r="F12" s="298"/>
      <c r="G12" s="298"/>
      <c r="H12" s="298"/>
      <c r="I12" s="298">
        <v>1</v>
      </c>
      <c r="J12" s="298">
        <v>1</v>
      </c>
      <c r="K12" s="298">
        <v>1</v>
      </c>
      <c r="L12" s="320">
        <v>1</v>
      </c>
      <c r="M12" s="298">
        <v>1</v>
      </c>
      <c r="N12" s="298"/>
      <c r="O12" s="298"/>
      <c r="P12" s="320">
        <v>1</v>
      </c>
      <c r="Q12" s="298">
        <v>1</v>
      </c>
      <c r="R12" s="298"/>
      <c r="S12" s="320">
        <v>1</v>
      </c>
      <c r="T12" s="298">
        <v>1</v>
      </c>
      <c r="U12" s="298"/>
    </row>
    <row r="13" spans="1:21">
      <c r="A13" s="234">
        <v>4</v>
      </c>
      <c r="B13" s="218" t="s">
        <v>388</v>
      </c>
      <c r="C13" s="320"/>
      <c r="D13" s="320"/>
      <c r="E13" s="320"/>
      <c r="F13" s="298"/>
      <c r="G13" s="298"/>
      <c r="H13" s="298"/>
      <c r="I13" s="298"/>
      <c r="J13" s="298"/>
      <c r="K13" s="298"/>
      <c r="L13" s="320">
        <v>0</v>
      </c>
      <c r="M13" s="298"/>
      <c r="N13" s="298"/>
      <c r="O13" s="298"/>
      <c r="P13" s="320">
        <v>0</v>
      </c>
      <c r="Q13" s="298"/>
      <c r="R13" s="298"/>
      <c r="S13" s="320">
        <v>0</v>
      </c>
      <c r="T13" s="298"/>
      <c r="U13" s="298"/>
    </row>
    <row r="14" spans="1:21">
      <c r="A14" s="234">
        <v>5</v>
      </c>
      <c r="B14" s="218" t="s">
        <v>389</v>
      </c>
      <c r="C14" s="320">
        <v>2</v>
      </c>
      <c r="D14" s="320">
        <v>2</v>
      </c>
      <c r="E14" s="320">
        <v>2</v>
      </c>
      <c r="F14" s="298"/>
      <c r="G14" s="298"/>
      <c r="H14" s="298"/>
      <c r="I14" s="298">
        <v>2</v>
      </c>
      <c r="J14" s="298">
        <v>2</v>
      </c>
      <c r="K14" s="298">
        <v>2</v>
      </c>
      <c r="L14" s="320">
        <v>2</v>
      </c>
      <c r="M14" s="298">
        <v>2</v>
      </c>
      <c r="N14" s="298">
        <v>0</v>
      </c>
      <c r="O14" s="298"/>
      <c r="P14" s="320">
        <v>2</v>
      </c>
      <c r="Q14" s="298">
        <v>2</v>
      </c>
      <c r="R14" s="298"/>
      <c r="S14" s="320">
        <v>2</v>
      </c>
      <c r="T14" s="298">
        <v>2</v>
      </c>
      <c r="U14" s="298"/>
    </row>
    <row r="15" spans="1:21">
      <c r="A15" s="234">
        <v>6</v>
      </c>
      <c r="B15" s="218" t="s">
        <v>390</v>
      </c>
      <c r="C15" s="320">
        <v>1</v>
      </c>
      <c r="D15" s="320">
        <v>1</v>
      </c>
      <c r="E15" s="320">
        <v>1</v>
      </c>
      <c r="F15" s="298"/>
      <c r="G15" s="298"/>
      <c r="H15" s="298"/>
      <c r="I15" s="298">
        <v>1</v>
      </c>
      <c r="J15" s="298">
        <v>1</v>
      </c>
      <c r="K15" s="298">
        <v>1</v>
      </c>
      <c r="L15" s="320">
        <v>1</v>
      </c>
      <c r="M15" s="298"/>
      <c r="N15" s="298">
        <v>1</v>
      </c>
      <c r="O15" s="298"/>
      <c r="P15" s="320">
        <v>1</v>
      </c>
      <c r="Q15" s="298">
        <v>1</v>
      </c>
      <c r="R15" s="298"/>
      <c r="S15" s="320">
        <v>1</v>
      </c>
      <c r="T15" s="298">
        <v>1</v>
      </c>
      <c r="U15" s="298"/>
    </row>
    <row r="16" spans="1:21">
      <c r="A16" s="234">
        <v>7</v>
      </c>
      <c r="B16" s="218" t="s">
        <v>391</v>
      </c>
      <c r="C16" s="320"/>
      <c r="D16" s="320"/>
      <c r="E16" s="320"/>
      <c r="F16" s="298"/>
      <c r="G16" s="298"/>
      <c r="H16" s="298"/>
      <c r="I16" s="298"/>
      <c r="J16" s="298"/>
      <c r="K16" s="298"/>
      <c r="L16" s="320">
        <v>0</v>
      </c>
      <c r="M16" s="298"/>
      <c r="N16" s="298"/>
      <c r="O16" s="298"/>
      <c r="P16" s="320">
        <v>0</v>
      </c>
      <c r="Q16" s="298"/>
      <c r="R16" s="298"/>
      <c r="S16" s="320">
        <v>0</v>
      </c>
      <c r="T16" s="298"/>
      <c r="U16" s="298"/>
    </row>
    <row r="17" spans="1:21">
      <c r="A17" s="234">
        <v>8</v>
      </c>
      <c r="B17" s="218" t="s">
        <v>392</v>
      </c>
      <c r="C17" s="320">
        <v>1</v>
      </c>
      <c r="D17" s="320">
        <v>1</v>
      </c>
      <c r="E17" s="320">
        <v>1</v>
      </c>
      <c r="F17" s="298"/>
      <c r="G17" s="298"/>
      <c r="H17" s="298"/>
      <c r="I17" s="298">
        <v>1</v>
      </c>
      <c r="J17" s="298">
        <v>1</v>
      </c>
      <c r="K17" s="298">
        <v>1</v>
      </c>
      <c r="L17" s="320">
        <v>1</v>
      </c>
      <c r="M17" s="298">
        <v>1</v>
      </c>
      <c r="N17" s="298"/>
      <c r="O17" s="298"/>
      <c r="P17" s="320">
        <v>1</v>
      </c>
      <c r="Q17" s="298">
        <v>1</v>
      </c>
      <c r="R17" s="298"/>
      <c r="S17" s="320">
        <v>1</v>
      </c>
      <c r="T17" s="298">
        <v>1</v>
      </c>
      <c r="U17" s="298"/>
    </row>
    <row r="18" spans="1:21">
      <c r="A18" s="234">
        <v>9</v>
      </c>
      <c r="B18" s="218" t="s">
        <v>393</v>
      </c>
      <c r="C18" s="320"/>
      <c r="D18" s="320"/>
      <c r="E18" s="320"/>
      <c r="F18" s="298"/>
      <c r="G18" s="298"/>
      <c r="H18" s="298"/>
      <c r="I18" s="298"/>
      <c r="J18" s="298"/>
      <c r="K18" s="298"/>
      <c r="L18" s="320"/>
      <c r="M18" s="298"/>
      <c r="N18" s="298"/>
      <c r="O18" s="298"/>
      <c r="P18" s="320"/>
      <c r="Q18" s="298"/>
      <c r="R18" s="298"/>
      <c r="S18" s="320"/>
      <c r="T18" s="298"/>
      <c r="U18" s="298"/>
    </row>
    <row r="19" spans="1:21">
      <c r="A19" s="234">
        <v>10</v>
      </c>
      <c r="B19" s="218" t="s">
        <v>394</v>
      </c>
      <c r="C19" s="320"/>
      <c r="D19" s="320"/>
      <c r="E19" s="320"/>
      <c r="F19" s="298"/>
      <c r="G19" s="298"/>
      <c r="H19" s="298"/>
      <c r="I19" s="298"/>
      <c r="J19" s="298"/>
      <c r="K19" s="298"/>
      <c r="L19" s="320">
        <v>0</v>
      </c>
      <c r="M19" s="298"/>
      <c r="N19" s="298"/>
      <c r="O19" s="298"/>
      <c r="P19" s="320">
        <v>0</v>
      </c>
      <c r="Q19" s="298"/>
      <c r="R19" s="298"/>
      <c r="S19" s="320">
        <v>0</v>
      </c>
      <c r="T19" s="298"/>
      <c r="U19" s="298"/>
    </row>
    <row r="20" spans="1:21">
      <c r="A20" s="234">
        <v>11</v>
      </c>
      <c r="B20" s="218" t="s">
        <v>395</v>
      </c>
      <c r="C20" s="320"/>
      <c r="D20" s="320"/>
      <c r="E20" s="320"/>
      <c r="F20" s="298"/>
      <c r="G20" s="298"/>
      <c r="H20" s="298"/>
      <c r="I20" s="298"/>
      <c r="J20" s="298"/>
      <c r="K20" s="298"/>
      <c r="L20" s="320">
        <v>0</v>
      </c>
      <c r="M20" s="298"/>
      <c r="N20" s="298"/>
      <c r="O20" s="298"/>
      <c r="P20" s="320">
        <v>0</v>
      </c>
      <c r="Q20" s="298"/>
      <c r="R20" s="298"/>
      <c r="S20" s="320">
        <v>0</v>
      </c>
      <c r="T20" s="298"/>
      <c r="U20" s="298"/>
    </row>
    <row r="21" spans="1:21" ht="16.5">
      <c r="A21" s="169"/>
      <c r="B21" s="666" t="str">
        <f>TT!C7</f>
        <v>Kon Tum, ngày    tháng 3 năm 2021</v>
      </c>
      <c r="C21" s="666"/>
      <c r="D21" s="666"/>
      <c r="E21" s="666"/>
      <c r="F21" s="666"/>
      <c r="G21" s="666"/>
      <c r="H21" s="222"/>
      <c r="I21" s="222"/>
      <c r="J21" s="222"/>
      <c r="K21" s="229"/>
      <c r="L21" s="230"/>
      <c r="M21" s="230"/>
      <c r="N21" s="229"/>
      <c r="O21" s="667" t="str">
        <f>B21</f>
        <v>Kon Tum, ngày    tháng 3 năm 2021</v>
      </c>
      <c r="P21" s="667"/>
      <c r="Q21" s="667"/>
      <c r="R21" s="667"/>
      <c r="S21" s="667"/>
      <c r="T21" s="667"/>
      <c r="U21" s="213"/>
    </row>
    <row r="22" spans="1:21" ht="16.5">
      <c r="A22" s="114"/>
      <c r="B22" s="628" t="str">
        <f>TT!A6</f>
        <v>NGƯỜI LẬP BIỂU</v>
      </c>
      <c r="C22" s="628"/>
      <c r="D22" s="628"/>
      <c r="E22" s="628"/>
      <c r="F22" s="628"/>
      <c r="G22" s="628"/>
      <c r="H22" s="223"/>
      <c r="I22" s="223"/>
      <c r="J22" s="223"/>
      <c r="K22" s="231"/>
      <c r="L22" s="231"/>
      <c r="M22" s="231"/>
      <c r="N22" s="232"/>
      <c r="O22" s="629" t="str">
        <f>TT!C5</f>
        <v>CỤC TRƯỞNG</v>
      </c>
      <c r="P22" s="629"/>
      <c r="Q22" s="629"/>
      <c r="R22" s="629"/>
      <c r="S22" s="629"/>
      <c r="T22" s="629"/>
      <c r="U22" s="213"/>
    </row>
    <row r="23" spans="1:21" ht="16.5">
      <c r="A23" s="114"/>
      <c r="B23" s="350"/>
      <c r="C23" s="350"/>
      <c r="D23" s="350"/>
      <c r="E23" s="350"/>
      <c r="F23" s="350"/>
      <c r="G23" s="350"/>
      <c r="H23" s="223"/>
      <c r="I23" s="223"/>
      <c r="J23" s="223"/>
      <c r="K23" s="231"/>
      <c r="L23" s="231"/>
      <c r="M23" s="231"/>
      <c r="N23" s="232"/>
      <c r="O23" s="351"/>
      <c r="P23" s="351"/>
      <c r="Q23" s="351"/>
      <c r="R23" s="351"/>
      <c r="S23" s="351"/>
      <c r="T23" s="351"/>
      <c r="U23" s="213"/>
    </row>
    <row r="24" spans="1:21" ht="16.5">
      <c r="A24" s="114"/>
      <c r="B24" s="350"/>
      <c r="C24" s="350"/>
      <c r="D24" s="350"/>
      <c r="E24" s="350"/>
      <c r="F24" s="350"/>
      <c r="G24" s="350"/>
      <c r="H24" s="223"/>
      <c r="I24" s="223"/>
      <c r="J24" s="223"/>
      <c r="K24" s="231"/>
      <c r="L24" s="231"/>
      <c r="M24" s="231"/>
      <c r="N24" s="232"/>
      <c r="O24" s="351"/>
      <c r="P24" s="351"/>
      <c r="Q24" s="351"/>
      <c r="R24" s="351"/>
      <c r="S24" s="351"/>
      <c r="T24" s="351"/>
      <c r="U24" s="213"/>
    </row>
    <row r="25" spans="1:21" ht="16.5">
      <c r="A25" s="114"/>
      <c r="B25" s="350"/>
      <c r="C25" s="350"/>
      <c r="D25" s="350"/>
      <c r="E25" s="350"/>
      <c r="F25" s="350"/>
      <c r="G25" s="350"/>
      <c r="H25" s="223"/>
      <c r="I25" s="223"/>
      <c r="J25" s="223"/>
      <c r="K25" s="231"/>
      <c r="L25" s="231"/>
      <c r="M25" s="231"/>
      <c r="N25" s="232"/>
      <c r="O25" s="351"/>
      <c r="P25" s="351"/>
      <c r="Q25" s="351"/>
      <c r="R25" s="351"/>
      <c r="S25" s="351"/>
      <c r="T25" s="351"/>
      <c r="U25" s="213"/>
    </row>
    <row r="26" spans="1:21" ht="16.5">
      <c r="A26" s="3"/>
      <c r="B26" s="212"/>
      <c r="C26" s="212"/>
      <c r="D26" s="213"/>
      <c r="E26" s="213"/>
      <c r="F26" s="213"/>
      <c r="G26" s="212"/>
      <c r="H26" s="212"/>
      <c r="I26" s="212"/>
      <c r="J26" s="212"/>
      <c r="K26" s="213"/>
      <c r="L26" s="213"/>
      <c r="M26" s="213"/>
      <c r="N26" s="213"/>
      <c r="O26" s="213"/>
      <c r="P26" s="224"/>
      <c r="Q26" s="224"/>
      <c r="R26" s="224"/>
      <c r="S26" s="213"/>
      <c r="T26" s="213"/>
      <c r="U26" s="213"/>
    </row>
    <row r="27" spans="1:21" ht="16.5">
      <c r="A27" s="3"/>
      <c r="B27" s="212"/>
      <c r="C27" s="212"/>
      <c r="D27" s="213"/>
      <c r="E27" s="213"/>
      <c r="F27" s="213"/>
      <c r="G27" s="212"/>
      <c r="H27" s="212"/>
      <c r="I27" s="212"/>
      <c r="J27" s="212"/>
      <c r="K27" s="213"/>
      <c r="L27" s="213"/>
      <c r="M27" s="213"/>
      <c r="N27" s="213"/>
      <c r="O27" s="213"/>
      <c r="P27" s="227"/>
      <c r="Q27" s="227"/>
      <c r="R27" s="227"/>
      <c r="S27" s="227"/>
      <c r="T27" s="227"/>
      <c r="U27" s="227"/>
    </row>
    <row r="28" spans="1:21" ht="16.5">
      <c r="A28" s="3"/>
      <c r="B28" s="212"/>
      <c r="C28" s="212"/>
      <c r="D28" s="213"/>
      <c r="E28" s="213"/>
      <c r="F28" s="213"/>
      <c r="G28" s="212"/>
      <c r="H28" s="212"/>
      <c r="I28" s="212"/>
      <c r="J28" s="212"/>
      <c r="K28" s="213"/>
      <c r="L28" s="213"/>
      <c r="M28" s="213"/>
      <c r="N28" s="213"/>
      <c r="O28" s="213"/>
      <c r="P28" s="227"/>
      <c r="Q28" s="227"/>
      <c r="R28" s="227"/>
      <c r="S28" s="227"/>
      <c r="T28" s="227"/>
      <c r="U28" s="227"/>
    </row>
    <row r="29" spans="1:21" ht="16.5">
      <c r="A29" s="3"/>
      <c r="B29" s="629" t="str">
        <f>TT!C6</f>
        <v>PHẠM ANH VŨ</v>
      </c>
      <c r="C29" s="629"/>
      <c r="D29" s="629"/>
      <c r="E29" s="629"/>
      <c r="F29" s="629"/>
      <c r="G29" s="629"/>
      <c r="H29" s="224"/>
      <c r="I29" s="224"/>
      <c r="J29" s="224"/>
      <c r="K29" s="213"/>
      <c r="L29" s="213"/>
      <c r="M29" s="213"/>
      <c r="N29" s="213"/>
      <c r="O29" s="629" t="str">
        <f>TT!C3</f>
        <v>CAO MINH HOÀNG TÙNG</v>
      </c>
      <c r="P29" s="629"/>
      <c r="Q29" s="629"/>
      <c r="R29" s="629"/>
      <c r="S29" s="629"/>
      <c r="T29" s="629"/>
      <c r="U29" s="213"/>
    </row>
  </sheetData>
  <sheetProtection formatCells="0" selectLockedCells="1"/>
  <protectedRanges>
    <protectedRange sqref="C10:E20 L10:L20 P10:P20 S10:S20 C9:U9" name="Range1"/>
  </protectedRanges>
  <mergeCells count="42">
    <mergeCell ref="U6:U7"/>
    <mergeCell ref="L5:L7"/>
    <mergeCell ref="M5:O5"/>
    <mergeCell ref="P5:P7"/>
    <mergeCell ref="Q5:R5"/>
    <mergeCell ref="M6:M7"/>
    <mergeCell ref="N6:N7"/>
    <mergeCell ref="O6:O7"/>
    <mergeCell ref="Q6:Q7"/>
    <mergeCell ref="R6:R7"/>
    <mergeCell ref="A9:B9"/>
    <mergeCell ref="B21:G21"/>
    <mergeCell ref="O21:T21"/>
    <mergeCell ref="F1:P1"/>
    <mergeCell ref="Q2:U2"/>
    <mergeCell ref="A3:A7"/>
    <mergeCell ref="B3:B7"/>
    <mergeCell ref="C3:E5"/>
    <mergeCell ref="F3:H5"/>
    <mergeCell ref="I3:K5"/>
    <mergeCell ref="L3:R3"/>
    <mergeCell ref="S3:U5"/>
    <mergeCell ref="A1:D1"/>
    <mergeCell ref="Q1:U1"/>
    <mergeCell ref="L4:O4"/>
    <mergeCell ref="P4:R4"/>
    <mergeCell ref="B22:G22"/>
    <mergeCell ref="O22:T22"/>
    <mergeCell ref="B29:G29"/>
    <mergeCell ref="O29:T29"/>
    <mergeCell ref="T6:T7"/>
    <mergeCell ref="C6:C7"/>
    <mergeCell ref="D6:D7"/>
    <mergeCell ref="E6:E7"/>
    <mergeCell ref="F6:F7"/>
    <mergeCell ref="G6:G7"/>
    <mergeCell ref="H6:H7"/>
    <mergeCell ref="I6:I7"/>
    <mergeCell ref="J6:J7"/>
    <mergeCell ref="K6:K7"/>
    <mergeCell ref="A8:B8"/>
    <mergeCell ref="S6:S7"/>
  </mergeCells>
  <pageMargins left="0.33" right="0.3" top="0.39" bottom="0.36" header="0.31496062992126" footer="0.31496062992126"/>
  <pageSetup paperSize="9" scale="9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X30"/>
  <sheetViews>
    <sheetView topLeftCell="A3" zoomScaleNormal="100" zoomScaleSheetLayoutView="100" workbookViewId="0">
      <pane xSplit="2" ySplit="6" topLeftCell="C9" activePane="bottomRight" state="frozen"/>
      <selection activeCell="A3" sqref="A3"/>
      <selection pane="topRight" activeCell="C3" sqref="C3"/>
      <selection pane="bottomLeft" activeCell="A9" sqref="A9"/>
      <selection pane="bottomRight" activeCell="H16" sqref="H16"/>
    </sheetView>
  </sheetViews>
  <sheetFormatPr defaultRowHeight="15.75"/>
  <cols>
    <col min="1" max="1" width="3.75" style="115" customWidth="1"/>
    <col min="2" max="2" width="25.25" style="115" customWidth="1"/>
    <col min="3" max="3" width="5.75" style="1" customWidth="1"/>
    <col min="4" max="4" width="5" style="1" customWidth="1"/>
    <col min="5" max="5" width="5.75" style="1" customWidth="1"/>
    <col min="6" max="6" width="5.25" style="1" customWidth="1"/>
    <col min="7" max="7" width="4.875" style="1" customWidth="1"/>
    <col min="8" max="9" width="5.75" style="1" customWidth="1"/>
    <col min="10" max="10" width="5.25" style="1" customWidth="1"/>
    <col min="11" max="16" width="5.75" style="1" customWidth="1"/>
    <col min="17" max="17" width="5.25" style="1" customWidth="1"/>
    <col min="18" max="18" width="5.75" style="1" customWidth="1"/>
    <col min="19" max="19" width="6.625" style="1" customWidth="1"/>
    <col min="20" max="20" width="5.875" style="1" customWidth="1"/>
    <col min="21" max="21" width="5.75" style="1" customWidth="1"/>
    <col min="22" max="22" width="5.875" style="1" customWidth="1"/>
    <col min="23" max="23" width="6.625" style="1" customWidth="1"/>
    <col min="24" max="24" width="5.75" style="1" customWidth="1"/>
    <col min="25" max="16384" width="9" style="1"/>
  </cols>
  <sheetData>
    <row r="1" spans="1:24" ht="69" customHeight="1">
      <c r="A1" s="492" t="s">
        <v>326</v>
      </c>
      <c r="B1" s="492"/>
      <c r="C1" s="492"/>
      <c r="D1" s="492"/>
      <c r="E1" s="492"/>
      <c r="F1" s="452" t="s">
        <v>405</v>
      </c>
      <c r="G1" s="452"/>
      <c r="H1" s="452"/>
      <c r="I1" s="452"/>
      <c r="J1" s="452"/>
      <c r="K1" s="452"/>
      <c r="L1" s="452"/>
      <c r="M1" s="452"/>
      <c r="N1" s="452"/>
      <c r="O1" s="452"/>
      <c r="P1" s="452"/>
      <c r="Q1" s="452"/>
      <c r="R1" s="490" t="str">
        <f>TT!C2</f>
        <v>Đơn vị  báo cáo: CỤC THADS TỈNH KON TUM
Đơn vị nhận báo cáo: BAN PHÁP CHẾ HĐND TỈNH</v>
      </c>
      <c r="S1" s="490"/>
      <c r="T1" s="490"/>
      <c r="U1" s="490"/>
      <c r="V1" s="490"/>
      <c r="W1" s="490"/>
      <c r="X1" s="490"/>
    </row>
    <row r="2" spans="1:24">
      <c r="A2" s="23"/>
      <c r="B2" s="3"/>
      <c r="C2" s="3"/>
      <c r="D2" s="3"/>
      <c r="E2" s="33"/>
      <c r="F2" s="38"/>
      <c r="G2" s="38"/>
      <c r="H2" s="672"/>
      <c r="I2" s="672"/>
      <c r="J2" s="280"/>
      <c r="K2" s="112"/>
      <c r="L2" s="673"/>
      <c r="M2" s="673"/>
      <c r="N2" s="673"/>
      <c r="O2" s="673"/>
      <c r="P2" s="673"/>
      <c r="Q2" s="113"/>
      <c r="R2" s="683"/>
      <c r="S2" s="683"/>
      <c r="T2" s="683"/>
      <c r="U2" s="683"/>
      <c r="V2" s="683"/>
      <c r="W2" s="683"/>
      <c r="X2" s="683"/>
    </row>
    <row r="3" spans="1:24">
      <c r="A3" s="565" t="s">
        <v>238</v>
      </c>
      <c r="B3" s="676" t="s">
        <v>157</v>
      </c>
      <c r="C3" s="677" t="s">
        <v>287</v>
      </c>
      <c r="D3" s="678"/>
      <c r="E3" s="678"/>
      <c r="F3" s="678"/>
      <c r="G3" s="678"/>
      <c r="H3" s="678"/>
      <c r="I3" s="678"/>
      <c r="J3" s="679"/>
      <c r="K3" s="680" t="s">
        <v>307</v>
      </c>
      <c r="L3" s="681"/>
      <c r="M3" s="681"/>
      <c r="N3" s="681"/>
      <c r="O3" s="681"/>
      <c r="P3" s="681"/>
      <c r="Q3" s="682"/>
      <c r="R3" s="674" t="s">
        <v>308</v>
      </c>
      <c r="S3" s="674"/>
      <c r="T3" s="674"/>
      <c r="U3" s="674"/>
      <c r="V3" s="674"/>
      <c r="W3" s="674"/>
      <c r="X3" s="674"/>
    </row>
    <row r="4" spans="1:24" ht="24.75" customHeight="1">
      <c r="A4" s="565"/>
      <c r="B4" s="676"/>
      <c r="C4" s="565" t="s">
        <v>239</v>
      </c>
      <c r="D4" s="565" t="s">
        <v>240</v>
      </c>
      <c r="E4" s="565"/>
      <c r="F4" s="565"/>
      <c r="G4" s="565"/>
      <c r="H4" s="565" t="s">
        <v>241</v>
      </c>
      <c r="I4" s="565"/>
      <c r="J4" s="565"/>
      <c r="K4" s="671" t="s">
        <v>242</v>
      </c>
      <c r="L4" s="671" t="s">
        <v>243</v>
      </c>
      <c r="M4" s="671"/>
      <c r="N4" s="671"/>
      <c r="O4" s="671" t="s">
        <v>244</v>
      </c>
      <c r="P4" s="671"/>
      <c r="Q4" s="671"/>
      <c r="R4" s="671" t="s">
        <v>245</v>
      </c>
      <c r="S4" s="671" t="s">
        <v>246</v>
      </c>
      <c r="T4" s="671"/>
      <c r="U4" s="671"/>
      <c r="V4" s="671" t="s">
        <v>247</v>
      </c>
      <c r="W4" s="671"/>
      <c r="X4" s="671"/>
    </row>
    <row r="5" spans="1:24">
      <c r="A5" s="565"/>
      <c r="B5" s="676"/>
      <c r="C5" s="565"/>
      <c r="D5" s="565" t="s">
        <v>248</v>
      </c>
      <c r="E5" s="565" t="s">
        <v>249</v>
      </c>
      <c r="F5" s="565" t="s">
        <v>250</v>
      </c>
      <c r="G5" s="565" t="s">
        <v>235</v>
      </c>
      <c r="H5" s="565" t="s">
        <v>251</v>
      </c>
      <c r="I5" s="565" t="s">
        <v>252</v>
      </c>
      <c r="J5" s="565" t="s">
        <v>253</v>
      </c>
      <c r="K5" s="671"/>
      <c r="L5" s="671" t="s">
        <v>251</v>
      </c>
      <c r="M5" s="671" t="s">
        <v>252</v>
      </c>
      <c r="N5" s="565" t="s">
        <v>253</v>
      </c>
      <c r="O5" s="671" t="s">
        <v>251</v>
      </c>
      <c r="P5" s="671" t="s">
        <v>252</v>
      </c>
      <c r="Q5" s="565" t="s">
        <v>253</v>
      </c>
      <c r="R5" s="671"/>
      <c r="S5" s="671" t="s">
        <v>251</v>
      </c>
      <c r="T5" s="671" t="s">
        <v>252</v>
      </c>
      <c r="U5" s="565" t="s">
        <v>253</v>
      </c>
      <c r="V5" s="671" t="s">
        <v>251</v>
      </c>
      <c r="W5" s="671" t="s">
        <v>252</v>
      </c>
      <c r="X5" s="565" t="s">
        <v>253</v>
      </c>
    </row>
    <row r="6" spans="1:24">
      <c r="A6" s="565"/>
      <c r="B6" s="676"/>
      <c r="C6" s="565"/>
      <c r="D6" s="565"/>
      <c r="E6" s="565"/>
      <c r="F6" s="565"/>
      <c r="G6" s="565"/>
      <c r="H6" s="565"/>
      <c r="I6" s="565"/>
      <c r="J6" s="565"/>
      <c r="K6" s="671"/>
      <c r="L6" s="671"/>
      <c r="M6" s="671"/>
      <c r="N6" s="565"/>
      <c r="O6" s="671"/>
      <c r="P6" s="671"/>
      <c r="Q6" s="565"/>
      <c r="R6" s="671"/>
      <c r="S6" s="671"/>
      <c r="T6" s="671"/>
      <c r="U6" s="565"/>
      <c r="V6" s="671"/>
      <c r="W6" s="671"/>
      <c r="X6" s="565"/>
    </row>
    <row r="7" spans="1:24" ht="27" customHeight="1">
      <c r="A7" s="565"/>
      <c r="B7" s="676"/>
      <c r="C7" s="565"/>
      <c r="D7" s="565"/>
      <c r="E7" s="565"/>
      <c r="F7" s="565"/>
      <c r="G7" s="565"/>
      <c r="H7" s="565"/>
      <c r="I7" s="565"/>
      <c r="J7" s="565"/>
      <c r="K7" s="671"/>
      <c r="L7" s="671"/>
      <c r="M7" s="671"/>
      <c r="N7" s="565"/>
      <c r="O7" s="671"/>
      <c r="P7" s="671"/>
      <c r="Q7" s="565"/>
      <c r="R7" s="671"/>
      <c r="S7" s="671"/>
      <c r="T7" s="671"/>
      <c r="U7" s="565"/>
      <c r="V7" s="671"/>
      <c r="W7" s="671"/>
      <c r="X7" s="565"/>
    </row>
    <row r="8" spans="1:24">
      <c r="A8" s="580" t="s">
        <v>3</v>
      </c>
      <c r="B8" s="675"/>
      <c r="C8" s="109">
        <v>1</v>
      </c>
      <c r="D8" s="109">
        <v>2</v>
      </c>
      <c r="E8" s="299">
        <v>3</v>
      </c>
      <c r="F8" s="109">
        <v>4</v>
      </c>
      <c r="G8" s="109">
        <v>5</v>
      </c>
      <c r="H8" s="109">
        <v>6</v>
      </c>
      <c r="I8" s="109">
        <v>7</v>
      </c>
      <c r="J8" s="109">
        <v>8</v>
      </c>
      <c r="K8" s="109">
        <v>9</v>
      </c>
      <c r="L8" s="109">
        <v>10</v>
      </c>
      <c r="M8" s="109">
        <v>11</v>
      </c>
      <c r="N8" s="109">
        <v>12</v>
      </c>
      <c r="O8" s="109">
        <v>13</v>
      </c>
      <c r="P8" s="109">
        <v>14</v>
      </c>
      <c r="Q8" s="109">
        <v>15</v>
      </c>
      <c r="R8" s="109">
        <v>16</v>
      </c>
      <c r="S8" s="109">
        <v>17</v>
      </c>
      <c r="T8" s="109">
        <v>18</v>
      </c>
      <c r="U8" s="109">
        <v>19</v>
      </c>
      <c r="V8" s="109">
        <v>20</v>
      </c>
      <c r="W8" s="109">
        <v>21</v>
      </c>
      <c r="X8" s="109">
        <v>22</v>
      </c>
    </row>
    <row r="9" spans="1:24" s="407" customFormat="1">
      <c r="A9" s="670" t="s">
        <v>254</v>
      </c>
      <c r="B9" s="670"/>
      <c r="C9" s="405">
        <v>13</v>
      </c>
      <c r="D9" s="405">
        <v>0</v>
      </c>
      <c r="E9" s="405">
        <v>12</v>
      </c>
      <c r="F9" s="405">
        <v>1</v>
      </c>
      <c r="G9" s="405">
        <v>0</v>
      </c>
      <c r="H9" s="405">
        <v>13</v>
      </c>
      <c r="I9" s="405">
        <v>0</v>
      </c>
      <c r="J9" s="405">
        <v>0</v>
      </c>
      <c r="K9" s="405">
        <v>0</v>
      </c>
      <c r="L9" s="405">
        <v>0</v>
      </c>
      <c r="M9" s="405">
        <v>0</v>
      </c>
      <c r="N9" s="405">
        <v>0</v>
      </c>
      <c r="O9" s="405">
        <v>0</v>
      </c>
      <c r="P9" s="405">
        <v>0</v>
      </c>
      <c r="Q9" s="405">
        <v>0</v>
      </c>
      <c r="R9" s="406">
        <v>54</v>
      </c>
      <c r="S9" s="406">
        <v>54</v>
      </c>
      <c r="T9" s="406">
        <v>0</v>
      </c>
      <c r="U9" s="406">
        <v>0</v>
      </c>
      <c r="V9" s="406">
        <v>0</v>
      </c>
      <c r="W9" s="406">
        <v>0</v>
      </c>
      <c r="X9" s="406">
        <v>0</v>
      </c>
    </row>
    <row r="10" spans="1:24">
      <c r="A10" s="237" t="s">
        <v>0</v>
      </c>
      <c r="B10" s="238" t="s">
        <v>255</v>
      </c>
      <c r="C10" s="405">
        <v>2</v>
      </c>
      <c r="D10" s="300"/>
      <c r="E10" s="300">
        <v>1</v>
      </c>
      <c r="F10" s="300">
        <v>1</v>
      </c>
      <c r="G10" s="300"/>
      <c r="H10" s="300">
        <v>2</v>
      </c>
      <c r="I10" s="300"/>
      <c r="J10" s="300"/>
      <c r="K10" s="405">
        <v>0</v>
      </c>
      <c r="L10" s="300"/>
      <c r="M10" s="300"/>
      <c r="N10" s="300"/>
      <c r="O10" s="300"/>
      <c r="P10" s="300"/>
      <c r="Q10" s="300"/>
      <c r="R10" s="405">
        <v>6</v>
      </c>
      <c r="S10" s="300">
        <v>6</v>
      </c>
      <c r="T10" s="300"/>
      <c r="U10" s="300"/>
      <c r="V10" s="300"/>
      <c r="W10" s="300"/>
      <c r="X10" s="300"/>
    </row>
    <row r="11" spans="1:24" s="407" customFormat="1">
      <c r="A11" s="408" t="s">
        <v>1</v>
      </c>
      <c r="B11" s="409" t="s">
        <v>8</v>
      </c>
      <c r="C11" s="405">
        <v>11</v>
      </c>
      <c r="D11" s="405">
        <v>0</v>
      </c>
      <c r="E11" s="405">
        <v>11</v>
      </c>
      <c r="F11" s="405">
        <v>0</v>
      </c>
      <c r="G11" s="405">
        <v>0</v>
      </c>
      <c r="H11" s="405">
        <v>11</v>
      </c>
      <c r="I11" s="405">
        <v>0</v>
      </c>
      <c r="J11" s="405">
        <v>0</v>
      </c>
      <c r="K11" s="405">
        <v>0</v>
      </c>
      <c r="L11" s="405">
        <v>0</v>
      </c>
      <c r="M11" s="405">
        <v>0</v>
      </c>
      <c r="N11" s="405">
        <v>0</v>
      </c>
      <c r="O11" s="405">
        <v>0</v>
      </c>
      <c r="P11" s="405">
        <v>0</v>
      </c>
      <c r="Q11" s="405">
        <v>0</v>
      </c>
      <c r="R11" s="405">
        <v>48</v>
      </c>
      <c r="S11" s="405">
        <v>48</v>
      </c>
      <c r="T11" s="405">
        <v>0</v>
      </c>
      <c r="U11" s="405">
        <v>0</v>
      </c>
      <c r="V11" s="405">
        <v>0</v>
      </c>
      <c r="W11" s="405">
        <v>0</v>
      </c>
      <c r="X11" s="405">
        <v>0</v>
      </c>
    </row>
    <row r="12" spans="1:24">
      <c r="A12" s="239">
        <v>1</v>
      </c>
      <c r="B12" s="218" t="s">
        <v>386</v>
      </c>
      <c r="C12" s="405">
        <v>1</v>
      </c>
      <c r="D12" s="300"/>
      <c r="E12" s="300">
        <v>1</v>
      </c>
      <c r="F12" s="300"/>
      <c r="G12" s="300"/>
      <c r="H12" s="300">
        <v>1</v>
      </c>
      <c r="I12" s="300"/>
      <c r="J12" s="300"/>
      <c r="K12" s="405">
        <v>0</v>
      </c>
      <c r="L12" s="300"/>
      <c r="M12" s="300"/>
      <c r="N12" s="300"/>
      <c r="O12" s="300"/>
      <c r="P12" s="300"/>
      <c r="Q12" s="300"/>
      <c r="R12" s="405">
        <v>9</v>
      </c>
      <c r="S12" s="300">
        <v>9</v>
      </c>
      <c r="T12" s="300"/>
      <c r="U12" s="300"/>
      <c r="V12" s="300"/>
      <c r="W12" s="300"/>
      <c r="X12" s="300"/>
    </row>
    <row r="13" spans="1:24">
      <c r="A13" s="239">
        <v>2</v>
      </c>
      <c r="B13" s="218" t="s">
        <v>387</v>
      </c>
      <c r="C13" s="405">
        <v>0</v>
      </c>
      <c r="D13" s="300"/>
      <c r="E13" s="300"/>
      <c r="F13" s="300"/>
      <c r="G13" s="300"/>
      <c r="H13" s="300"/>
      <c r="I13" s="300"/>
      <c r="J13" s="300"/>
      <c r="K13" s="405">
        <v>0</v>
      </c>
      <c r="L13" s="300"/>
      <c r="M13" s="300"/>
      <c r="N13" s="300"/>
      <c r="O13" s="300"/>
      <c r="P13" s="300"/>
      <c r="Q13" s="300"/>
      <c r="R13" s="405">
        <v>5</v>
      </c>
      <c r="S13" s="300">
        <v>5</v>
      </c>
      <c r="T13" s="300"/>
      <c r="U13" s="300"/>
      <c r="V13" s="300"/>
      <c r="W13" s="300"/>
      <c r="X13" s="300"/>
    </row>
    <row r="14" spans="1:24">
      <c r="A14" s="239">
        <v>3</v>
      </c>
      <c r="B14" s="218" t="s">
        <v>388</v>
      </c>
      <c r="C14" s="405">
        <v>2</v>
      </c>
      <c r="D14" s="300"/>
      <c r="E14" s="300">
        <v>2</v>
      </c>
      <c r="F14" s="300"/>
      <c r="G14" s="300"/>
      <c r="H14" s="300">
        <v>2</v>
      </c>
      <c r="I14" s="300"/>
      <c r="J14" s="300"/>
      <c r="K14" s="405">
        <v>0</v>
      </c>
      <c r="L14" s="300"/>
      <c r="M14" s="300"/>
      <c r="N14" s="300"/>
      <c r="O14" s="300"/>
      <c r="P14" s="300"/>
      <c r="Q14" s="300"/>
      <c r="R14" s="405">
        <v>4</v>
      </c>
      <c r="S14" s="300">
        <v>4</v>
      </c>
      <c r="T14" s="300"/>
      <c r="U14" s="300"/>
      <c r="V14" s="300"/>
      <c r="W14" s="300"/>
      <c r="X14" s="300"/>
    </row>
    <row r="15" spans="1:24">
      <c r="A15" s="239">
        <v>4</v>
      </c>
      <c r="B15" s="218" t="s">
        <v>389</v>
      </c>
      <c r="C15" s="405">
        <v>1</v>
      </c>
      <c r="D15" s="300"/>
      <c r="E15" s="300">
        <v>1</v>
      </c>
      <c r="F15" s="300"/>
      <c r="G15" s="300"/>
      <c r="H15" s="300">
        <v>1</v>
      </c>
      <c r="I15" s="300"/>
      <c r="J15" s="300"/>
      <c r="K15" s="405">
        <v>0</v>
      </c>
      <c r="L15" s="300"/>
      <c r="M15" s="300"/>
      <c r="N15" s="300"/>
      <c r="O15" s="300"/>
      <c r="P15" s="300"/>
      <c r="Q15" s="300"/>
      <c r="R15" s="405">
        <v>5</v>
      </c>
      <c r="S15" s="300">
        <v>5</v>
      </c>
      <c r="T15" s="300"/>
      <c r="U15" s="300"/>
      <c r="V15" s="300"/>
      <c r="W15" s="300"/>
      <c r="X15" s="300"/>
    </row>
    <row r="16" spans="1:24">
      <c r="A16" s="239">
        <v>5</v>
      </c>
      <c r="B16" s="218" t="s">
        <v>390</v>
      </c>
      <c r="C16" s="405">
        <v>2</v>
      </c>
      <c r="D16" s="300"/>
      <c r="E16" s="300">
        <v>2</v>
      </c>
      <c r="F16" s="300"/>
      <c r="G16" s="300"/>
      <c r="H16" s="300">
        <v>2</v>
      </c>
      <c r="I16" s="300"/>
      <c r="J16" s="300"/>
      <c r="K16" s="405">
        <v>0</v>
      </c>
      <c r="L16" s="300"/>
      <c r="M16" s="300"/>
      <c r="N16" s="300"/>
      <c r="O16" s="300"/>
      <c r="P16" s="300"/>
      <c r="Q16" s="300"/>
      <c r="R16" s="405">
        <v>4</v>
      </c>
      <c r="S16" s="300">
        <v>4</v>
      </c>
      <c r="T16" s="300"/>
      <c r="U16" s="300"/>
      <c r="V16" s="300"/>
      <c r="W16" s="300"/>
      <c r="X16" s="300"/>
    </row>
    <row r="17" spans="1:24">
      <c r="A17" s="239">
        <v>6</v>
      </c>
      <c r="B17" s="218" t="s">
        <v>391</v>
      </c>
      <c r="C17" s="405">
        <v>1</v>
      </c>
      <c r="D17" s="300"/>
      <c r="E17" s="300">
        <v>1</v>
      </c>
      <c r="F17" s="300"/>
      <c r="G17" s="300"/>
      <c r="H17" s="300">
        <v>1</v>
      </c>
      <c r="I17" s="300"/>
      <c r="J17" s="300"/>
      <c r="K17" s="405">
        <v>0</v>
      </c>
      <c r="L17" s="300"/>
      <c r="M17" s="300"/>
      <c r="N17" s="300"/>
      <c r="O17" s="300"/>
      <c r="P17" s="300"/>
      <c r="Q17" s="300"/>
      <c r="R17" s="405">
        <v>5</v>
      </c>
      <c r="S17" s="300">
        <v>5</v>
      </c>
      <c r="T17" s="300"/>
      <c r="U17" s="300"/>
      <c r="V17" s="300"/>
      <c r="W17" s="300"/>
      <c r="X17" s="300"/>
    </row>
    <row r="18" spans="1:24">
      <c r="A18" s="239">
        <v>7</v>
      </c>
      <c r="B18" s="218" t="s">
        <v>392</v>
      </c>
      <c r="C18" s="405">
        <v>1</v>
      </c>
      <c r="D18" s="300"/>
      <c r="E18" s="300">
        <v>1</v>
      </c>
      <c r="F18" s="300"/>
      <c r="G18" s="300"/>
      <c r="H18" s="300">
        <v>1</v>
      </c>
      <c r="I18" s="300"/>
      <c r="J18" s="300"/>
      <c r="K18" s="405">
        <v>0</v>
      </c>
      <c r="L18" s="300"/>
      <c r="M18" s="300"/>
      <c r="N18" s="300"/>
      <c r="O18" s="300"/>
      <c r="P18" s="300"/>
      <c r="Q18" s="300"/>
      <c r="R18" s="405">
        <v>11</v>
      </c>
      <c r="S18" s="300">
        <v>11</v>
      </c>
      <c r="T18" s="300"/>
      <c r="U18" s="300"/>
      <c r="V18" s="300"/>
      <c r="W18" s="300"/>
      <c r="X18" s="300"/>
    </row>
    <row r="19" spans="1:24">
      <c r="A19" s="239">
        <v>8</v>
      </c>
      <c r="B19" s="218" t="s">
        <v>393</v>
      </c>
      <c r="C19" s="405">
        <v>1</v>
      </c>
      <c r="D19" s="300"/>
      <c r="E19" s="300">
        <v>1</v>
      </c>
      <c r="F19" s="300"/>
      <c r="G19" s="300"/>
      <c r="H19" s="300">
        <v>1</v>
      </c>
      <c r="I19" s="300"/>
      <c r="J19" s="300"/>
      <c r="K19" s="405">
        <v>0</v>
      </c>
      <c r="L19" s="300"/>
      <c r="M19" s="300"/>
      <c r="N19" s="300"/>
      <c r="O19" s="300"/>
      <c r="P19" s="300"/>
      <c r="Q19" s="300"/>
      <c r="R19" s="405">
        <v>1</v>
      </c>
      <c r="S19" s="300">
        <v>1</v>
      </c>
      <c r="T19" s="300"/>
      <c r="U19" s="300"/>
      <c r="V19" s="300"/>
      <c r="W19" s="300"/>
      <c r="X19" s="300"/>
    </row>
    <row r="20" spans="1:24">
      <c r="A20" s="239">
        <v>9</v>
      </c>
      <c r="B20" s="218" t="s">
        <v>394</v>
      </c>
      <c r="C20" s="405">
        <v>1</v>
      </c>
      <c r="D20" s="300"/>
      <c r="E20" s="300">
        <v>1</v>
      </c>
      <c r="F20" s="300"/>
      <c r="G20" s="300"/>
      <c r="H20" s="300">
        <v>1</v>
      </c>
      <c r="I20" s="300"/>
      <c r="J20" s="300"/>
      <c r="K20" s="405">
        <v>0</v>
      </c>
      <c r="L20" s="300"/>
      <c r="M20" s="300"/>
      <c r="N20" s="300"/>
      <c r="O20" s="300"/>
      <c r="P20" s="300"/>
      <c r="Q20" s="300"/>
      <c r="R20" s="405">
        <v>2</v>
      </c>
      <c r="S20" s="300">
        <v>2</v>
      </c>
      <c r="T20" s="300"/>
      <c r="U20" s="300"/>
      <c r="V20" s="300"/>
      <c r="W20" s="300"/>
      <c r="X20" s="300"/>
    </row>
    <row r="21" spans="1:24">
      <c r="A21" s="239">
        <v>10</v>
      </c>
      <c r="B21" s="218" t="s">
        <v>395</v>
      </c>
      <c r="C21" s="405">
        <v>1</v>
      </c>
      <c r="D21" s="300"/>
      <c r="E21" s="300">
        <v>1</v>
      </c>
      <c r="F21" s="300"/>
      <c r="G21" s="300"/>
      <c r="H21" s="300">
        <v>1</v>
      </c>
      <c r="I21" s="300"/>
      <c r="J21" s="300"/>
      <c r="K21" s="405">
        <v>0</v>
      </c>
      <c r="L21" s="300"/>
      <c r="M21" s="300"/>
      <c r="N21" s="300"/>
      <c r="O21" s="300"/>
      <c r="P21" s="300"/>
      <c r="Q21" s="300"/>
      <c r="R21" s="405">
        <v>2</v>
      </c>
      <c r="S21" s="300">
        <v>2</v>
      </c>
      <c r="T21" s="300"/>
      <c r="U21" s="300"/>
      <c r="V21" s="300"/>
      <c r="W21" s="300"/>
      <c r="X21" s="300"/>
    </row>
    <row r="22" spans="1:24" ht="16.5">
      <c r="A22" s="169"/>
      <c r="B22" s="666" t="str">
        <f>TT!C7</f>
        <v>Kon Tum, ngày    tháng 3 năm 2021</v>
      </c>
      <c r="C22" s="666"/>
      <c r="D22" s="666"/>
      <c r="E22" s="666"/>
      <c r="F22" s="666"/>
      <c r="G22" s="666"/>
      <c r="H22" s="222"/>
      <c r="I22" s="222"/>
      <c r="J22" s="222"/>
      <c r="K22" s="229"/>
      <c r="L22" s="230"/>
      <c r="M22" s="230"/>
      <c r="N22" s="229"/>
      <c r="O22" s="667" t="str">
        <f>B22</f>
        <v>Kon Tum, ngày    tháng 3 năm 2021</v>
      </c>
      <c r="P22" s="667"/>
      <c r="Q22" s="667"/>
      <c r="R22" s="667"/>
      <c r="S22" s="667"/>
      <c r="T22" s="667"/>
      <c r="U22" s="667"/>
      <c r="V22" s="100"/>
      <c r="W22" s="100"/>
      <c r="X22" s="100"/>
    </row>
    <row r="23" spans="1:24" ht="16.5">
      <c r="A23" s="114"/>
      <c r="B23" s="628" t="str">
        <f>TT!A6</f>
        <v>NGƯỜI LẬP BIỂU</v>
      </c>
      <c r="C23" s="628"/>
      <c r="D23" s="628"/>
      <c r="E23" s="628"/>
      <c r="F23" s="628"/>
      <c r="G23" s="628"/>
      <c r="H23" s="223"/>
      <c r="I23" s="223"/>
      <c r="J23" s="223"/>
      <c r="K23" s="231"/>
      <c r="L23" s="231"/>
      <c r="M23" s="231"/>
      <c r="N23" s="232"/>
      <c r="O23" s="629" t="str">
        <f>TT!C5</f>
        <v>CỤC TRƯỞNG</v>
      </c>
      <c r="P23" s="629"/>
      <c r="Q23" s="629"/>
      <c r="R23" s="629"/>
      <c r="S23" s="629"/>
      <c r="T23" s="629"/>
      <c r="U23" s="629"/>
    </row>
    <row r="24" spans="1:24" ht="16.5">
      <c r="A24" s="114"/>
      <c r="B24" s="350"/>
      <c r="C24" s="350"/>
      <c r="D24" s="350"/>
      <c r="E24" s="350"/>
      <c r="F24" s="350"/>
      <c r="G24" s="350"/>
      <c r="H24" s="223"/>
      <c r="I24" s="223"/>
      <c r="J24" s="223"/>
      <c r="K24" s="231"/>
      <c r="L24" s="231"/>
      <c r="M24" s="231"/>
      <c r="N24" s="232"/>
      <c r="O24" s="351"/>
      <c r="P24" s="351"/>
      <c r="Q24" s="351"/>
      <c r="R24" s="351"/>
      <c r="S24" s="351"/>
      <c r="T24" s="351"/>
      <c r="U24" s="351"/>
    </row>
    <row r="25" spans="1:24" ht="16.5">
      <c r="A25" s="114"/>
      <c r="B25" s="350"/>
      <c r="C25" s="350"/>
      <c r="D25" s="350"/>
      <c r="E25" s="350"/>
      <c r="F25" s="350"/>
      <c r="G25" s="350"/>
      <c r="H25" s="223"/>
      <c r="I25" s="223"/>
      <c r="J25" s="223"/>
      <c r="K25" s="231"/>
      <c r="L25" s="231"/>
      <c r="M25" s="231"/>
      <c r="N25" s="232"/>
      <c r="O25" s="351"/>
      <c r="P25" s="351"/>
      <c r="Q25" s="351"/>
      <c r="R25" s="351"/>
      <c r="S25" s="351"/>
      <c r="T25" s="351"/>
      <c r="U25" s="351"/>
    </row>
    <row r="26" spans="1:24" ht="16.5">
      <c r="A26" s="114"/>
      <c r="B26" s="350"/>
      <c r="C26" s="350"/>
      <c r="D26" s="350"/>
      <c r="E26" s="350"/>
      <c r="F26" s="350"/>
      <c r="G26" s="350"/>
      <c r="H26" s="223"/>
      <c r="I26" s="223"/>
      <c r="J26" s="223"/>
      <c r="K26" s="231"/>
      <c r="L26" s="231"/>
      <c r="M26" s="231"/>
      <c r="N26" s="232"/>
      <c r="O26" s="351"/>
      <c r="P26" s="351"/>
      <c r="Q26" s="351"/>
      <c r="R26" s="351"/>
      <c r="S26" s="351"/>
      <c r="T26" s="351"/>
      <c r="U26" s="351"/>
    </row>
    <row r="27" spans="1:24" ht="16.5">
      <c r="A27" s="3"/>
      <c r="B27" s="212"/>
      <c r="C27" s="212"/>
      <c r="D27" s="213"/>
      <c r="E27" s="213"/>
      <c r="F27" s="213"/>
      <c r="G27" s="212"/>
      <c r="H27" s="212"/>
      <c r="I27" s="212"/>
      <c r="J27" s="212"/>
      <c r="K27" s="213"/>
      <c r="L27" s="213"/>
      <c r="M27" s="213"/>
      <c r="N27" s="213"/>
      <c r="O27" s="213"/>
      <c r="P27" s="224"/>
      <c r="Q27" s="224"/>
      <c r="R27" s="224"/>
      <c r="S27" s="213"/>
      <c r="T27" s="213"/>
      <c r="U27" s="213"/>
    </row>
    <row r="28" spans="1:24" ht="16.5">
      <c r="A28" s="3"/>
      <c r="B28" s="212"/>
      <c r="C28" s="212"/>
      <c r="D28" s="213"/>
      <c r="E28" s="213"/>
      <c r="F28" s="213"/>
      <c r="G28" s="212"/>
      <c r="H28" s="212"/>
      <c r="I28" s="212"/>
      <c r="J28" s="212"/>
      <c r="K28" s="213"/>
      <c r="L28" s="213"/>
      <c r="M28" s="213"/>
      <c r="N28" s="213"/>
      <c r="O28" s="213"/>
      <c r="P28" s="227"/>
      <c r="Q28" s="227"/>
      <c r="R28" s="227"/>
      <c r="S28" s="227"/>
      <c r="T28" s="227"/>
      <c r="U28" s="227"/>
    </row>
    <row r="29" spans="1:24" ht="16.5">
      <c r="A29" s="3"/>
      <c r="B29" s="212"/>
      <c r="C29" s="212"/>
      <c r="D29" s="213"/>
      <c r="E29" s="213"/>
      <c r="F29" s="213"/>
      <c r="G29" s="212"/>
      <c r="H29" s="212"/>
      <c r="I29" s="212"/>
      <c r="J29" s="212"/>
      <c r="K29" s="213"/>
      <c r="L29" s="213"/>
      <c r="M29" s="213"/>
      <c r="N29" s="213"/>
      <c r="O29" s="213"/>
      <c r="P29" s="227"/>
      <c r="Q29" s="227"/>
      <c r="R29" s="227"/>
      <c r="S29" s="227"/>
      <c r="T29" s="227"/>
      <c r="U29" s="227"/>
    </row>
    <row r="30" spans="1:24" ht="16.5">
      <c r="A30" s="3"/>
      <c r="B30" s="629" t="str">
        <f>TT!C6</f>
        <v>PHẠM ANH VŨ</v>
      </c>
      <c r="C30" s="629"/>
      <c r="D30" s="629"/>
      <c r="E30" s="629"/>
      <c r="F30" s="629"/>
      <c r="G30" s="629"/>
      <c r="H30" s="224"/>
      <c r="I30" s="224"/>
      <c r="J30" s="224"/>
      <c r="K30" s="213"/>
      <c r="L30" s="213"/>
      <c r="M30" s="213"/>
      <c r="N30" s="213"/>
      <c r="O30" s="629" t="str">
        <f>TT!C3</f>
        <v>CAO MINH HOÀNG TÙNG</v>
      </c>
      <c r="P30" s="629"/>
      <c r="Q30" s="629"/>
      <c r="R30" s="629"/>
      <c r="S30" s="629"/>
      <c r="T30" s="629"/>
      <c r="U30" s="629"/>
    </row>
  </sheetData>
  <sheetProtection selectLockedCells="1" selectUnlockedCells="1"/>
  <mergeCells count="47">
    <mergeCell ref="R1:X1"/>
    <mergeCell ref="A8:B8"/>
    <mergeCell ref="H4:J4"/>
    <mergeCell ref="F1:Q1"/>
    <mergeCell ref="K4:K7"/>
    <mergeCell ref="L4:N4"/>
    <mergeCell ref="O4:Q4"/>
    <mergeCell ref="O5:O7"/>
    <mergeCell ref="P5:P7"/>
    <mergeCell ref="Q5:Q7"/>
    <mergeCell ref="A3:A7"/>
    <mergeCell ref="B3:B7"/>
    <mergeCell ref="C3:J3"/>
    <mergeCell ref="K3:Q3"/>
    <mergeCell ref="A1:E1"/>
    <mergeCell ref="R2:X2"/>
    <mergeCell ref="H2:I2"/>
    <mergeCell ref="L2:P2"/>
    <mergeCell ref="R3:X3"/>
    <mergeCell ref="C4:C7"/>
    <mergeCell ref="D4:G4"/>
    <mergeCell ref="I5:I7"/>
    <mergeCell ref="J5:J7"/>
    <mergeCell ref="L5:L7"/>
    <mergeCell ref="M5:M7"/>
    <mergeCell ref="N5:N7"/>
    <mergeCell ref="D5:D7"/>
    <mergeCell ref="E5:E7"/>
    <mergeCell ref="F5:F7"/>
    <mergeCell ref="G5:G7"/>
    <mergeCell ref="H5:H7"/>
    <mergeCell ref="B30:G30"/>
    <mergeCell ref="O30:U30"/>
    <mergeCell ref="X5:X7"/>
    <mergeCell ref="A9:B9"/>
    <mergeCell ref="B22:G22"/>
    <mergeCell ref="O22:U22"/>
    <mergeCell ref="B23:G23"/>
    <mergeCell ref="O23:U23"/>
    <mergeCell ref="S5:S7"/>
    <mergeCell ref="T5:T7"/>
    <mergeCell ref="U5:U7"/>
    <mergeCell ref="V5:V7"/>
    <mergeCell ref="W5:W7"/>
    <mergeCell ref="R4:R7"/>
    <mergeCell ref="S4:U4"/>
    <mergeCell ref="V4:X4"/>
  </mergeCells>
  <pageMargins left="0.35" right="0.36" top="0.41" bottom="0.43" header="0.31496062992125984" footer="0.31496062992125984"/>
  <pageSetup paperSize="9" scale="8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T30"/>
  <sheetViews>
    <sheetView topLeftCell="A4" zoomScale="80" zoomScaleNormal="80" zoomScaleSheetLayoutView="70" workbookViewId="0">
      <selection activeCell="H18" sqref="H18"/>
    </sheetView>
  </sheetViews>
  <sheetFormatPr defaultRowHeight="15.75"/>
  <cols>
    <col min="1" max="1" width="4" style="125" customWidth="1"/>
    <col min="2" max="2" width="27.75" style="116" customWidth="1"/>
    <col min="3" max="5" width="7.375" style="116" customWidth="1"/>
    <col min="6" max="6" width="10.5" style="116" customWidth="1"/>
    <col min="7" max="7" width="7.875" style="116" customWidth="1"/>
    <col min="8" max="8" width="10.875" style="116" customWidth="1"/>
    <col min="9" max="9" width="7.875" style="116" customWidth="1"/>
    <col min="10" max="10" width="9.75" style="116" customWidth="1"/>
    <col min="11" max="11" width="7.875" style="116" customWidth="1"/>
    <col min="12" max="12" width="11.75" style="116" customWidth="1"/>
    <col min="13" max="13" width="7.875" style="116" customWidth="1"/>
    <col min="14" max="14" width="11" style="116" customWidth="1"/>
    <col min="15" max="15" width="7.875" style="116" customWidth="1"/>
    <col min="16" max="16" width="11.5" style="116" customWidth="1"/>
    <col min="17" max="17" width="7.5" style="116" customWidth="1"/>
    <col min="18" max="18" width="9.75" style="116" customWidth="1"/>
    <col min="19" max="19" width="8" style="116" customWidth="1"/>
    <col min="20" max="20" width="12.25" style="116" customWidth="1"/>
    <col min="21" max="16384" width="9" style="116"/>
  </cols>
  <sheetData>
    <row r="1" spans="1:20" ht="68.25" customHeight="1">
      <c r="A1" s="492" t="s">
        <v>327</v>
      </c>
      <c r="B1" s="492"/>
      <c r="C1" s="492"/>
      <c r="D1" s="492"/>
      <c r="E1" s="684" t="s">
        <v>406</v>
      </c>
      <c r="F1" s="684"/>
      <c r="G1" s="684"/>
      <c r="H1" s="684"/>
      <c r="I1" s="684"/>
      <c r="J1" s="684"/>
      <c r="K1" s="684"/>
      <c r="L1" s="684"/>
      <c r="M1" s="684"/>
      <c r="N1" s="684"/>
      <c r="O1" s="684"/>
      <c r="P1" s="490" t="str">
        <f>TT!C2</f>
        <v>Đơn vị  báo cáo: CỤC THADS TỈNH KON TUM
Đơn vị nhận báo cáo: BAN PHÁP CHẾ HĐND TỈNH</v>
      </c>
      <c r="Q1" s="490"/>
      <c r="R1" s="490"/>
      <c r="S1" s="490"/>
      <c r="T1" s="490"/>
    </row>
    <row r="2" spans="1:20">
      <c r="A2" s="117"/>
      <c r="B2" s="6"/>
      <c r="C2" s="118"/>
      <c r="D2" s="118"/>
      <c r="G2" s="119"/>
      <c r="H2" s="120">
        <f>COUNTBLANK(D19:T19)</f>
        <v>15</v>
      </c>
      <c r="I2" s="120">
        <f>COUNTA(D19:T19)</f>
        <v>2</v>
      </c>
      <c r="J2" s="120">
        <f>H2+I2</f>
        <v>17</v>
      </c>
      <c r="K2" s="121"/>
      <c r="M2" s="122"/>
      <c r="N2" s="122"/>
      <c r="O2" s="122"/>
      <c r="P2" s="685" t="s">
        <v>98</v>
      </c>
      <c r="Q2" s="685"/>
      <c r="R2" s="685"/>
      <c r="S2" s="685"/>
      <c r="T2" s="685"/>
    </row>
    <row r="3" spans="1:20" ht="21" customHeight="1">
      <c r="A3" s="686" t="s">
        <v>238</v>
      </c>
      <c r="B3" s="686" t="s">
        <v>157</v>
      </c>
      <c r="C3" s="688" t="s">
        <v>256</v>
      </c>
      <c r="D3" s="689"/>
      <c r="E3" s="689"/>
      <c r="F3" s="690" t="s">
        <v>257</v>
      </c>
      <c r="G3" s="690"/>
      <c r="H3" s="690"/>
      <c r="I3" s="690"/>
      <c r="J3" s="690"/>
      <c r="K3" s="690"/>
      <c r="L3" s="690"/>
      <c r="M3" s="691" t="s">
        <v>258</v>
      </c>
      <c r="N3" s="691"/>
      <c r="O3" s="691"/>
      <c r="P3" s="692"/>
      <c r="Q3" s="688" t="s">
        <v>259</v>
      </c>
      <c r="R3" s="689"/>
      <c r="S3" s="689"/>
      <c r="T3" s="703"/>
    </row>
    <row r="4" spans="1:20" ht="36.75" customHeight="1">
      <c r="A4" s="687"/>
      <c r="B4" s="687"/>
      <c r="C4" s="693" t="s">
        <v>260</v>
      </c>
      <c r="D4" s="696" t="s">
        <v>4</v>
      </c>
      <c r="E4" s="696"/>
      <c r="F4" s="693" t="s">
        <v>261</v>
      </c>
      <c r="G4" s="690" t="s">
        <v>262</v>
      </c>
      <c r="H4" s="690"/>
      <c r="I4" s="690"/>
      <c r="J4" s="690"/>
      <c r="K4" s="690"/>
      <c r="L4" s="690"/>
      <c r="M4" s="697" t="s">
        <v>263</v>
      </c>
      <c r="N4" s="698"/>
      <c r="O4" s="697" t="s">
        <v>264</v>
      </c>
      <c r="P4" s="698"/>
      <c r="Q4" s="697" t="s">
        <v>265</v>
      </c>
      <c r="R4" s="698"/>
      <c r="S4" s="697" t="s">
        <v>266</v>
      </c>
      <c r="T4" s="698"/>
    </row>
    <row r="5" spans="1:20">
      <c r="A5" s="687"/>
      <c r="B5" s="687"/>
      <c r="C5" s="694"/>
      <c r="D5" s="693" t="s">
        <v>267</v>
      </c>
      <c r="E5" s="693" t="s">
        <v>62</v>
      </c>
      <c r="F5" s="694"/>
      <c r="G5" s="690" t="s">
        <v>12</v>
      </c>
      <c r="H5" s="690"/>
      <c r="I5" s="690" t="s">
        <v>4</v>
      </c>
      <c r="J5" s="690"/>
      <c r="K5" s="690"/>
      <c r="L5" s="690"/>
      <c r="M5" s="699"/>
      <c r="N5" s="700"/>
      <c r="O5" s="699"/>
      <c r="P5" s="700"/>
      <c r="Q5" s="699"/>
      <c r="R5" s="700"/>
      <c r="S5" s="699"/>
      <c r="T5" s="700"/>
    </row>
    <row r="6" spans="1:20" ht="27.75" customHeight="1">
      <c r="A6" s="687"/>
      <c r="B6" s="687"/>
      <c r="C6" s="694"/>
      <c r="D6" s="694"/>
      <c r="E6" s="694"/>
      <c r="F6" s="694"/>
      <c r="G6" s="690"/>
      <c r="H6" s="690"/>
      <c r="I6" s="690" t="s">
        <v>268</v>
      </c>
      <c r="J6" s="690"/>
      <c r="K6" s="690" t="s">
        <v>269</v>
      </c>
      <c r="L6" s="690"/>
      <c r="M6" s="701"/>
      <c r="N6" s="702"/>
      <c r="O6" s="701"/>
      <c r="P6" s="702"/>
      <c r="Q6" s="701"/>
      <c r="R6" s="702"/>
      <c r="S6" s="701"/>
      <c r="T6" s="702"/>
    </row>
    <row r="7" spans="1:20" ht="50.25" customHeight="1">
      <c r="A7" s="687"/>
      <c r="B7" s="687"/>
      <c r="C7" s="695"/>
      <c r="D7" s="695"/>
      <c r="E7" s="695"/>
      <c r="F7" s="695"/>
      <c r="G7" s="281" t="s">
        <v>178</v>
      </c>
      <c r="H7" s="281" t="s">
        <v>179</v>
      </c>
      <c r="I7" s="281" t="s">
        <v>178</v>
      </c>
      <c r="J7" s="281" t="s">
        <v>179</v>
      </c>
      <c r="K7" s="240" t="s">
        <v>178</v>
      </c>
      <c r="L7" s="281" t="s">
        <v>179</v>
      </c>
      <c r="M7" s="281" t="s">
        <v>178</v>
      </c>
      <c r="N7" s="281" t="s">
        <v>179</v>
      </c>
      <c r="O7" s="281" t="s">
        <v>178</v>
      </c>
      <c r="P7" s="281" t="s">
        <v>179</v>
      </c>
      <c r="Q7" s="281" t="s">
        <v>178</v>
      </c>
      <c r="R7" s="281" t="s">
        <v>179</v>
      </c>
      <c r="S7" s="281" t="s">
        <v>178</v>
      </c>
      <c r="T7" s="281" t="s">
        <v>179</v>
      </c>
    </row>
    <row r="8" spans="1:20">
      <c r="A8" s="704" t="s">
        <v>3</v>
      </c>
      <c r="B8" s="704"/>
      <c r="C8" s="123">
        <v>1</v>
      </c>
      <c r="D8" s="123">
        <v>2</v>
      </c>
      <c r="E8" s="123">
        <v>3</v>
      </c>
      <c r="F8" s="123">
        <v>4</v>
      </c>
      <c r="G8" s="123">
        <v>5</v>
      </c>
      <c r="H8" s="123">
        <v>6</v>
      </c>
      <c r="I8" s="123">
        <v>7</v>
      </c>
      <c r="J8" s="123">
        <v>8</v>
      </c>
      <c r="K8" s="123">
        <v>9</v>
      </c>
      <c r="L8" s="123">
        <v>10</v>
      </c>
      <c r="M8" s="123">
        <v>11</v>
      </c>
      <c r="N8" s="123">
        <v>12</v>
      </c>
      <c r="O8" s="123">
        <v>13</v>
      </c>
      <c r="P8" s="123">
        <v>14</v>
      </c>
      <c r="Q8" s="124">
        <v>15</v>
      </c>
      <c r="R8" s="124">
        <v>16</v>
      </c>
      <c r="S8" s="124">
        <v>17</v>
      </c>
      <c r="T8" s="124">
        <v>18</v>
      </c>
    </row>
    <row r="9" spans="1:20" s="411" customFormat="1">
      <c r="A9" s="705" t="s">
        <v>10</v>
      </c>
      <c r="B9" s="706"/>
      <c r="C9" s="410">
        <f>C10+C11</f>
        <v>0</v>
      </c>
      <c r="D9" s="410">
        <f t="shared" ref="D9:E9" si="0">D10+D11</f>
        <v>0</v>
      </c>
      <c r="E9" s="410">
        <f t="shared" si="0"/>
        <v>0</v>
      </c>
      <c r="F9" s="410">
        <f>F10+F11</f>
        <v>0</v>
      </c>
      <c r="G9" s="410">
        <v>0</v>
      </c>
      <c r="H9" s="410">
        <v>0</v>
      </c>
      <c r="I9" s="410">
        <v>0</v>
      </c>
      <c r="J9" s="410">
        <v>0</v>
      </c>
      <c r="K9" s="410">
        <v>0</v>
      </c>
      <c r="L9" s="410">
        <v>0</v>
      </c>
      <c r="M9" s="410">
        <v>0</v>
      </c>
      <c r="N9" s="410">
        <v>0</v>
      </c>
      <c r="O9" s="410">
        <v>0</v>
      </c>
      <c r="P9" s="410">
        <v>0</v>
      </c>
      <c r="Q9" s="410">
        <v>0</v>
      </c>
      <c r="R9" s="410">
        <v>0</v>
      </c>
      <c r="S9" s="410">
        <v>0</v>
      </c>
      <c r="T9" s="410">
        <v>0</v>
      </c>
    </row>
    <row r="10" spans="1:20">
      <c r="A10" s="241" t="s">
        <v>0</v>
      </c>
      <c r="B10" s="242" t="s">
        <v>28</v>
      </c>
      <c r="C10" s="410">
        <f>D10+E10</f>
        <v>0</v>
      </c>
      <c r="D10" s="301"/>
      <c r="E10" s="301"/>
      <c r="F10" s="301"/>
      <c r="G10" s="410">
        <f>I10+K10</f>
        <v>0</v>
      </c>
      <c r="H10" s="410">
        <f>J10+L10</f>
        <v>0</v>
      </c>
      <c r="I10" s="301"/>
      <c r="J10" s="301"/>
      <c r="K10" s="301"/>
      <c r="L10" s="301"/>
      <c r="M10" s="301"/>
      <c r="N10" s="301"/>
      <c r="O10" s="301"/>
      <c r="P10" s="301"/>
      <c r="Q10" s="301"/>
      <c r="R10" s="301"/>
      <c r="S10" s="301"/>
      <c r="T10" s="301"/>
    </row>
    <row r="11" spans="1:20" s="411" customFormat="1">
      <c r="A11" s="412" t="s">
        <v>1</v>
      </c>
      <c r="B11" s="413" t="s">
        <v>8</v>
      </c>
      <c r="C11" s="410">
        <f>D11+E11</f>
        <v>0</v>
      </c>
      <c r="D11" s="410">
        <f>SUM(D12:D21)</f>
        <v>0</v>
      </c>
      <c r="E11" s="410">
        <f>SUM(E12:E21)</f>
        <v>0</v>
      </c>
      <c r="F11" s="410">
        <f>SUM(F12:F21)</f>
        <v>0</v>
      </c>
      <c r="G11" s="410">
        <f t="shared" ref="G11:G21" si="1">I11+K11</f>
        <v>0</v>
      </c>
      <c r="H11" s="410">
        <f t="shared" ref="H11:H21" si="2">J11+L11</f>
        <v>0</v>
      </c>
      <c r="I11" s="410"/>
      <c r="J11" s="410"/>
      <c r="K11" s="410"/>
      <c r="L11" s="410"/>
      <c r="M11" s="410"/>
      <c r="N11" s="410"/>
      <c r="O11" s="410"/>
      <c r="P11" s="410"/>
      <c r="Q11" s="410"/>
      <c r="R11" s="410"/>
      <c r="S11" s="410"/>
      <c r="T11" s="410"/>
    </row>
    <row r="12" spans="1:20">
      <c r="A12" s="243">
        <v>1</v>
      </c>
      <c r="B12" s="218" t="s">
        <v>386</v>
      </c>
      <c r="C12" s="410">
        <f t="shared" ref="C12:C21" si="3">D12+E12</f>
        <v>0</v>
      </c>
      <c r="D12" s="301"/>
      <c r="E12" s="301"/>
      <c r="F12" s="301"/>
      <c r="G12" s="410">
        <f t="shared" si="1"/>
        <v>0</v>
      </c>
      <c r="H12" s="410">
        <f t="shared" si="2"/>
        <v>0</v>
      </c>
      <c r="I12" s="301"/>
      <c r="J12" s="301"/>
      <c r="K12" s="301"/>
      <c r="L12" s="301"/>
      <c r="M12" s="301"/>
      <c r="N12" s="301"/>
      <c r="O12" s="301"/>
      <c r="P12" s="301"/>
      <c r="Q12" s="301"/>
      <c r="R12" s="301"/>
      <c r="S12" s="301"/>
      <c r="T12" s="301"/>
    </row>
    <row r="13" spans="1:20">
      <c r="A13" s="243">
        <v>2</v>
      </c>
      <c r="B13" s="218" t="s">
        <v>387</v>
      </c>
      <c r="C13" s="410">
        <f t="shared" si="3"/>
        <v>0</v>
      </c>
      <c r="D13" s="301"/>
      <c r="E13" s="301"/>
      <c r="F13" s="301"/>
      <c r="G13" s="410">
        <f t="shared" si="1"/>
        <v>0</v>
      </c>
      <c r="H13" s="410">
        <f t="shared" si="2"/>
        <v>0</v>
      </c>
      <c r="I13" s="301"/>
      <c r="J13" s="301"/>
      <c r="K13" s="301"/>
      <c r="L13" s="301"/>
      <c r="M13" s="301"/>
      <c r="N13" s="301"/>
      <c r="O13" s="301"/>
      <c r="P13" s="301"/>
      <c r="Q13" s="301"/>
      <c r="R13" s="301"/>
      <c r="S13" s="301"/>
      <c r="T13" s="301"/>
    </row>
    <row r="14" spans="1:20">
      <c r="A14" s="243">
        <v>3</v>
      </c>
      <c r="B14" s="218" t="s">
        <v>388</v>
      </c>
      <c r="C14" s="410">
        <f t="shared" si="3"/>
        <v>0</v>
      </c>
      <c r="D14" s="301"/>
      <c r="E14" s="301"/>
      <c r="F14" s="301"/>
      <c r="G14" s="410">
        <f t="shared" si="1"/>
        <v>0</v>
      </c>
      <c r="H14" s="410">
        <f t="shared" si="2"/>
        <v>0</v>
      </c>
      <c r="I14" s="301"/>
      <c r="J14" s="301"/>
      <c r="K14" s="301"/>
      <c r="L14" s="301"/>
      <c r="M14" s="301"/>
      <c r="N14" s="301"/>
      <c r="O14" s="301"/>
      <c r="P14" s="301"/>
      <c r="Q14" s="301"/>
      <c r="R14" s="301"/>
      <c r="S14" s="301"/>
      <c r="T14" s="301"/>
    </row>
    <row r="15" spans="1:20">
      <c r="A15" s="243">
        <v>4</v>
      </c>
      <c r="B15" s="218" t="s">
        <v>389</v>
      </c>
      <c r="C15" s="410">
        <f t="shared" si="3"/>
        <v>0</v>
      </c>
      <c r="D15" s="301"/>
      <c r="E15" s="301"/>
      <c r="F15" s="301"/>
      <c r="G15" s="410">
        <f t="shared" si="1"/>
        <v>0</v>
      </c>
      <c r="H15" s="410">
        <f t="shared" si="2"/>
        <v>0</v>
      </c>
      <c r="I15" s="301"/>
      <c r="J15" s="301"/>
      <c r="K15" s="301"/>
      <c r="L15" s="301"/>
      <c r="M15" s="301"/>
      <c r="N15" s="301"/>
      <c r="O15" s="301"/>
      <c r="P15" s="301"/>
      <c r="Q15" s="301"/>
      <c r="R15" s="301"/>
      <c r="S15" s="301"/>
      <c r="T15" s="301"/>
    </row>
    <row r="16" spans="1:20">
      <c r="A16" s="243">
        <v>5</v>
      </c>
      <c r="B16" s="218" t="s">
        <v>390</v>
      </c>
      <c r="C16" s="410">
        <f t="shared" si="3"/>
        <v>0</v>
      </c>
      <c r="D16" s="301"/>
      <c r="E16" s="301"/>
      <c r="F16" s="301"/>
      <c r="G16" s="410">
        <f t="shared" si="1"/>
        <v>0</v>
      </c>
      <c r="H16" s="410">
        <f t="shared" si="2"/>
        <v>0</v>
      </c>
      <c r="I16" s="301"/>
      <c r="J16" s="301"/>
      <c r="K16" s="301"/>
      <c r="L16" s="301"/>
      <c r="M16" s="301"/>
      <c r="N16" s="301"/>
      <c r="O16" s="301"/>
      <c r="P16" s="301"/>
      <c r="Q16" s="301"/>
      <c r="R16" s="301"/>
      <c r="S16" s="301"/>
      <c r="T16" s="301"/>
    </row>
    <row r="17" spans="1:20">
      <c r="A17" s="243">
        <v>6</v>
      </c>
      <c r="B17" s="218" t="s">
        <v>391</v>
      </c>
      <c r="C17" s="410">
        <f t="shared" si="3"/>
        <v>0</v>
      </c>
      <c r="D17" s="301"/>
      <c r="E17" s="301"/>
      <c r="F17" s="301"/>
      <c r="G17" s="410">
        <f t="shared" si="1"/>
        <v>0</v>
      </c>
      <c r="H17" s="410">
        <f t="shared" si="2"/>
        <v>0</v>
      </c>
      <c r="I17" s="301"/>
      <c r="J17" s="301"/>
      <c r="K17" s="301"/>
      <c r="L17" s="301"/>
      <c r="M17" s="301"/>
      <c r="N17" s="301"/>
      <c r="O17" s="301"/>
      <c r="P17" s="301"/>
      <c r="Q17" s="301"/>
      <c r="R17" s="301"/>
      <c r="S17" s="301"/>
      <c r="T17" s="301"/>
    </row>
    <row r="18" spans="1:20">
      <c r="A18" s="243">
        <v>7</v>
      </c>
      <c r="B18" s="218" t="s">
        <v>392</v>
      </c>
      <c r="C18" s="410">
        <f t="shared" si="3"/>
        <v>0</v>
      </c>
      <c r="D18" s="301"/>
      <c r="E18" s="301"/>
      <c r="F18" s="301"/>
      <c r="G18" s="410">
        <f t="shared" si="1"/>
        <v>0</v>
      </c>
      <c r="H18" s="410">
        <f t="shared" si="2"/>
        <v>0</v>
      </c>
      <c r="I18" s="301"/>
      <c r="J18" s="301"/>
      <c r="K18" s="301"/>
      <c r="L18" s="301"/>
      <c r="M18" s="301"/>
      <c r="N18" s="301"/>
      <c r="O18" s="301"/>
      <c r="P18" s="301"/>
      <c r="Q18" s="301"/>
      <c r="R18" s="301"/>
      <c r="S18" s="301"/>
      <c r="T18" s="301"/>
    </row>
    <row r="19" spans="1:20">
      <c r="A19" s="243">
        <v>8</v>
      </c>
      <c r="B19" s="218" t="s">
        <v>393</v>
      </c>
      <c r="C19" s="410">
        <f t="shared" si="3"/>
        <v>0</v>
      </c>
      <c r="D19" s="301"/>
      <c r="E19" s="301"/>
      <c r="F19" s="301"/>
      <c r="G19" s="410">
        <f t="shared" si="1"/>
        <v>0</v>
      </c>
      <c r="H19" s="410">
        <f t="shared" si="2"/>
        <v>0</v>
      </c>
      <c r="I19" s="301"/>
      <c r="J19" s="301"/>
      <c r="K19" s="301"/>
      <c r="L19" s="301"/>
      <c r="M19" s="301"/>
      <c r="N19" s="301"/>
      <c r="O19" s="301"/>
      <c r="P19" s="301"/>
      <c r="Q19" s="301"/>
      <c r="R19" s="301"/>
      <c r="S19" s="301"/>
      <c r="T19" s="301"/>
    </row>
    <row r="20" spans="1:20">
      <c r="A20" s="243">
        <v>9</v>
      </c>
      <c r="B20" s="218" t="s">
        <v>394</v>
      </c>
      <c r="C20" s="410">
        <f t="shared" si="3"/>
        <v>0</v>
      </c>
      <c r="D20" s="301"/>
      <c r="E20" s="301"/>
      <c r="F20" s="301"/>
      <c r="G20" s="410">
        <f t="shared" si="1"/>
        <v>0</v>
      </c>
      <c r="H20" s="410">
        <f t="shared" si="2"/>
        <v>0</v>
      </c>
      <c r="I20" s="301"/>
      <c r="J20" s="301"/>
      <c r="K20" s="301"/>
      <c r="L20" s="301"/>
      <c r="M20" s="301"/>
      <c r="N20" s="301"/>
      <c r="O20" s="301"/>
      <c r="P20" s="301"/>
      <c r="Q20" s="301"/>
      <c r="R20" s="301"/>
      <c r="S20" s="301"/>
      <c r="T20" s="301"/>
    </row>
    <row r="21" spans="1:20">
      <c r="A21" s="243">
        <v>10</v>
      </c>
      <c r="B21" s="218" t="s">
        <v>395</v>
      </c>
      <c r="C21" s="410">
        <f t="shared" si="3"/>
        <v>0</v>
      </c>
      <c r="D21" s="301"/>
      <c r="E21" s="301"/>
      <c r="F21" s="301"/>
      <c r="G21" s="410">
        <f t="shared" si="1"/>
        <v>0</v>
      </c>
      <c r="H21" s="410">
        <f t="shared" si="2"/>
        <v>0</v>
      </c>
      <c r="I21" s="301"/>
      <c r="J21" s="301"/>
      <c r="K21" s="301"/>
      <c r="L21" s="301"/>
      <c r="M21" s="301"/>
      <c r="N21" s="301"/>
      <c r="O21" s="301"/>
      <c r="P21" s="301"/>
      <c r="Q21" s="301"/>
      <c r="R21" s="301"/>
      <c r="S21" s="301"/>
      <c r="T21" s="301"/>
    </row>
    <row r="22" spans="1:20" ht="16.5">
      <c r="A22" s="169"/>
      <c r="B22" s="666" t="str">
        <f>TT!C7</f>
        <v>Kon Tum, ngày    tháng 3 năm 2021</v>
      </c>
      <c r="C22" s="666"/>
      <c r="D22" s="666"/>
      <c r="E22" s="666"/>
      <c r="F22" s="666"/>
      <c r="G22" s="666"/>
      <c r="H22" s="222"/>
      <c r="I22" s="222"/>
      <c r="J22" s="222"/>
      <c r="K22" s="229"/>
      <c r="L22" s="230"/>
      <c r="M22" s="667" t="str">
        <f>B22</f>
        <v>Kon Tum, ngày    tháng 3 năm 2021</v>
      </c>
      <c r="N22" s="667"/>
      <c r="O22" s="667"/>
      <c r="P22" s="667"/>
      <c r="Q22" s="667"/>
      <c r="R22" s="667"/>
      <c r="S22" s="667"/>
      <c r="T22" s="236"/>
    </row>
    <row r="23" spans="1:20" ht="16.5">
      <c r="A23" s="114"/>
      <c r="B23" s="628" t="str">
        <f>TT!A6</f>
        <v>NGƯỜI LẬP BIỂU</v>
      </c>
      <c r="C23" s="628"/>
      <c r="D23" s="628"/>
      <c r="E23" s="628"/>
      <c r="F23" s="628"/>
      <c r="G23" s="628"/>
      <c r="H23" s="223"/>
      <c r="I23" s="223"/>
      <c r="J23" s="223"/>
      <c r="K23" s="231"/>
      <c r="L23" s="231"/>
      <c r="M23" s="629" t="str">
        <f>TT!C5</f>
        <v>CỤC TRƯỞNG</v>
      </c>
      <c r="N23" s="629"/>
      <c r="O23" s="629"/>
      <c r="P23" s="629"/>
      <c r="Q23" s="629"/>
      <c r="R23" s="629"/>
      <c r="S23" s="629"/>
      <c r="T23" s="224"/>
    </row>
    <row r="24" spans="1:20" ht="16.5">
      <c r="A24" s="114"/>
      <c r="B24" s="350"/>
      <c r="C24" s="350"/>
      <c r="D24" s="350"/>
      <c r="E24" s="350"/>
      <c r="F24" s="350"/>
      <c r="G24" s="350"/>
      <c r="H24" s="223"/>
      <c r="I24" s="223"/>
      <c r="J24" s="223"/>
      <c r="K24" s="231"/>
      <c r="L24" s="231"/>
      <c r="M24" s="351"/>
      <c r="N24" s="351"/>
      <c r="O24" s="351"/>
      <c r="P24" s="351"/>
      <c r="Q24" s="351"/>
      <c r="R24" s="351"/>
      <c r="S24" s="351"/>
      <c r="T24" s="224"/>
    </row>
    <row r="25" spans="1:20" ht="16.5">
      <c r="A25" s="114"/>
      <c r="B25" s="350"/>
      <c r="C25" s="350"/>
      <c r="D25" s="350"/>
      <c r="E25" s="350"/>
      <c r="F25" s="350"/>
      <c r="G25" s="350"/>
      <c r="H25" s="223"/>
      <c r="I25" s="223"/>
      <c r="J25" s="223"/>
      <c r="K25" s="231"/>
      <c r="L25" s="231"/>
      <c r="M25" s="351"/>
      <c r="N25" s="351"/>
      <c r="O25" s="351"/>
      <c r="P25" s="351"/>
      <c r="Q25" s="351"/>
      <c r="R25" s="351"/>
      <c r="S25" s="351"/>
      <c r="T25" s="224"/>
    </row>
    <row r="26" spans="1:20" ht="16.5">
      <c r="A26" s="114"/>
      <c r="B26" s="350"/>
      <c r="C26" s="350"/>
      <c r="D26" s="350"/>
      <c r="E26" s="350"/>
      <c r="F26" s="350"/>
      <c r="G26" s="350"/>
      <c r="H26" s="223"/>
      <c r="I26" s="223"/>
      <c r="J26" s="223"/>
      <c r="K26" s="231"/>
      <c r="L26" s="231"/>
      <c r="M26" s="351"/>
      <c r="N26" s="351"/>
      <c r="O26" s="351"/>
      <c r="P26" s="351"/>
      <c r="Q26" s="351"/>
      <c r="R26" s="351"/>
      <c r="S26" s="351"/>
      <c r="T26" s="224"/>
    </row>
    <row r="27" spans="1:20" ht="16.5">
      <c r="A27" s="3"/>
      <c r="B27" s="212"/>
      <c r="C27" s="212"/>
      <c r="D27" s="213"/>
      <c r="E27" s="213"/>
      <c r="F27" s="213"/>
      <c r="G27" s="212"/>
      <c r="H27" s="212"/>
      <c r="I27" s="212"/>
      <c r="J27" s="212"/>
      <c r="K27" s="213"/>
      <c r="L27" s="213"/>
      <c r="M27" s="213"/>
      <c r="N27" s="213"/>
      <c r="O27" s="126"/>
      <c r="P27" s="224"/>
      <c r="Q27" s="224"/>
      <c r="R27" s="224"/>
      <c r="S27" s="213"/>
      <c r="T27" s="213"/>
    </row>
    <row r="28" spans="1:20" ht="16.5">
      <c r="A28" s="3"/>
      <c r="B28" s="212"/>
      <c r="C28" s="212"/>
      <c r="D28" s="213"/>
      <c r="E28" s="213"/>
      <c r="F28" s="213"/>
      <c r="G28" s="212"/>
      <c r="H28" s="212"/>
      <c r="I28" s="212"/>
      <c r="J28" s="212"/>
      <c r="K28" s="213"/>
      <c r="L28" s="213"/>
      <c r="M28" s="213"/>
      <c r="N28" s="213"/>
      <c r="O28" s="126"/>
      <c r="P28" s="227"/>
      <c r="Q28" s="227"/>
      <c r="R28" s="227"/>
      <c r="S28" s="227"/>
      <c r="T28" s="227"/>
    </row>
    <row r="29" spans="1:20" ht="16.5">
      <c r="A29" s="3"/>
      <c r="B29" s="212"/>
      <c r="C29" s="212"/>
      <c r="D29" s="213"/>
      <c r="E29" s="213"/>
      <c r="F29" s="213"/>
      <c r="G29" s="212"/>
      <c r="H29" s="212"/>
      <c r="I29" s="212"/>
      <c r="J29" s="212"/>
      <c r="K29" s="213"/>
      <c r="L29" s="213"/>
      <c r="M29" s="213"/>
      <c r="N29" s="213"/>
      <c r="O29" s="126"/>
      <c r="P29" s="227"/>
      <c r="Q29" s="227"/>
      <c r="R29" s="227"/>
      <c r="S29" s="227"/>
      <c r="T29" s="227"/>
    </row>
    <row r="30" spans="1:20" ht="16.5">
      <c r="A30" s="3"/>
      <c r="B30" s="629" t="str">
        <f>TT!C6</f>
        <v>PHẠM ANH VŨ</v>
      </c>
      <c r="C30" s="629"/>
      <c r="D30" s="629"/>
      <c r="E30" s="629"/>
      <c r="F30" s="629"/>
      <c r="G30" s="629"/>
      <c r="H30" s="224"/>
      <c r="I30" s="224"/>
      <c r="J30" s="224"/>
      <c r="K30" s="213"/>
      <c r="L30" s="213"/>
      <c r="M30" s="629" t="str">
        <f>TT!C3</f>
        <v>CAO MINH HOÀNG TÙNG</v>
      </c>
      <c r="N30" s="629"/>
      <c r="O30" s="629"/>
      <c r="P30" s="629"/>
      <c r="Q30" s="629"/>
      <c r="R30" s="629"/>
      <c r="S30" s="629"/>
      <c r="T30" s="224"/>
    </row>
  </sheetData>
  <sheetProtection selectLockedCells="1" selectUnlockedCells="1"/>
  <mergeCells count="32">
    <mergeCell ref="B30:G30"/>
    <mergeCell ref="M30:S30"/>
    <mergeCell ref="Q3:T3"/>
    <mergeCell ref="Q4:R6"/>
    <mergeCell ref="S4:T6"/>
    <mergeCell ref="G5:H6"/>
    <mergeCell ref="I5:L5"/>
    <mergeCell ref="I6:J6"/>
    <mergeCell ref="K6:L6"/>
    <mergeCell ref="A8:B8"/>
    <mergeCell ref="A9:B9"/>
    <mergeCell ref="B22:G22"/>
    <mergeCell ref="M22:S22"/>
    <mergeCell ref="B23:G23"/>
    <mergeCell ref="M23:S23"/>
    <mergeCell ref="A3:A7"/>
    <mergeCell ref="E1:O1"/>
    <mergeCell ref="P2:T2"/>
    <mergeCell ref="A1:D1"/>
    <mergeCell ref="P1:T1"/>
    <mergeCell ref="B3:B7"/>
    <mergeCell ref="C3:E3"/>
    <mergeCell ref="F3:L3"/>
    <mergeCell ref="M3:P3"/>
    <mergeCell ref="C4:C7"/>
    <mergeCell ref="D4:E4"/>
    <mergeCell ref="F4:F7"/>
    <mergeCell ref="G4:L4"/>
    <mergeCell ref="M4:N6"/>
    <mergeCell ref="O4:P6"/>
    <mergeCell ref="D5:D7"/>
    <mergeCell ref="E5:E7"/>
  </mergeCells>
  <pageMargins left="0.38" right="0.39" top="0.38" bottom="0.37" header="0.31496062992126" footer="0.31496062992126"/>
  <pageSetup paperSize="9" scale="65" orientation="landscape" r:id="rId1"/>
  <ignoredErrors>
    <ignoredError sqref="C10:C21 C9:E9 D11:E11 F9:F11 G10:H2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V30"/>
  <sheetViews>
    <sheetView topLeftCell="C6" zoomScale="90" zoomScaleNormal="90" zoomScaleSheetLayoutView="85" workbookViewId="0">
      <selection activeCell="H16" sqref="H16"/>
    </sheetView>
  </sheetViews>
  <sheetFormatPr defaultRowHeight="15.75"/>
  <cols>
    <col min="1" max="1" width="4.125" style="126" customWidth="1"/>
    <col min="2" max="2" width="25.5" style="126" customWidth="1"/>
    <col min="3" max="3" width="8.25" style="126" customWidth="1"/>
    <col min="4" max="4" width="6.75" style="126" customWidth="1"/>
    <col min="5" max="5" width="7.875" style="126" customWidth="1"/>
    <col min="6" max="6" width="8" style="126" customWidth="1"/>
    <col min="7" max="7" width="7" style="126" customWidth="1"/>
    <col min="8" max="8" width="8.5" style="126" customWidth="1"/>
    <col min="9" max="10" width="9" style="126"/>
    <col min="11" max="11" width="8.5" style="126" customWidth="1"/>
    <col min="12" max="12" width="7.875" style="126" customWidth="1"/>
    <col min="13" max="13" width="7.125" style="126" customWidth="1"/>
    <col min="14" max="14" width="8.125" style="126" customWidth="1"/>
    <col min="15" max="18" width="9" style="126" customWidth="1"/>
    <col min="19" max="19" width="8.125" style="126" customWidth="1"/>
    <col min="20" max="20" width="7.375" style="126" customWidth="1"/>
    <col min="21" max="21" width="7.5" style="126" customWidth="1"/>
    <col min="22" max="22" width="9.625" style="126" customWidth="1"/>
    <col min="23" max="16384" width="9" style="126"/>
  </cols>
  <sheetData>
    <row r="1" spans="1:22" ht="67.5" customHeight="1">
      <c r="A1" s="492" t="s">
        <v>328</v>
      </c>
      <c r="B1" s="492"/>
      <c r="C1" s="492"/>
      <c r="D1" s="492"/>
      <c r="E1" s="492"/>
      <c r="F1" s="711" t="s">
        <v>407</v>
      </c>
      <c r="G1" s="711"/>
      <c r="H1" s="711"/>
      <c r="I1" s="711"/>
      <c r="J1" s="711"/>
      <c r="K1" s="711"/>
      <c r="L1" s="711"/>
      <c r="M1" s="711"/>
      <c r="N1" s="711"/>
      <c r="O1" s="711"/>
      <c r="P1" s="711"/>
      <c r="Q1" s="711"/>
      <c r="R1" s="490" t="str">
        <f>TT!C2</f>
        <v>Đơn vị  báo cáo: CỤC THADS TỈNH KON TUM
Đơn vị nhận báo cáo: BAN PHÁP CHẾ HĐND TỈNH</v>
      </c>
      <c r="S1" s="490"/>
      <c r="T1" s="490"/>
      <c r="U1" s="490"/>
      <c r="V1" s="490"/>
    </row>
    <row r="2" spans="1:22">
      <c r="A2" s="23"/>
      <c r="B2" s="127"/>
      <c r="C2" s="128"/>
      <c r="D2" s="128"/>
      <c r="E2" s="128"/>
      <c r="F2" s="128"/>
      <c r="G2" s="128"/>
      <c r="H2" s="128"/>
      <c r="I2" s="129"/>
      <c r="J2" s="38">
        <f>COUNTBLANK(D12:V12)</f>
        <v>13</v>
      </c>
      <c r="K2" s="38">
        <f>COUNTA(D12:V12)</f>
        <v>6</v>
      </c>
      <c r="L2" s="38">
        <f>J2+K2</f>
        <v>19</v>
      </c>
      <c r="M2" s="130"/>
      <c r="R2" s="712" t="s">
        <v>270</v>
      </c>
      <c r="S2" s="712"/>
      <c r="T2" s="712"/>
      <c r="U2" s="712"/>
      <c r="V2" s="712"/>
    </row>
    <row r="3" spans="1:22" ht="16.5" customHeight="1">
      <c r="A3" s="669" t="s">
        <v>238</v>
      </c>
      <c r="B3" s="669" t="s">
        <v>157</v>
      </c>
      <c r="C3" s="707" t="s">
        <v>271</v>
      </c>
      <c r="D3" s="707" t="s">
        <v>4</v>
      </c>
      <c r="E3" s="707"/>
      <c r="F3" s="707"/>
      <c r="G3" s="707"/>
      <c r="H3" s="707" t="s">
        <v>272</v>
      </c>
      <c r="I3" s="669" t="s">
        <v>4</v>
      </c>
      <c r="J3" s="669"/>
      <c r="K3" s="669"/>
      <c r="L3" s="669"/>
      <c r="M3" s="669" t="s">
        <v>273</v>
      </c>
      <c r="N3" s="669"/>
      <c r="O3" s="669"/>
      <c r="P3" s="669"/>
      <c r="Q3" s="669"/>
      <c r="R3" s="669"/>
      <c r="S3" s="669"/>
      <c r="T3" s="669"/>
      <c r="U3" s="669"/>
      <c r="V3" s="669"/>
    </row>
    <row r="4" spans="1:22" s="134" customFormat="1" ht="21" customHeight="1">
      <c r="A4" s="669"/>
      <c r="B4" s="669"/>
      <c r="C4" s="707"/>
      <c r="D4" s="707" t="s">
        <v>274</v>
      </c>
      <c r="E4" s="707" t="s">
        <v>4</v>
      </c>
      <c r="F4" s="707"/>
      <c r="G4" s="707" t="s">
        <v>275</v>
      </c>
      <c r="H4" s="707"/>
      <c r="I4" s="669" t="s">
        <v>276</v>
      </c>
      <c r="J4" s="669" t="s">
        <v>277</v>
      </c>
      <c r="K4" s="669" t="s">
        <v>278</v>
      </c>
      <c r="L4" s="669" t="s">
        <v>279</v>
      </c>
      <c r="M4" s="669" t="s">
        <v>12</v>
      </c>
      <c r="N4" s="669" t="s">
        <v>4</v>
      </c>
      <c r="O4" s="669"/>
      <c r="P4" s="669"/>
      <c r="Q4" s="669"/>
      <c r="R4" s="669"/>
      <c r="S4" s="669"/>
      <c r="T4" s="669"/>
      <c r="U4" s="669"/>
      <c r="V4" s="669" t="s">
        <v>280</v>
      </c>
    </row>
    <row r="5" spans="1:22" s="134" customFormat="1" ht="24" customHeight="1">
      <c r="A5" s="669"/>
      <c r="B5" s="669"/>
      <c r="C5" s="707"/>
      <c r="D5" s="707"/>
      <c r="E5" s="707" t="s">
        <v>268</v>
      </c>
      <c r="F5" s="707" t="s">
        <v>62</v>
      </c>
      <c r="G5" s="707"/>
      <c r="H5" s="707"/>
      <c r="I5" s="669"/>
      <c r="J5" s="669"/>
      <c r="K5" s="669"/>
      <c r="L5" s="669"/>
      <c r="M5" s="669"/>
      <c r="N5" s="669" t="s">
        <v>281</v>
      </c>
      <c r="O5" s="669" t="s">
        <v>4</v>
      </c>
      <c r="P5" s="669"/>
      <c r="Q5" s="669"/>
      <c r="R5" s="669"/>
      <c r="S5" s="669" t="s">
        <v>282</v>
      </c>
      <c r="T5" s="669" t="s">
        <v>4</v>
      </c>
      <c r="U5" s="669"/>
      <c r="V5" s="669"/>
    </row>
    <row r="6" spans="1:22" s="134" customFormat="1" ht="25.5" customHeight="1">
      <c r="A6" s="669"/>
      <c r="B6" s="669"/>
      <c r="C6" s="707"/>
      <c r="D6" s="707"/>
      <c r="E6" s="707"/>
      <c r="F6" s="707"/>
      <c r="G6" s="707"/>
      <c r="H6" s="707"/>
      <c r="I6" s="669"/>
      <c r="J6" s="669"/>
      <c r="K6" s="669"/>
      <c r="L6" s="669"/>
      <c r="M6" s="669"/>
      <c r="N6" s="669"/>
      <c r="O6" s="669" t="s">
        <v>283</v>
      </c>
      <c r="P6" s="669"/>
      <c r="Q6" s="669" t="s">
        <v>62</v>
      </c>
      <c r="R6" s="669"/>
      <c r="S6" s="669"/>
      <c r="T6" s="669"/>
      <c r="U6" s="669"/>
      <c r="V6" s="669"/>
    </row>
    <row r="7" spans="1:22" ht="91.5" customHeight="1">
      <c r="A7" s="669"/>
      <c r="B7" s="669"/>
      <c r="C7" s="707"/>
      <c r="D7" s="707"/>
      <c r="E7" s="707"/>
      <c r="F7" s="707"/>
      <c r="G7" s="707"/>
      <c r="H7" s="707"/>
      <c r="I7" s="669"/>
      <c r="J7" s="669"/>
      <c r="K7" s="669"/>
      <c r="L7" s="669"/>
      <c r="M7" s="669"/>
      <c r="N7" s="669"/>
      <c r="O7" s="278" t="s">
        <v>284</v>
      </c>
      <c r="P7" s="278" t="s">
        <v>285</v>
      </c>
      <c r="Q7" s="278" t="s">
        <v>284</v>
      </c>
      <c r="R7" s="278" t="s">
        <v>285</v>
      </c>
      <c r="S7" s="669"/>
      <c r="T7" s="282" t="s">
        <v>268</v>
      </c>
      <c r="U7" s="282" t="s">
        <v>62</v>
      </c>
      <c r="V7" s="669"/>
    </row>
    <row r="8" spans="1:22">
      <c r="A8" s="708" t="s">
        <v>3</v>
      </c>
      <c r="B8" s="708"/>
      <c r="C8" s="283">
        <v>1</v>
      </c>
      <c r="D8" s="283">
        <v>2</v>
      </c>
      <c r="E8" s="283">
        <v>3</v>
      </c>
      <c r="F8" s="283">
        <v>4</v>
      </c>
      <c r="G8" s="283">
        <v>5</v>
      </c>
      <c r="H8" s="283">
        <v>6</v>
      </c>
      <c r="I8" s="283">
        <v>7</v>
      </c>
      <c r="J8" s="283">
        <v>8</v>
      </c>
      <c r="K8" s="283">
        <v>9</v>
      </c>
      <c r="L8" s="283">
        <v>10</v>
      </c>
      <c r="M8" s="283">
        <v>11</v>
      </c>
      <c r="N8" s="283">
        <v>12</v>
      </c>
      <c r="O8" s="283">
        <v>13</v>
      </c>
      <c r="P8" s="283">
        <v>14</v>
      </c>
      <c r="Q8" s="283">
        <v>15</v>
      </c>
      <c r="R8" s="283">
        <v>16</v>
      </c>
      <c r="S8" s="283">
        <v>17</v>
      </c>
      <c r="T8" s="283">
        <v>18</v>
      </c>
      <c r="U8" s="283">
        <v>19</v>
      </c>
      <c r="V8" s="283">
        <v>20</v>
      </c>
    </row>
    <row r="9" spans="1:22" s="415" customFormat="1">
      <c r="A9" s="709" t="s">
        <v>12</v>
      </c>
      <c r="B9" s="710"/>
      <c r="C9" s="414">
        <v>2</v>
      </c>
      <c r="D9" s="414">
        <v>2</v>
      </c>
      <c r="E9" s="414"/>
      <c r="F9" s="414">
        <v>2</v>
      </c>
      <c r="G9" s="414"/>
      <c r="H9" s="414"/>
      <c r="I9" s="414"/>
      <c r="J9" s="414"/>
      <c r="K9" s="414">
        <v>2</v>
      </c>
      <c r="L9" s="414"/>
      <c r="M9" s="414">
        <v>2</v>
      </c>
      <c r="N9" s="414">
        <v>2</v>
      </c>
      <c r="O9" s="414"/>
      <c r="P9" s="414"/>
      <c r="Q9" s="414"/>
      <c r="R9" s="414">
        <v>2</v>
      </c>
      <c r="S9" s="414"/>
      <c r="T9" s="414"/>
      <c r="U9" s="414"/>
      <c r="V9" s="414"/>
    </row>
    <row r="10" spans="1:22">
      <c r="A10" s="244" t="s">
        <v>0</v>
      </c>
      <c r="B10" s="245" t="s">
        <v>237</v>
      </c>
      <c r="C10" s="414"/>
      <c r="D10" s="414"/>
      <c r="E10" s="302"/>
      <c r="F10" s="302"/>
      <c r="G10" s="302"/>
      <c r="H10" s="302"/>
      <c r="I10" s="302"/>
      <c r="J10" s="302"/>
      <c r="K10" s="302"/>
      <c r="L10" s="302"/>
      <c r="M10" s="414"/>
      <c r="N10" s="414"/>
      <c r="O10" s="302"/>
      <c r="P10" s="302"/>
      <c r="Q10" s="302"/>
      <c r="R10" s="302"/>
      <c r="S10" s="414"/>
      <c r="T10" s="302"/>
      <c r="U10" s="302"/>
      <c r="V10" s="302"/>
    </row>
    <row r="11" spans="1:22" s="415" customFormat="1">
      <c r="A11" s="416" t="s">
        <v>1</v>
      </c>
      <c r="B11" s="417" t="s">
        <v>8</v>
      </c>
      <c r="C11" s="414"/>
      <c r="D11" s="414"/>
      <c r="E11" s="414"/>
      <c r="F11" s="414"/>
      <c r="G11" s="414"/>
      <c r="H11" s="414"/>
      <c r="I11" s="414"/>
      <c r="J11" s="414"/>
      <c r="K11" s="414"/>
      <c r="L11" s="414"/>
      <c r="M11" s="414"/>
      <c r="N11" s="414"/>
      <c r="O11" s="414"/>
      <c r="P11" s="414"/>
      <c r="Q11" s="414"/>
      <c r="R11" s="414"/>
      <c r="S11" s="414"/>
      <c r="T11" s="414"/>
      <c r="U11" s="414"/>
      <c r="V11" s="414"/>
    </row>
    <row r="12" spans="1:22">
      <c r="A12" s="244">
        <v>1</v>
      </c>
      <c r="B12" s="218" t="s">
        <v>386</v>
      </c>
      <c r="C12" s="414">
        <v>2</v>
      </c>
      <c r="D12" s="414">
        <v>2</v>
      </c>
      <c r="E12" s="302"/>
      <c r="F12" s="302">
        <v>2</v>
      </c>
      <c r="G12" s="302"/>
      <c r="H12" s="302"/>
      <c r="I12" s="302"/>
      <c r="J12" s="302"/>
      <c r="K12" s="302">
        <v>2</v>
      </c>
      <c r="L12" s="302"/>
      <c r="M12" s="414">
        <v>2</v>
      </c>
      <c r="N12" s="414">
        <v>2</v>
      </c>
      <c r="O12" s="302"/>
      <c r="P12" s="302"/>
      <c r="Q12" s="302"/>
      <c r="R12" s="302">
        <v>2</v>
      </c>
      <c r="S12" s="414"/>
      <c r="T12" s="302"/>
      <c r="U12" s="302"/>
      <c r="V12" s="302"/>
    </row>
    <row r="13" spans="1:22">
      <c r="A13" s="244">
        <v>2</v>
      </c>
      <c r="B13" s="218" t="s">
        <v>387</v>
      </c>
      <c r="C13" s="414"/>
      <c r="D13" s="414"/>
      <c r="E13" s="302"/>
      <c r="F13" s="302"/>
      <c r="G13" s="302"/>
      <c r="H13" s="302"/>
      <c r="I13" s="302"/>
      <c r="J13" s="302"/>
      <c r="K13" s="302"/>
      <c r="L13" s="302"/>
      <c r="M13" s="414"/>
      <c r="N13" s="414"/>
      <c r="O13" s="302"/>
      <c r="P13" s="302"/>
      <c r="Q13" s="302"/>
      <c r="R13" s="302"/>
      <c r="S13" s="414"/>
      <c r="T13" s="302"/>
      <c r="U13" s="302"/>
      <c r="V13" s="302"/>
    </row>
    <row r="14" spans="1:22">
      <c r="A14" s="244">
        <v>3</v>
      </c>
      <c r="B14" s="218" t="s">
        <v>388</v>
      </c>
      <c r="C14" s="414"/>
      <c r="D14" s="414"/>
      <c r="E14" s="302"/>
      <c r="F14" s="302"/>
      <c r="G14" s="302"/>
      <c r="H14" s="302"/>
      <c r="I14" s="302"/>
      <c r="J14" s="302"/>
      <c r="K14" s="302"/>
      <c r="L14" s="302"/>
      <c r="M14" s="414"/>
      <c r="N14" s="414"/>
      <c r="O14" s="302"/>
      <c r="P14" s="302"/>
      <c r="Q14" s="302"/>
      <c r="R14" s="302"/>
      <c r="S14" s="414"/>
      <c r="T14" s="302"/>
      <c r="U14" s="302"/>
      <c r="V14" s="302"/>
    </row>
    <row r="15" spans="1:22">
      <c r="A15" s="244">
        <v>4</v>
      </c>
      <c r="B15" s="218" t="s">
        <v>389</v>
      </c>
      <c r="C15" s="414"/>
      <c r="D15" s="414"/>
      <c r="E15" s="302"/>
      <c r="F15" s="302"/>
      <c r="G15" s="302"/>
      <c r="H15" s="302"/>
      <c r="I15" s="302"/>
      <c r="J15" s="302"/>
      <c r="K15" s="302"/>
      <c r="L15" s="302"/>
      <c r="M15" s="414"/>
      <c r="N15" s="414"/>
      <c r="O15" s="302"/>
      <c r="P15" s="302"/>
      <c r="Q15" s="302"/>
      <c r="R15" s="302"/>
      <c r="S15" s="414"/>
      <c r="T15" s="302"/>
      <c r="U15" s="302"/>
      <c r="V15" s="302"/>
    </row>
    <row r="16" spans="1:22">
      <c r="A16" s="244">
        <v>5</v>
      </c>
      <c r="B16" s="218" t="s">
        <v>390</v>
      </c>
      <c r="C16" s="414"/>
      <c r="D16" s="414"/>
      <c r="E16" s="302"/>
      <c r="F16" s="302"/>
      <c r="G16" s="302"/>
      <c r="H16" s="302"/>
      <c r="I16" s="302"/>
      <c r="J16" s="302"/>
      <c r="K16" s="302"/>
      <c r="L16" s="302"/>
      <c r="M16" s="414"/>
      <c r="N16" s="414"/>
      <c r="O16" s="302"/>
      <c r="P16" s="302"/>
      <c r="Q16" s="302"/>
      <c r="R16" s="302"/>
      <c r="S16" s="414"/>
      <c r="T16" s="302"/>
      <c r="U16" s="302"/>
      <c r="V16" s="302"/>
    </row>
    <row r="17" spans="1:22">
      <c r="A17" s="244">
        <v>6</v>
      </c>
      <c r="B17" s="218" t="s">
        <v>391</v>
      </c>
      <c r="C17" s="414"/>
      <c r="D17" s="414"/>
      <c r="E17" s="302"/>
      <c r="F17" s="302"/>
      <c r="G17" s="302"/>
      <c r="H17" s="302"/>
      <c r="I17" s="302"/>
      <c r="J17" s="302"/>
      <c r="K17" s="302"/>
      <c r="L17" s="302"/>
      <c r="M17" s="414"/>
      <c r="N17" s="414"/>
      <c r="O17" s="302"/>
      <c r="P17" s="302"/>
      <c r="Q17" s="302"/>
      <c r="R17" s="302"/>
      <c r="S17" s="414"/>
      <c r="T17" s="302"/>
      <c r="U17" s="302"/>
      <c r="V17" s="302"/>
    </row>
    <row r="18" spans="1:22">
      <c r="A18" s="244">
        <v>7</v>
      </c>
      <c r="B18" s="218" t="s">
        <v>392</v>
      </c>
      <c r="C18" s="414"/>
      <c r="D18" s="414"/>
      <c r="E18" s="302"/>
      <c r="F18" s="302"/>
      <c r="G18" s="302"/>
      <c r="H18" s="302"/>
      <c r="I18" s="302"/>
      <c r="J18" s="302"/>
      <c r="K18" s="302"/>
      <c r="L18" s="302"/>
      <c r="M18" s="414"/>
      <c r="N18" s="414"/>
      <c r="O18" s="302"/>
      <c r="P18" s="302"/>
      <c r="Q18" s="302"/>
      <c r="R18" s="302"/>
      <c r="S18" s="414"/>
      <c r="T18" s="302"/>
      <c r="U18" s="302"/>
      <c r="V18" s="302"/>
    </row>
    <row r="19" spans="1:22">
      <c r="A19" s="244">
        <v>8</v>
      </c>
      <c r="B19" s="218" t="s">
        <v>393</v>
      </c>
      <c r="C19" s="414"/>
      <c r="D19" s="414"/>
      <c r="E19" s="302"/>
      <c r="F19" s="302"/>
      <c r="G19" s="302"/>
      <c r="H19" s="302"/>
      <c r="I19" s="302"/>
      <c r="J19" s="302"/>
      <c r="K19" s="302"/>
      <c r="L19" s="302"/>
      <c r="M19" s="414"/>
      <c r="N19" s="414"/>
      <c r="O19" s="302"/>
      <c r="P19" s="302"/>
      <c r="Q19" s="302"/>
      <c r="R19" s="302"/>
      <c r="S19" s="414"/>
      <c r="T19" s="302"/>
      <c r="U19" s="302"/>
      <c r="V19" s="302"/>
    </row>
    <row r="20" spans="1:22">
      <c r="A20" s="244">
        <v>9</v>
      </c>
      <c r="B20" s="218" t="s">
        <v>394</v>
      </c>
      <c r="C20" s="414"/>
      <c r="D20" s="414"/>
      <c r="E20" s="302"/>
      <c r="F20" s="302"/>
      <c r="G20" s="302"/>
      <c r="H20" s="302"/>
      <c r="I20" s="302"/>
      <c r="J20" s="302"/>
      <c r="K20" s="302"/>
      <c r="L20" s="302"/>
      <c r="M20" s="414"/>
      <c r="N20" s="414"/>
      <c r="O20" s="302"/>
      <c r="P20" s="302"/>
      <c r="Q20" s="302"/>
      <c r="R20" s="302"/>
      <c r="S20" s="414"/>
      <c r="T20" s="302"/>
      <c r="U20" s="302"/>
      <c r="V20" s="302"/>
    </row>
    <row r="21" spans="1:22">
      <c r="A21" s="244">
        <v>10</v>
      </c>
      <c r="B21" s="218" t="s">
        <v>395</v>
      </c>
      <c r="C21" s="414"/>
      <c r="D21" s="414"/>
      <c r="E21" s="302"/>
      <c r="F21" s="302"/>
      <c r="G21" s="302"/>
      <c r="H21" s="302"/>
      <c r="I21" s="302"/>
      <c r="J21" s="302"/>
      <c r="K21" s="302"/>
      <c r="L21" s="302"/>
      <c r="M21" s="414"/>
      <c r="N21" s="414"/>
      <c r="O21" s="302"/>
      <c r="P21" s="302"/>
      <c r="Q21" s="302"/>
      <c r="R21" s="302"/>
      <c r="S21" s="414"/>
      <c r="T21" s="302"/>
      <c r="U21" s="302"/>
      <c r="V21" s="302"/>
    </row>
    <row r="22" spans="1:22" ht="16.5">
      <c r="A22" s="169"/>
      <c r="B22" s="666" t="str">
        <f>TT!C7</f>
        <v>Kon Tum, ngày    tháng 3 năm 2021</v>
      </c>
      <c r="C22" s="666"/>
      <c r="D22" s="666"/>
      <c r="E22" s="666"/>
      <c r="F22" s="666"/>
      <c r="G22" s="666"/>
      <c r="H22" s="222"/>
      <c r="I22" s="222"/>
      <c r="J22" s="222"/>
      <c r="K22" s="229"/>
      <c r="L22" s="230"/>
      <c r="M22" s="667" t="str">
        <f>B22</f>
        <v>Kon Tum, ngày    tháng 3 năm 2021</v>
      </c>
      <c r="N22" s="667"/>
      <c r="O22" s="667"/>
      <c r="P22" s="667"/>
      <c r="Q22" s="667"/>
      <c r="R22" s="667"/>
      <c r="S22" s="667"/>
      <c r="T22" s="236"/>
      <c r="U22" s="246"/>
      <c r="V22" s="246"/>
    </row>
    <row r="23" spans="1:22" ht="16.5">
      <c r="A23" s="114"/>
      <c r="B23" s="628" t="str">
        <f>TT!A6</f>
        <v>NGƯỜI LẬP BIỂU</v>
      </c>
      <c r="C23" s="628"/>
      <c r="D23" s="628"/>
      <c r="E23" s="628"/>
      <c r="F23" s="628"/>
      <c r="G23" s="628"/>
      <c r="H23" s="223"/>
      <c r="I23" s="223"/>
      <c r="J23" s="223"/>
      <c r="K23" s="231"/>
      <c r="L23" s="231"/>
      <c r="M23" s="629" t="str">
        <f>TT!C5</f>
        <v>CỤC TRƯỞNG</v>
      </c>
      <c r="N23" s="629"/>
      <c r="O23" s="629"/>
      <c r="P23" s="629"/>
      <c r="Q23" s="629"/>
      <c r="R23" s="629"/>
      <c r="S23" s="629"/>
      <c r="T23" s="224"/>
      <c r="U23" s="131"/>
      <c r="V23" s="131"/>
    </row>
    <row r="24" spans="1:22" ht="16.5">
      <c r="A24" s="114"/>
      <c r="B24" s="350"/>
      <c r="C24" s="350"/>
      <c r="D24" s="350"/>
      <c r="E24" s="350"/>
      <c r="F24" s="350"/>
      <c r="G24" s="350"/>
      <c r="H24" s="223"/>
      <c r="I24" s="223"/>
      <c r="J24" s="223"/>
      <c r="K24" s="231"/>
      <c r="L24" s="231"/>
      <c r="M24" s="351"/>
      <c r="N24" s="351"/>
      <c r="O24" s="351"/>
      <c r="P24" s="351"/>
      <c r="Q24" s="351"/>
      <c r="R24" s="351"/>
      <c r="S24" s="351"/>
      <c r="T24" s="224"/>
      <c r="U24" s="131"/>
      <c r="V24" s="131"/>
    </row>
    <row r="25" spans="1:22" ht="16.5">
      <c r="A25" s="114"/>
      <c r="B25" s="350"/>
      <c r="C25" s="350"/>
      <c r="D25" s="350"/>
      <c r="E25" s="350"/>
      <c r="F25" s="350"/>
      <c r="G25" s="350"/>
      <c r="H25" s="223"/>
      <c r="I25" s="223"/>
      <c r="J25" s="223"/>
      <c r="K25" s="231"/>
      <c r="L25" s="231"/>
      <c r="M25" s="351"/>
      <c r="N25" s="351"/>
      <c r="O25" s="351"/>
      <c r="P25" s="351"/>
      <c r="Q25" s="351"/>
      <c r="R25" s="351"/>
      <c r="S25" s="351"/>
      <c r="T25" s="224"/>
      <c r="U25" s="131"/>
      <c r="V25" s="131"/>
    </row>
    <row r="26" spans="1:22" ht="16.5">
      <c r="A26" s="114"/>
      <c r="B26" s="350"/>
      <c r="C26" s="350"/>
      <c r="D26" s="350"/>
      <c r="E26" s="350"/>
      <c r="F26" s="350"/>
      <c r="G26" s="350"/>
      <c r="H26" s="223"/>
      <c r="I26" s="223"/>
      <c r="J26" s="223"/>
      <c r="K26" s="231"/>
      <c r="L26" s="231"/>
      <c r="M26" s="351"/>
      <c r="N26" s="351"/>
      <c r="O26" s="351"/>
      <c r="P26" s="351"/>
      <c r="Q26" s="351"/>
      <c r="R26" s="351"/>
      <c r="S26" s="351"/>
      <c r="T26" s="224"/>
      <c r="U26" s="131"/>
      <c r="V26" s="131"/>
    </row>
    <row r="27" spans="1:22" ht="16.5">
      <c r="A27" s="3"/>
      <c r="B27" s="212"/>
      <c r="C27" s="212"/>
      <c r="D27" s="213"/>
      <c r="E27" s="213"/>
      <c r="F27" s="213"/>
      <c r="G27" s="212"/>
      <c r="H27" s="212"/>
      <c r="I27" s="212"/>
      <c r="J27" s="212"/>
      <c r="K27" s="213"/>
      <c r="L27" s="213"/>
      <c r="M27" s="213"/>
      <c r="N27" s="213"/>
      <c r="P27" s="224"/>
      <c r="Q27" s="224"/>
      <c r="R27" s="224"/>
      <c r="S27" s="213"/>
      <c r="T27" s="213"/>
      <c r="U27" s="132"/>
      <c r="V27" s="132"/>
    </row>
    <row r="28" spans="1:22" ht="16.5">
      <c r="A28" s="3"/>
      <c r="B28" s="212"/>
      <c r="C28" s="212"/>
      <c r="D28" s="213"/>
      <c r="E28" s="213"/>
      <c r="F28" s="213"/>
      <c r="G28" s="212"/>
      <c r="H28" s="212"/>
      <c r="I28" s="212"/>
      <c r="J28" s="212"/>
      <c r="K28" s="213"/>
      <c r="L28" s="213"/>
      <c r="M28" s="213"/>
      <c r="N28" s="213"/>
      <c r="P28" s="227"/>
      <c r="Q28" s="227"/>
      <c r="R28" s="227"/>
      <c r="S28" s="227"/>
      <c r="T28" s="227"/>
      <c r="U28" s="133"/>
      <c r="V28" s="133"/>
    </row>
    <row r="29" spans="1:22" ht="16.5">
      <c r="A29" s="3"/>
      <c r="B29" s="212"/>
      <c r="C29" s="212"/>
      <c r="D29" s="213"/>
      <c r="E29" s="213"/>
      <c r="F29" s="213"/>
      <c r="G29" s="212"/>
      <c r="H29" s="212"/>
      <c r="I29" s="212"/>
      <c r="J29" s="212"/>
      <c r="K29" s="213"/>
      <c r="L29" s="213"/>
      <c r="M29" s="213"/>
      <c r="N29" s="213"/>
      <c r="P29" s="227"/>
      <c r="Q29" s="227"/>
      <c r="R29" s="227"/>
      <c r="S29" s="227"/>
      <c r="T29" s="227"/>
      <c r="U29" s="247"/>
      <c r="V29" s="247"/>
    </row>
    <row r="30" spans="1:22" ht="16.5">
      <c r="A30" s="3"/>
      <c r="B30" s="629" t="str">
        <f>TT!C6</f>
        <v>PHẠM ANH VŨ</v>
      </c>
      <c r="C30" s="629"/>
      <c r="D30" s="629"/>
      <c r="E30" s="629"/>
      <c r="F30" s="629"/>
      <c r="G30" s="629"/>
      <c r="H30" s="224"/>
      <c r="I30" s="224"/>
      <c r="J30" s="224"/>
      <c r="K30" s="213"/>
      <c r="L30" s="213"/>
      <c r="M30" s="629" t="str">
        <f>TT!C3</f>
        <v>CAO MINH HOÀNG TÙNG</v>
      </c>
      <c r="N30" s="629"/>
      <c r="O30" s="629"/>
      <c r="P30" s="629"/>
      <c r="Q30" s="629"/>
      <c r="R30" s="629"/>
      <c r="S30" s="629"/>
      <c r="T30" s="224"/>
      <c r="U30" s="248"/>
      <c r="V30" s="248"/>
    </row>
  </sheetData>
  <sheetProtection selectLockedCells="1" selectUnlockedCells="1"/>
  <mergeCells count="37">
    <mergeCell ref="A1:E1"/>
    <mergeCell ref="R1:V1"/>
    <mergeCell ref="F1:Q1"/>
    <mergeCell ref="M3:V3"/>
    <mergeCell ref="E4:F4"/>
    <mergeCell ref="G4:G7"/>
    <mergeCell ref="I4:I7"/>
    <mergeCell ref="R2:V2"/>
    <mergeCell ref="N4:U4"/>
    <mergeCell ref="V4:V7"/>
    <mergeCell ref="E5:E7"/>
    <mergeCell ref="H3:H7"/>
    <mergeCell ref="I3:L3"/>
    <mergeCell ref="J4:J7"/>
    <mergeCell ref="A3:A7"/>
    <mergeCell ref="F5:F7"/>
    <mergeCell ref="T5:U6"/>
    <mergeCell ref="O6:P6"/>
    <mergeCell ref="Q6:R6"/>
    <mergeCell ref="B30:G30"/>
    <mergeCell ref="D4:D7"/>
    <mergeCell ref="A8:B8"/>
    <mergeCell ref="A9:B9"/>
    <mergeCell ref="B22:G22"/>
    <mergeCell ref="B23:G23"/>
    <mergeCell ref="B3:B7"/>
    <mergeCell ref="C3:C7"/>
    <mergeCell ref="D3:G3"/>
    <mergeCell ref="M30:S30"/>
    <mergeCell ref="K4:K7"/>
    <mergeCell ref="L4:L7"/>
    <mergeCell ref="M23:S23"/>
    <mergeCell ref="N5:N7"/>
    <mergeCell ref="O5:R5"/>
    <mergeCell ref="S5:S7"/>
    <mergeCell ref="M4:M7"/>
    <mergeCell ref="M22:S22"/>
  </mergeCells>
  <pageMargins left="0.32" right="0.31" top="0.36" bottom="0.37" header="0.31496062992126" footer="0.31496062992126"/>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U42"/>
  <sheetViews>
    <sheetView view="pageBreakPreview" topLeftCell="B4" zoomScaleSheetLayoutView="100" workbookViewId="0">
      <pane xSplit="1" ySplit="6" topLeftCell="C10" activePane="bottomRight" state="frozen"/>
      <selection activeCell="B4" sqref="B4"/>
      <selection pane="topRight" activeCell="C4" sqref="C4"/>
      <selection pane="bottomLeft" activeCell="B10" sqref="B10"/>
      <selection pane="bottomRight" activeCell="I18" sqref="I18"/>
    </sheetView>
  </sheetViews>
  <sheetFormatPr defaultRowHeight="15.75"/>
  <cols>
    <col min="1" max="1" width="4.25" style="145" customWidth="1"/>
    <col min="2" max="2" width="25.5" style="145" customWidth="1"/>
    <col min="3" max="3" width="6.625" style="145" customWidth="1"/>
    <col min="4" max="4" width="7.625" style="145" customWidth="1"/>
    <col min="5" max="5" width="8" style="164" customWidth="1"/>
    <col min="6" max="6" width="6.5" style="145" customWidth="1"/>
    <col min="7" max="7" width="5.75" style="145" customWidth="1"/>
    <col min="8" max="8" width="5.375" style="145" customWidth="1"/>
    <col min="9" max="9" width="7.75" style="145" customWidth="1"/>
    <col min="10" max="10" width="6.75" style="145" customWidth="1"/>
    <col min="11" max="11" width="6.625" style="145" customWidth="1"/>
    <col min="12" max="12" width="7.125" style="145" customWidth="1"/>
    <col min="13" max="13" width="6.375" style="145" customWidth="1"/>
    <col min="14" max="14" width="6.75" style="165" customWidth="1"/>
    <col min="15" max="15" width="6.125" style="165" customWidth="1"/>
    <col min="16" max="16" width="5.625" style="165" customWidth="1"/>
    <col min="17" max="17" width="7" style="166" customWidth="1"/>
    <col min="18" max="18" width="7" style="165" customWidth="1"/>
    <col min="19" max="19" width="5.75" style="165" customWidth="1"/>
    <col min="20" max="20" width="8.125" style="165" customWidth="1"/>
    <col min="21" max="21" width="6.25" style="165" customWidth="1"/>
    <col min="22" max="16384" width="9" style="145"/>
  </cols>
  <sheetData>
    <row r="1" spans="1:21" ht="65.25" customHeight="1">
      <c r="A1" s="447" t="s">
        <v>317</v>
      </c>
      <c r="B1" s="447"/>
      <c r="C1" s="447"/>
      <c r="D1" s="447"/>
      <c r="E1" s="452" t="s">
        <v>460</v>
      </c>
      <c r="F1" s="452"/>
      <c r="G1" s="452"/>
      <c r="H1" s="452"/>
      <c r="I1" s="452"/>
      <c r="J1" s="452"/>
      <c r="K1" s="452"/>
      <c r="L1" s="452"/>
      <c r="M1" s="452"/>
      <c r="N1" s="452"/>
      <c r="O1" s="452"/>
      <c r="P1" s="440" t="str">
        <f>TT!C2</f>
        <v>Đơn vị  báo cáo: CỤC THADS TỈNH KON TUM
Đơn vị nhận báo cáo: BAN PHÁP CHẾ HĐND TỈNH</v>
      </c>
      <c r="Q1" s="440"/>
      <c r="R1" s="440"/>
      <c r="S1" s="440"/>
      <c r="T1" s="440"/>
      <c r="U1" s="440"/>
    </row>
    <row r="2" spans="1:21" ht="17.25" customHeight="1">
      <c r="A2" s="146"/>
      <c r="B2" s="147"/>
      <c r="C2" s="147"/>
      <c r="D2" s="147"/>
      <c r="E2" s="148"/>
      <c r="F2" s="149"/>
      <c r="G2" s="149"/>
      <c r="H2" s="149"/>
      <c r="I2" s="150"/>
      <c r="J2" s="151"/>
      <c r="K2" s="152"/>
      <c r="L2" s="152"/>
      <c r="M2" s="152"/>
      <c r="N2" s="153"/>
      <c r="O2" s="153"/>
      <c r="P2" s="441" t="s">
        <v>164</v>
      </c>
      <c r="Q2" s="441"/>
      <c r="R2" s="441"/>
      <c r="S2" s="441"/>
      <c r="T2" s="441"/>
      <c r="U2" s="441"/>
    </row>
    <row r="3" spans="1:21" s="154" customFormat="1" ht="15.75" customHeight="1">
      <c r="A3" s="448" t="s">
        <v>136</v>
      </c>
      <c r="B3" s="448" t="s">
        <v>157</v>
      </c>
      <c r="C3" s="448" t="s">
        <v>163</v>
      </c>
      <c r="D3" s="434" t="s">
        <v>134</v>
      </c>
      <c r="E3" s="439" t="s">
        <v>4</v>
      </c>
      <c r="F3" s="439"/>
      <c r="G3" s="439" t="s">
        <v>36</v>
      </c>
      <c r="H3" s="445" t="s">
        <v>162</v>
      </c>
      <c r="I3" s="439" t="s">
        <v>37</v>
      </c>
      <c r="J3" s="442" t="s">
        <v>4</v>
      </c>
      <c r="K3" s="443"/>
      <c r="L3" s="443"/>
      <c r="M3" s="443"/>
      <c r="N3" s="443"/>
      <c r="O3" s="443"/>
      <c r="P3" s="443"/>
      <c r="Q3" s="443"/>
      <c r="R3" s="443"/>
      <c r="S3" s="444"/>
      <c r="T3" s="436" t="s">
        <v>103</v>
      </c>
      <c r="U3" s="434" t="s">
        <v>160</v>
      </c>
    </row>
    <row r="4" spans="1:21" s="155" customFormat="1" ht="15.75" customHeight="1">
      <c r="A4" s="449"/>
      <c r="B4" s="449"/>
      <c r="C4" s="449"/>
      <c r="D4" s="435"/>
      <c r="E4" s="439" t="s">
        <v>364</v>
      </c>
      <c r="F4" s="439" t="s">
        <v>62</v>
      </c>
      <c r="G4" s="439"/>
      <c r="H4" s="445"/>
      <c r="I4" s="439"/>
      <c r="J4" s="439" t="s">
        <v>61</v>
      </c>
      <c r="K4" s="439" t="s">
        <v>4</v>
      </c>
      <c r="L4" s="439"/>
      <c r="M4" s="439"/>
      <c r="N4" s="439"/>
      <c r="O4" s="439"/>
      <c r="P4" s="439"/>
      <c r="Q4" s="445" t="s">
        <v>378</v>
      </c>
      <c r="R4" s="439" t="s">
        <v>365</v>
      </c>
      <c r="S4" s="445" t="s">
        <v>81</v>
      </c>
      <c r="T4" s="437"/>
      <c r="U4" s="435"/>
    </row>
    <row r="5" spans="1:21" s="154" customFormat="1" ht="15.75" customHeight="1">
      <c r="A5" s="449"/>
      <c r="B5" s="449"/>
      <c r="C5" s="449"/>
      <c r="D5" s="435"/>
      <c r="E5" s="439"/>
      <c r="F5" s="439"/>
      <c r="G5" s="439"/>
      <c r="H5" s="445"/>
      <c r="I5" s="439"/>
      <c r="J5" s="439"/>
      <c r="K5" s="439" t="s">
        <v>96</v>
      </c>
      <c r="L5" s="439" t="s">
        <v>4</v>
      </c>
      <c r="M5" s="439"/>
      <c r="N5" s="439" t="s">
        <v>42</v>
      </c>
      <c r="O5" s="446" t="s">
        <v>147</v>
      </c>
      <c r="P5" s="439" t="s">
        <v>46</v>
      </c>
      <c r="Q5" s="445"/>
      <c r="R5" s="439"/>
      <c r="S5" s="445"/>
      <c r="T5" s="437"/>
      <c r="U5" s="435"/>
    </row>
    <row r="6" spans="1:21" s="154" customFormat="1" ht="15.75" customHeight="1">
      <c r="A6" s="449"/>
      <c r="B6" s="449"/>
      <c r="C6" s="449"/>
      <c r="D6" s="435"/>
      <c r="E6" s="439"/>
      <c r="F6" s="439"/>
      <c r="G6" s="439"/>
      <c r="H6" s="445"/>
      <c r="I6" s="439"/>
      <c r="J6" s="439"/>
      <c r="K6" s="439"/>
      <c r="L6" s="439"/>
      <c r="M6" s="439"/>
      <c r="N6" s="439"/>
      <c r="O6" s="446"/>
      <c r="P6" s="439"/>
      <c r="Q6" s="445"/>
      <c r="R6" s="439"/>
      <c r="S6" s="445"/>
      <c r="T6" s="437"/>
      <c r="U6" s="435"/>
    </row>
    <row r="7" spans="1:21" s="154" customFormat="1" ht="44.25" customHeight="1">
      <c r="A7" s="450"/>
      <c r="B7" s="450"/>
      <c r="C7" s="450"/>
      <c r="D7" s="451"/>
      <c r="E7" s="439"/>
      <c r="F7" s="439"/>
      <c r="G7" s="439"/>
      <c r="H7" s="445"/>
      <c r="I7" s="439"/>
      <c r="J7" s="439"/>
      <c r="K7" s="439"/>
      <c r="L7" s="156" t="s">
        <v>39</v>
      </c>
      <c r="M7" s="156" t="s">
        <v>138</v>
      </c>
      <c r="N7" s="439"/>
      <c r="O7" s="446"/>
      <c r="P7" s="439"/>
      <c r="Q7" s="445"/>
      <c r="R7" s="439"/>
      <c r="S7" s="445"/>
      <c r="T7" s="438"/>
      <c r="U7" s="435"/>
    </row>
    <row r="8" spans="1:21" ht="14.25" customHeight="1">
      <c r="A8" s="460" t="s">
        <v>3</v>
      </c>
      <c r="B8" s="461"/>
      <c r="C8" s="286">
        <v>1</v>
      </c>
      <c r="D8" s="286">
        <v>2</v>
      </c>
      <c r="E8" s="286">
        <v>3</v>
      </c>
      <c r="F8" s="286">
        <v>4</v>
      </c>
      <c r="G8" s="286">
        <v>5</v>
      </c>
      <c r="H8" s="286">
        <v>6</v>
      </c>
      <c r="I8" s="286">
        <v>7</v>
      </c>
      <c r="J8" s="286">
        <v>8</v>
      </c>
      <c r="K8" s="286">
        <v>9</v>
      </c>
      <c r="L8" s="286">
        <v>10</v>
      </c>
      <c r="M8" s="286">
        <v>11</v>
      </c>
      <c r="N8" s="286">
        <v>12</v>
      </c>
      <c r="O8" s="286">
        <v>13</v>
      </c>
      <c r="P8" s="286">
        <v>14</v>
      </c>
      <c r="Q8" s="286">
        <v>15</v>
      </c>
      <c r="R8" s="286">
        <v>16</v>
      </c>
      <c r="S8" s="286">
        <v>17</v>
      </c>
      <c r="T8" s="286">
        <v>18</v>
      </c>
      <c r="U8" s="286">
        <v>19</v>
      </c>
    </row>
    <row r="9" spans="1:21" ht="13.5" customHeight="1">
      <c r="A9" s="464" t="s">
        <v>10</v>
      </c>
      <c r="B9" s="465"/>
      <c r="C9" s="251">
        <v>9492</v>
      </c>
      <c r="D9" s="251">
        <v>17637</v>
      </c>
      <c r="E9" s="251">
        <v>233</v>
      </c>
      <c r="F9" s="251">
        <v>17404</v>
      </c>
      <c r="G9" s="251">
        <v>429</v>
      </c>
      <c r="H9" s="251">
        <v>0</v>
      </c>
      <c r="I9" s="251">
        <v>17208</v>
      </c>
      <c r="J9" s="251">
        <v>16618</v>
      </c>
      <c r="K9" s="251">
        <v>15941</v>
      </c>
      <c r="L9" s="251">
        <v>15709</v>
      </c>
      <c r="M9" s="251">
        <v>232</v>
      </c>
      <c r="N9" s="251">
        <v>668</v>
      </c>
      <c r="O9" s="251">
        <v>9</v>
      </c>
      <c r="P9" s="251">
        <v>0</v>
      </c>
      <c r="Q9" s="251">
        <v>587</v>
      </c>
      <c r="R9" s="251">
        <v>3</v>
      </c>
      <c r="S9" s="251">
        <v>0</v>
      </c>
      <c r="T9" s="251">
        <v>1267</v>
      </c>
      <c r="U9" s="187">
        <f>IF(J9&lt;&gt;0,K9/J9,"")</f>
        <v>0.95926104224335063</v>
      </c>
    </row>
    <row r="10" spans="1:21" ht="13.5" customHeight="1">
      <c r="A10" s="261" t="s">
        <v>0</v>
      </c>
      <c r="B10" s="262" t="s">
        <v>89</v>
      </c>
      <c r="C10" s="74">
        <v>9492</v>
      </c>
      <c r="D10" s="74">
        <v>14840</v>
      </c>
      <c r="E10" s="74">
        <v>114</v>
      </c>
      <c r="F10" s="74">
        <v>14726</v>
      </c>
      <c r="G10" s="74">
        <v>277</v>
      </c>
      <c r="H10" s="74">
        <v>0</v>
      </c>
      <c r="I10" s="74">
        <v>14563</v>
      </c>
      <c r="J10" s="74">
        <v>14309</v>
      </c>
      <c r="K10" s="74">
        <v>14033</v>
      </c>
      <c r="L10" s="74">
        <v>14012</v>
      </c>
      <c r="M10" s="74">
        <v>21</v>
      </c>
      <c r="N10" s="74">
        <v>276</v>
      </c>
      <c r="O10" s="74"/>
      <c r="P10" s="74">
        <v>0</v>
      </c>
      <c r="Q10" s="74">
        <v>253</v>
      </c>
      <c r="R10" s="74">
        <v>1</v>
      </c>
      <c r="S10" s="74">
        <v>0</v>
      </c>
      <c r="T10" s="74">
        <v>530</v>
      </c>
      <c r="U10" s="263">
        <f>IF(J10&lt;&gt;0,K10/J10,"")</f>
        <v>0.9807114403522259</v>
      </c>
    </row>
    <row r="11" spans="1:21" ht="13.5" customHeight="1">
      <c r="A11" s="287">
        <v>1</v>
      </c>
      <c r="B11" s="181" t="s">
        <v>31</v>
      </c>
      <c r="C11" s="182">
        <v>2422</v>
      </c>
      <c r="D11" s="251">
        <v>3718</v>
      </c>
      <c r="E11" s="183">
        <v>46</v>
      </c>
      <c r="F11" s="183">
        <v>3672</v>
      </c>
      <c r="G11" s="183">
        <v>54</v>
      </c>
      <c r="H11" s="183">
        <v>0</v>
      </c>
      <c r="I11" s="251">
        <v>3664</v>
      </c>
      <c r="J11" s="251">
        <v>3544</v>
      </c>
      <c r="K11" s="251">
        <v>3377</v>
      </c>
      <c r="L11" s="182">
        <v>3361</v>
      </c>
      <c r="M11" s="182">
        <v>16</v>
      </c>
      <c r="N11" s="182">
        <v>167</v>
      </c>
      <c r="O11" s="355"/>
      <c r="P11" s="182">
        <v>0</v>
      </c>
      <c r="Q11" s="182">
        <v>119</v>
      </c>
      <c r="R11" s="182">
        <v>1</v>
      </c>
      <c r="S11" s="182">
        <v>0</v>
      </c>
      <c r="T11" s="251">
        <v>287</v>
      </c>
      <c r="U11" s="187">
        <f t="shared" ref="U11:U36" si="0">IF(J11&lt;&gt;0,K11/J11,"")</f>
        <v>0.95287810383747173</v>
      </c>
    </row>
    <row r="12" spans="1:21" ht="13.5" customHeight="1">
      <c r="A12" s="287">
        <v>2</v>
      </c>
      <c r="B12" s="184" t="s">
        <v>33</v>
      </c>
      <c r="C12" s="182">
        <v>359</v>
      </c>
      <c r="D12" s="251">
        <v>528</v>
      </c>
      <c r="E12" s="183">
        <v>12</v>
      </c>
      <c r="F12" s="183">
        <v>516</v>
      </c>
      <c r="G12" s="183">
        <v>14</v>
      </c>
      <c r="H12" s="183">
        <v>0</v>
      </c>
      <c r="I12" s="251">
        <v>514</v>
      </c>
      <c r="J12" s="251">
        <v>492</v>
      </c>
      <c r="K12" s="251">
        <v>459</v>
      </c>
      <c r="L12" s="182">
        <v>458</v>
      </c>
      <c r="M12" s="182">
        <v>1</v>
      </c>
      <c r="N12" s="182">
        <v>33</v>
      </c>
      <c r="O12" s="355"/>
      <c r="P12" s="182">
        <v>0</v>
      </c>
      <c r="Q12" s="182">
        <v>22</v>
      </c>
      <c r="R12" s="182">
        <v>0</v>
      </c>
      <c r="S12" s="182">
        <v>0</v>
      </c>
      <c r="T12" s="251">
        <v>55</v>
      </c>
      <c r="U12" s="187">
        <f t="shared" si="0"/>
        <v>0.93292682926829273</v>
      </c>
    </row>
    <row r="13" spans="1:21" ht="13.5" customHeight="1">
      <c r="A13" s="287">
        <v>3</v>
      </c>
      <c r="B13" s="185" t="s">
        <v>141</v>
      </c>
      <c r="C13" s="182">
        <v>53</v>
      </c>
      <c r="D13" s="251">
        <v>97</v>
      </c>
      <c r="E13" s="183">
        <v>11</v>
      </c>
      <c r="F13" s="183">
        <v>86</v>
      </c>
      <c r="G13" s="183">
        <v>0</v>
      </c>
      <c r="H13" s="183">
        <v>0</v>
      </c>
      <c r="I13" s="251">
        <v>97</v>
      </c>
      <c r="J13" s="251">
        <v>97</v>
      </c>
      <c r="K13" s="251">
        <v>93</v>
      </c>
      <c r="L13" s="182">
        <v>93</v>
      </c>
      <c r="M13" s="182">
        <v>0</v>
      </c>
      <c r="N13" s="182">
        <v>4</v>
      </c>
      <c r="O13" s="355"/>
      <c r="P13" s="182">
        <v>0</v>
      </c>
      <c r="Q13" s="182">
        <v>0</v>
      </c>
      <c r="R13" s="182">
        <v>0</v>
      </c>
      <c r="S13" s="182">
        <v>0</v>
      </c>
      <c r="T13" s="251">
        <v>4</v>
      </c>
      <c r="U13" s="187">
        <f t="shared" si="0"/>
        <v>0.95876288659793818</v>
      </c>
    </row>
    <row r="14" spans="1:21">
      <c r="A14" s="287">
        <v>4</v>
      </c>
      <c r="B14" s="181" t="s">
        <v>379</v>
      </c>
      <c r="C14" s="182">
        <v>0</v>
      </c>
      <c r="D14" s="251">
        <v>1</v>
      </c>
      <c r="E14" s="183">
        <v>1</v>
      </c>
      <c r="F14" s="183">
        <v>0</v>
      </c>
      <c r="G14" s="183">
        <v>0</v>
      </c>
      <c r="H14" s="183">
        <v>0</v>
      </c>
      <c r="I14" s="251">
        <v>1</v>
      </c>
      <c r="J14" s="251">
        <v>0</v>
      </c>
      <c r="K14" s="251">
        <v>0</v>
      </c>
      <c r="L14" s="182">
        <v>0</v>
      </c>
      <c r="M14" s="182">
        <v>0</v>
      </c>
      <c r="N14" s="182">
        <v>0</v>
      </c>
      <c r="O14" s="355"/>
      <c r="P14" s="182">
        <v>0</v>
      </c>
      <c r="Q14" s="182">
        <v>1</v>
      </c>
      <c r="R14" s="182">
        <v>0</v>
      </c>
      <c r="S14" s="182">
        <v>0</v>
      </c>
      <c r="T14" s="251">
        <v>1</v>
      </c>
      <c r="U14" s="187" t="str">
        <f t="shared" si="0"/>
        <v/>
      </c>
    </row>
    <row r="15" spans="1:21" ht="17.25" customHeight="1">
      <c r="A15" s="287">
        <v>5</v>
      </c>
      <c r="B15" s="186" t="s">
        <v>380</v>
      </c>
      <c r="C15" s="182">
        <v>30</v>
      </c>
      <c r="D15" s="251">
        <v>40</v>
      </c>
      <c r="E15" s="183">
        <v>0</v>
      </c>
      <c r="F15" s="183">
        <v>40</v>
      </c>
      <c r="G15" s="183">
        <v>1</v>
      </c>
      <c r="H15" s="183">
        <v>0</v>
      </c>
      <c r="I15" s="251">
        <v>39</v>
      </c>
      <c r="J15" s="251">
        <v>38</v>
      </c>
      <c r="K15" s="251">
        <v>31</v>
      </c>
      <c r="L15" s="182">
        <v>31</v>
      </c>
      <c r="M15" s="182">
        <v>0</v>
      </c>
      <c r="N15" s="182">
        <v>7</v>
      </c>
      <c r="O15" s="355"/>
      <c r="P15" s="182">
        <v>0</v>
      </c>
      <c r="Q15" s="182">
        <v>1</v>
      </c>
      <c r="R15" s="182">
        <v>0</v>
      </c>
      <c r="S15" s="182">
        <v>0</v>
      </c>
      <c r="T15" s="251">
        <v>8</v>
      </c>
      <c r="U15" s="187">
        <f t="shared" si="0"/>
        <v>0.81578947368421051</v>
      </c>
    </row>
    <row r="16" spans="1:21" ht="13.5" customHeight="1">
      <c r="A16" s="287">
        <v>6</v>
      </c>
      <c r="B16" s="181" t="s">
        <v>381</v>
      </c>
      <c r="C16" s="182">
        <v>1672</v>
      </c>
      <c r="D16" s="251">
        <v>3336</v>
      </c>
      <c r="E16" s="183">
        <v>39</v>
      </c>
      <c r="F16" s="183">
        <v>3297</v>
      </c>
      <c r="G16" s="183">
        <v>204</v>
      </c>
      <c r="H16" s="183">
        <v>0</v>
      </c>
      <c r="I16" s="251">
        <v>3132</v>
      </c>
      <c r="J16" s="251">
        <v>3025</v>
      </c>
      <c r="K16" s="251">
        <v>2965</v>
      </c>
      <c r="L16" s="182">
        <v>2962</v>
      </c>
      <c r="M16" s="182">
        <v>3</v>
      </c>
      <c r="N16" s="182">
        <v>60</v>
      </c>
      <c r="O16" s="355"/>
      <c r="P16" s="182">
        <v>0</v>
      </c>
      <c r="Q16" s="182">
        <v>107</v>
      </c>
      <c r="R16" s="182">
        <v>0</v>
      </c>
      <c r="S16" s="182">
        <v>0</v>
      </c>
      <c r="T16" s="251">
        <v>167</v>
      </c>
      <c r="U16" s="187">
        <f t="shared" si="0"/>
        <v>0.98016528925619839</v>
      </c>
    </row>
    <row r="17" spans="1:21" ht="13.5" customHeight="1">
      <c r="A17" s="287">
        <v>7</v>
      </c>
      <c r="B17" s="181" t="s">
        <v>129</v>
      </c>
      <c r="C17" s="182">
        <v>63</v>
      </c>
      <c r="D17" s="251">
        <v>72</v>
      </c>
      <c r="E17" s="183">
        <v>0</v>
      </c>
      <c r="F17" s="183">
        <v>72</v>
      </c>
      <c r="G17" s="183">
        <v>1</v>
      </c>
      <c r="H17" s="183">
        <v>0</v>
      </c>
      <c r="I17" s="251">
        <v>71</v>
      </c>
      <c r="J17" s="251">
        <v>71</v>
      </c>
      <c r="K17" s="251">
        <v>70</v>
      </c>
      <c r="L17" s="182">
        <v>70</v>
      </c>
      <c r="M17" s="182">
        <v>0</v>
      </c>
      <c r="N17" s="182">
        <v>1</v>
      </c>
      <c r="O17" s="355"/>
      <c r="P17" s="182">
        <v>0</v>
      </c>
      <c r="Q17" s="182">
        <v>0</v>
      </c>
      <c r="R17" s="182">
        <v>0</v>
      </c>
      <c r="S17" s="182">
        <v>0</v>
      </c>
      <c r="T17" s="251">
        <v>1</v>
      </c>
      <c r="U17" s="187">
        <f t="shared" si="0"/>
        <v>0.9859154929577465</v>
      </c>
    </row>
    <row r="18" spans="1:21" ht="13.5" customHeight="1">
      <c r="A18" s="287">
        <v>8</v>
      </c>
      <c r="B18" s="181" t="s">
        <v>32</v>
      </c>
      <c r="C18" s="182">
        <v>4892</v>
      </c>
      <c r="D18" s="251">
        <v>7035</v>
      </c>
      <c r="E18" s="183">
        <v>4</v>
      </c>
      <c r="F18" s="183">
        <v>7031</v>
      </c>
      <c r="G18" s="183">
        <v>3</v>
      </c>
      <c r="H18" s="183">
        <v>0</v>
      </c>
      <c r="I18" s="251">
        <v>7032</v>
      </c>
      <c r="J18" s="251">
        <v>7030</v>
      </c>
      <c r="K18" s="251">
        <v>7026</v>
      </c>
      <c r="L18" s="182">
        <v>7025</v>
      </c>
      <c r="M18" s="182">
        <v>1</v>
      </c>
      <c r="N18" s="182">
        <v>4</v>
      </c>
      <c r="O18" s="355"/>
      <c r="P18" s="182">
        <v>0</v>
      </c>
      <c r="Q18" s="182">
        <v>2</v>
      </c>
      <c r="R18" s="182">
        <v>0</v>
      </c>
      <c r="S18" s="182">
        <v>0</v>
      </c>
      <c r="T18" s="251">
        <v>6</v>
      </c>
      <c r="U18" s="187">
        <f t="shared" si="0"/>
        <v>0.9994310099573257</v>
      </c>
    </row>
    <row r="19" spans="1:21" ht="13.5" customHeight="1">
      <c r="A19" s="287">
        <v>9</v>
      </c>
      <c r="B19" s="181" t="s">
        <v>34</v>
      </c>
      <c r="C19" s="182">
        <v>1</v>
      </c>
      <c r="D19" s="251">
        <v>13</v>
      </c>
      <c r="E19" s="183">
        <v>1</v>
      </c>
      <c r="F19" s="183">
        <v>12</v>
      </c>
      <c r="G19" s="183">
        <v>0</v>
      </c>
      <c r="H19" s="183">
        <v>0</v>
      </c>
      <c r="I19" s="251">
        <v>13</v>
      </c>
      <c r="J19" s="251">
        <v>12</v>
      </c>
      <c r="K19" s="251">
        <v>12</v>
      </c>
      <c r="L19" s="182">
        <v>12</v>
      </c>
      <c r="M19" s="182">
        <v>0</v>
      </c>
      <c r="N19" s="182">
        <v>0</v>
      </c>
      <c r="O19" s="355"/>
      <c r="P19" s="182">
        <v>0</v>
      </c>
      <c r="Q19" s="182">
        <v>1</v>
      </c>
      <c r="R19" s="182">
        <v>0</v>
      </c>
      <c r="S19" s="182">
        <v>0</v>
      </c>
      <c r="T19" s="251">
        <v>1</v>
      </c>
      <c r="U19" s="187">
        <f t="shared" si="0"/>
        <v>1</v>
      </c>
    </row>
    <row r="20" spans="1:21" ht="13.5" customHeight="1">
      <c r="A20" s="287">
        <v>10</v>
      </c>
      <c r="B20" s="181" t="s">
        <v>35</v>
      </c>
      <c r="C20" s="182">
        <v>0</v>
      </c>
      <c r="D20" s="251">
        <v>0</v>
      </c>
      <c r="E20" s="183">
        <v>0</v>
      </c>
      <c r="F20" s="183">
        <v>0</v>
      </c>
      <c r="G20" s="183">
        <v>0</v>
      </c>
      <c r="H20" s="183">
        <v>0</v>
      </c>
      <c r="I20" s="251">
        <v>0</v>
      </c>
      <c r="J20" s="251">
        <v>0</v>
      </c>
      <c r="K20" s="251">
        <v>0</v>
      </c>
      <c r="L20" s="182">
        <v>0</v>
      </c>
      <c r="M20" s="182">
        <v>0</v>
      </c>
      <c r="N20" s="182">
        <v>0</v>
      </c>
      <c r="O20" s="355"/>
      <c r="P20" s="182">
        <v>0</v>
      </c>
      <c r="Q20" s="182">
        <v>0</v>
      </c>
      <c r="R20" s="182">
        <v>0</v>
      </c>
      <c r="S20" s="182">
        <v>0</v>
      </c>
      <c r="T20" s="251">
        <v>0</v>
      </c>
      <c r="U20" s="187" t="str">
        <f t="shared" si="0"/>
        <v/>
      </c>
    </row>
    <row r="21" spans="1:21" ht="13.5" customHeight="1">
      <c r="A21" s="287">
        <v>11</v>
      </c>
      <c r="B21" s="181" t="s">
        <v>143</v>
      </c>
      <c r="C21" s="182">
        <v>0</v>
      </c>
      <c r="D21" s="251">
        <v>0</v>
      </c>
      <c r="E21" s="183">
        <v>0</v>
      </c>
      <c r="F21" s="183">
        <v>0</v>
      </c>
      <c r="G21" s="183">
        <v>0</v>
      </c>
      <c r="H21" s="183">
        <v>0</v>
      </c>
      <c r="I21" s="251">
        <v>0</v>
      </c>
      <c r="J21" s="251">
        <v>0</v>
      </c>
      <c r="K21" s="251">
        <v>0</v>
      </c>
      <c r="L21" s="182">
        <v>0</v>
      </c>
      <c r="M21" s="182">
        <v>0</v>
      </c>
      <c r="N21" s="182">
        <v>0</v>
      </c>
      <c r="O21" s="355"/>
      <c r="P21" s="182">
        <v>0</v>
      </c>
      <c r="Q21" s="182">
        <v>0</v>
      </c>
      <c r="R21" s="182">
        <v>0</v>
      </c>
      <c r="S21" s="182">
        <v>0</v>
      </c>
      <c r="T21" s="251">
        <v>0</v>
      </c>
      <c r="U21" s="187" t="str">
        <f t="shared" si="0"/>
        <v/>
      </c>
    </row>
    <row r="22" spans="1:21" ht="13.5" customHeight="1">
      <c r="A22" s="287">
        <v>12</v>
      </c>
      <c r="B22" s="181" t="s">
        <v>142</v>
      </c>
      <c r="C22" s="182">
        <v>0</v>
      </c>
      <c r="D22" s="251">
        <v>0</v>
      </c>
      <c r="E22" s="183">
        <v>0</v>
      </c>
      <c r="F22" s="183">
        <v>0</v>
      </c>
      <c r="G22" s="183">
        <v>0</v>
      </c>
      <c r="H22" s="183">
        <v>0</v>
      </c>
      <c r="I22" s="251">
        <v>0</v>
      </c>
      <c r="J22" s="251">
        <v>0</v>
      </c>
      <c r="K22" s="251">
        <v>0</v>
      </c>
      <c r="L22" s="182">
        <v>0</v>
      </c>
      <c r="M22" s="182">
        <v>0</v>
      </c>
      <c r="N22" s="182">
        <v>0</v>
      </c>
      <c r="O22" s="355"/>
      <c r="P22" s="182">
        <v>0</v>
      </c>
      <c r="Q22" s="182">
        <v>0</v>
      </c>
      <c r="R22" s="182">
        <v>0</v>
      </c>
      <c r="S22" s="182">
        <v>0</v>
      </c>
      <c r="T22" s="251">
        <v>0</v>
      </c>
      <c r="U22" s="187" t="str">
        <f t="shared" si="0"/>
        <v/>
      </c>
    </row>
    <row r="23" spans="1:21" ht="13.5" customHeight="1">
      <c r="A23" s="287">
        <v>13</v>
      </c>
      <c r="B23" s="181" t="s">
        <v>102</v>
      </c>
      <c r="C23" s="182">
        <v>0</v>
      </c>
      <c r="D23" s="251">
        <v>0</v>
      </c>
      <c r="E23" s="183">
        <v>0</v>
      </c>
      <c r="F23" s="183">
        <v>0</v>
      </c>
      <c r="G23" s="183">
        <v>0</v>
      </c>
      <c r="H23" s="183">
        <v>0</v>
      </c>
      <c r="I23" s="251">
        <v>0</v>
      </c>
      <c r="J23" s="251">
        <v>0</v>
      </c>
      <c r="K23" s="251">
        <v>0</v>
      </c>
      <c r="L23" s="182">
        <v>0</v>
      </c>
      <c r="M23" s="182">
        <v>0</v>
      </c>
      <c r="N23" s="182">
        <v>0</v>
      </c>
      <c r="O23" s="355"/>
      <c r="P23" s="182">
        <v>0</v>
      </c>
      <c r="Q23" s="182">
        <v>0</v>
      </c>
      <c r="R23" s="182">
        <v>0</v>
      </c>
      <c r="S23" s="182">
        <v>0</v>
      </c>
      <c r="T23" s="251">
        <v>0</v>
      </c>
      <c r="U23" s="187" t="str">
        <f t="shared" si="0"/>
        <v/>
      </c>
    </row>
    <row r="24" spans="1:21" ht="14.25" customHeight="1">
      <c r="A24" s="261" t="s">
        <v>1</v>
      </c>
      <c r="B24" s="262" t="s">
        <v>90</v>
      </c>
      <c r="C24" s="74">
        <v>0</v>
      </c>
      <c r="D24" s="74">
        <v>2797</v>
      </c>
      <c r="E24" s="74">
        <v>119</v>
      </c>
      <c r="F24" s="74">
        <v>2678</v>
      </c>
      <c r="G24" s="74">
        <v>152</v>
      </c>
      <c r="H24" s="74">
        <v>0</v>
      </c>
      <c r="I24" s="74">
        <v>2645</v>
      </c>
      <c r="J24" s="74">
        <v>2309</v>
      </c>
      <c r="K24" s="74">
        <v>1908</v>
      </c>
      <c r="L24" s="74">
        <v>1697</v>
      </c>
      <c r="M24" s="74">
        <v>211</v>
      </c>
      <c r="N24" s="74">
        <v>392</v>
      </c>
      <c r="O24" s="74">
        <v>9</v>
      </c>
      <c r="P24" s="74">
        <v>0</v>
      </c>
      <c r="Q24" s="74">
        <v>334</v>
      </c>
      <c r="R24" s="74">
        <v>2</v>
      </c>
      <c r="S24" s="74">
        <v>0</v>
      </c>
      <c r="T24" s="74">
        <v>737</v>
      </c>
      <c r="U24" s="263">
        <f t="shared" si="0"/>
        <v>0.82633174534430487</v>
      </c>
    </row>
    <row r="25" spans="1:21" ht="14.25" customHeight="1">
      <c r="A25" s="287">
        <v>1</v>
      </c>
      <c r="B25" s="181" t="s">
        <v>31</v>
      </c>
      <c r="C25" s="182">
        <v>0</v>
      </c>
      <c r="D25" s="251">
        <v>1342</v>
      </c>
      <c r="E25" s="183">
        <v>56</v>
      </c>
      <c r="F25" s="183">
        <v>1286</v>
      </c>
      <c r="G25" s="183">
        <v>52</v>
      </c>
      <c r="H25" s="183">
        <v>0</v>
      </c>
      <c r="I25" s="251">
        <v>1290</v>
      </c>
      <c r="J25" s="251">
        <v>1089</v>
      </c>
      <c r="K25" s="251">
        <v>823</v>
      </c>
      <c r="L25" s="182">
        <v>685</v>
      </c>
      <c r="M25" s="182">
        <v>138</v>
      </c>
      <c r="N25" s="182">
        <v>257</v>
      </c>
      <c r="O25" s="182">
        <v>9</v>
      </c>
      <c r="P25" s="182">
        <v>0</v>
      </c>
      <c r="Q25" s="182">
        <v>199</v>
      </c>
      <c r="R25" s="182">
        <v>2</v>
      </c>
      <c r="S25" s="182">
        <v>0</v>
      </c>
      <c r="T25" s="251">
        <v>467</v>
      </c>
      <c r="U25" s="187">
        <f t="shared" si="0"/>
        <v>0.75573921028466484</v>
      </c>
    </row>
    <row r="26" spans="1:21" ht="14.25" customHeight="1">
      <c r="A26" s="287">
        <v>2</v>
      </c>
      <c r="B26" s="184" t="s">
        <v>33</v>
      </c>
      <c r="C26" s="182">
        <v>0</v>
      </c>
      <c r="D26" s="251">
        <v>198</v>
      </c>
      <c r="E26" s="183">
        <v>18</v>
      </c>
      <c r="F26" s="183">
        <v>180</v>
      </c>
      <c r="G26" s="183">
        <v>13</v>
      </c>
      <c r="H26" s="183">
        <v>0</v>
      </c>
      <c r="I26" s="251">
        <v>185</v>
      </c>
      <c r="J26" s="251">
        <v>152</v>
      </c>
      <c r="K26" s="251">
        <v>112</v>
      </c>
      <c r="L26" s="182">
        <v>94</v>
      </c>
      <c r="M26" s="182">
        <v>18</v>
      </c>
      <c r="N26" s="182">
        <v>40</v>
      </c>
      <c r="O26" s="182">
        <v>0</v>
      </c>
      <c r="P26" s="182">
        <v>0</v>
      </c>
      <c r="Q26" s="182">
        <v>33</v>
      </c>
      <c r="R26" s="182">
        <v>0</v>
      </c>
      <c r="S26" s="182">
        <v>0</v>
      </c>
      <c r="T26" s="251">
        <v>73</v>
      </c>
      <c r="U26" s="187">
        <f t="shared" si="0"/>
        <v>0.73684210526315785</v>
      </c>
    </row>
    <row r="27" spans="1:21" ht="14.25" customHeight="1">
      <c r="A27" s="287">
        <v>3</v>
      </c>
      <c r="B27" s="185" t="s">
        <v>141</v>
      </c>
      <c r="C27" s="182">
        <v>0</v>
      </c>
      <c r="D27" s="251">
        <v>79</v>
      </c>
      <c r="E27" s="183">
        <v>18</v>
      </c>
      <c r="F27" s="183">
        <v>61</v>
      </c>
      <c r="G27" s="183">
        <v>2</v>
      </c>
      <c r="H27" s="183">
        <v>0</v>
      </c>
      <c r="I27" s="251">
        <v>77</v>
      </c>
      <c r="J27" s="251">
        <v>64</v>
      </c>
      <c r="K27" s="251">
        <v>37</v>
      </c>
      <c r="L27" s="182">
        <v>36</v>
      </c>
      <c r="M27" s="182">
        <v>1</v>
      </c>
      <c r="N27" s="182">
        <v>27</v>
      </c>
      <c r="O27" s="182">
        <v>0</v>
      </c>
      <c r="P27" s="182">
        <v>0</v>
      </c>
      <c r="Q27" s="182">
        <v>13</v>
      </c>
      <c r="R27" s="182">
        <v>0</v>
      </c>
      <c r="S27" s="182">
        <v>0</v>
      </c>
      <c r="T27" s="251">
        <v>40</v>
      </c>
      <c r="U27" s="187">
        <f t="shared" si="0"/>
        <v>0.578125</v>
      </c>
    </row>
    <row r="28" spans="1:21" ht="14.25" customHeight="1">
      <c r="A28" s="287">
        <v>4</v>
      </c>
      <c r="B28" s="181" t="s">
        <v>379</v>
      </c>
      <c r="C28" s="182">
        <v>0</v>
      </c>
      <c r="D28" s="251">
        <v>0</v>
      </c>
      <c r="E28" s="183">
        <v>0</v>
      </c>
      <c r="F28" s="183">
        <v>0</v>
      </c>
      <c r="G28" s="183">
        <v>0</v>
      </c>
      <c r="H28" s="183">
        <v>0</v>
      </c>
      <c r="I28" s="251">
        <v>0</v>
      </c>
      <c r="J28" s="251">
        <v>0</v>
      </c>
      <c r="K28" s="251">
        <v>0</v>
      </c>
      <c r="L28" s="182">
        <v>0</v>
      </c>
      <c r="M28" s="182">
        <v>0</v>
      </c>
      <c r="N28" s="182">
        <v>0</v>
      </c>
      <c r="O28" s="182">
        <v>0</v>
      </c>
      <c r="P28" s="182">
        <v>0</v>
      </c>
      <c r="Q28" s="182">
        <v>0</v>
      </c>
      <c r="R28" s="182">
        <v>0</v>
      </c>
      <c r="S28" s="182">
        <v>0</v>
      </c>
      <c r="T28" s="251">
        <v>0</v>
      </c>
      <c r="U28" s="187" t="str">
        <f t="shared" si="0"/>
        <v/>
      </c>
    </row>
    <row r="29" spans="1:21" ht="16.5" customHeight="1">
      <c r="A29" s="287">
        <v>5</v>
      </c>
      <c r="B29" s="186" t="s">
        <v>380</v>
      </c>
      <c r="C29" s="182">
        <v>0</v>
      </c>
      <c r="D29" s="251">
        <v>2</v>
      </c>
      <c r="E29" s="183">
        <v>0</v>
      </c>
      <c r="F29" s="183">
        <v>2</v>
      </c>
      <c r="G29" s="183">
        <v>0</v>
      </c>
      <c r="H29" s="183">
        <v>0</v>
      </c>
      <c r="I29" s="251">
        <v>2</v>
      </c>
      <c r="J29" s="251">
        <v>2</v>
      </c>
      <c r="K29" s="251">
        <v>0</v>
      </c>
      <c r="L29" s="182">
        <v>0</v>
      </c>
      <c r="M29" s="182">
        <v>0</v>
      </c>
      <c r="N29" s="182">
        <v>2</v>
      </c>
      <c r="O29" s="182">
        <v>0</v>
      </c>
      <c r="P29" s="182">
        <v>0</v>
      </c>
      <c r="Q29" s="182">
        <v>0</v>
      </c>
      <c r="R29" s="182">
        <v>0</v>
      </c>
      <c r="S29" s="182">
        <v>0</v>
      </c>
      <c r="T29" s="251">
        <v>2</v>
      </c>
      <c r="U29" s="187">
        <f t="shared" si="0"/>
        <v>0</v>
      </c>
    </row>
    <row r="30" spans="1:21" ht="14.25" customHeight="1">
      <c r="A30" s="287">
        <v>6</v>
      </c>
      <c r="B30" s="181" t="s">
        <v>382</v>
      </c>
      <c r="C30" s="182">
        <v>0</v>
      </c>
      <c r="D30" s="251">
        <v>496</v>
      </c>
      <c r="E30" s="183">
        <v>14</v>
      </c>
      <c r="F30" s="183">
        <v>482</v>
      </c>
      <c r="G30" s="183">
        <v>59</v>
      </c>
      <c r="H30" s="183">
        <v>0</v>
      </c>
      <c r="I30" s="251">
        <v>437</v>
      </c>
      <c r="J30" s="251">
        <v>373</v>
      </c>
      <c r="K30" s="251">
        <v>349</v>
      </c>
      <c r="L30" s="182">
        <v>341</v>
      </c>
      <c r="M30" s="182">
        <v>8</v>
      </c>
      <c r="N30" s="182">
        <v>24</v>
      </c>
      <c r="O30" s="182">
        <v>0</v>
      </c>
      <c r="P30" s="182">
        <v>0</v>
      </c>
      <c r="Q30" s="182">
        <v>64</v>
      </c>
      <c r="R30" s="182">
        <v>0</v>
      </c>
      <c r="S30" s="182">
        <v>0</v>
      </c>
      <c r="T30" s="251">
        <v>88</v>
      </c>
      <c r="U30" s="187">
        <f t="shared" si="0"/>
        <v>0.93565683646112596</v>
      </c>
    </row>
    <row r="31" spans="1:21" ht="14.25" customHeight="1">
      <c r="A31" s="287">
        <v>7</v>
      </c>
      <c r="B31" s="181" t="s">
        <v>129</v>
      </c>
      <c r="C31" s="182">
        <v>0</v>
      </c>
      <c r="D31" s="251">
        <v>0</v>
      </c>
      <c r="E31" s="183">
        <v>0</v>
      </c>
      <c r="F31" s="183">
        <v>0</v>
      </c>
      <c r="G31" s="183">
        <v>0</v>
      </c>
      <c r="H31" s="183">
        <v>0</v>
      </c>
      <c r="I31" s="251">
        <v>0</v>
      </c>
      <c r="J31" s="251">
        <v>0</v>
      </c>
      <c r="K31" s="251">
        <v>0</v>
      </c>
      <c r="L31" s="182">
        <v>0</v>
      </c>
      <c r="M31" s="182">
        <v>0</v>
      </c>
      <c r="N31" s="182">
        <v>0</v>
      </c>
      <c r="O31" s="182">
        <v>0</v>
      </c>
      <c r="P31" s="182">
        <v>0</v>
      </c>
      <c r="Q31" s="182">
        <v>0</v>
      </c>
      <c r="R31" s="182">
        <v>0</v>
      </c>
      <c r="S31" s="182">
        <v>0</v>
      </c>
      <c r="T31" s="251">
        <v>0</v>
      </c>
      <c r="U31" s="187" t="str">
        <f t="shared" si="0"/>
        <v/>
      </c>
    </row>
    <row r="32" spans="1:21" ht="12.75" customHeight="1">
      <c r="A32" s="287">
        <v>8</v>
      </c>
      <c r="B32" s="181" t="s">
        <v>32</v>
      </c>
      <c r="C32" s="182">
        <v>0</v>
      </c>
      <c r="D32" s="251">
        <v>678</v>
      </c>
      <c r="E32" s="183">
        <v>13</v>
      </c>
      <c r="F32" s="183">
        <v>665</v>
      </c>
      <c r="G32" s="183">
        <v>25</v>
      </c>
      <c r="H32" s="183">
        <v>0</v>
      </c>
      <c r="I32" s="251">
        <v>653</v>
      </c>
      <c r="J32" s="251">
        <v>628</v>
      </c>
      <c r="K32" s="251">
        <v>586</v>
      </c>
      <c r="L32" s="182">
        <v>540</v>
      </c>
      <c r="M32" s="182">
        <v>46</v>
      </c>
      <c r="N32" s="182">
        <v>42</v>
      </c>
      <c r="O32" s="182">
        <v>0</v>
      </c>
      <c r="P32" s="182">
        <v>0</v>
      </c>
      <c r="Q32" s="182">
        <v>25</v>
      </c>
      <c r="R32" s="182">
        <v>0</v>
      </c>
      <c r="S32" s="182">
        <v>0</v>
      </c>
      <c r="T32" s="251">
        <v>67</v>
      </c>
      <c r="U32" s="187">
        <f t="shared" si="0"/>
        <v>0.93312101910828027</v>
      </c>
    </row>
    <row r="33" spans="1:21" ht="12.75" customHeight="1">
      <c r="A33" s="287">
        <v>9</v>
      </c>
      <c r="B33" s="181" t="s">
        <v>34</v>
      </c>
      <c r="C33" s="182">
        <v>0</v>
      </c>
      <c r="D33" s="251">
        <v>2</v>
      </c>
      <c r="E33" s="183">
        <v>0</v>
      </c>
      <c r="F33" s="183">
        <v>2</v>
      </c>
      <c r="G33" s="183">
        <v>1</v>
      </c>
      <c r="H33" s="183">
        <v>0</v>
      </c>
      <c r="I33" s="251">
        <v>1</v>
      </c>
      <c r="J33" s="251">
        <v>1</v>
      </c>
      <c r="K33" s="251">
        <v>1</v>
      </c>
      <c r="L33" s="182">
        <v>1</v>
      </c>
      <c r="M33" s="182">
        <v>0</v>
      </c>
      <c r="N33" s="182">
        <v>0</v>
      </c>
      <c r="O33" s="182">
        <v>0</v>
      </c>
      <c r="P33" s="182">
        <v>0</v>
      </c>
      <c r="Q33" s="182">
        <v>0</v>
      </c>
      <c r="R33" s="182">
        <v>0</v>
      </c>
      <c r="S33" s="182">
        <v>0</v>
      </c>
      <c r="T33" s="251">
        <v>0</v>
      </c>
      <c r="U33" s="187">
        <f t="shared" si="0"/>
        <v>1</v>
      </c>
    </row>
    <row r="34" spans="1:21" ht="12.75" customHeight="1">
      <c r="A34" s="287">
        <v>10</v>
      </c>
      <c r="B34" s="181" t="s">
        <v>35</v>
      </c>
      <c r="C34" s="182">
        <v>0</v>
      </c>
      <c r="D34" s="251">
        <v>0</v>
      </c>
      <c r="E34" s="183">
        <v>0</v>
      </c>
      <c r="F34" s="183">
        <v>0</v>
      </c>
      <c r="G34" s="183">
        <v>0</v>
      </c>
      <c r="H34" s="183">
        <v>0</v>
      </c>
      <c r="I34" s="251">
        <v>0</v>
      </c>
      <c r="J34" s="251">
        <v>0</v>
      </c>
      <c r="K34" s="251">
        <v>0</v>
      </c>
      <c r="L34" s="182">
        <v>0</v>
      </c>
      <c r="M34" s="182">
        <v>0</v>
      </c>
      <c r="N34" s="182">
        <v>0</v>
      </c>
      <c r="O34" s="182">
        <v>0</v>
      </c>
      <c r="P34" s="182">
        <v>0</v>
      </c>
      <c r="Q34" s="182">
        <v>0</v>
      </c>
      <c r="R34" s="182">
        <v>0</v>
      </c>
      <c r="S34" s="182">
        <v>0</v>
      </c>
      <c r="T34" s="251">
        <v>0</v>
      </c>
      <c r="U34" s="187" t="str">
        <f t="shared" si="0"/>
        <v/>
      </c>
    </row>
    <row r="35" spans="1:21" ht="12.75" customHeight="1">
      <c r="A35" s="287">
        <v>11</v>
      </c>
      <c r="B35" s="181" t="s">
        <v>143</v>
      </c>
      <c r="C35" s="182">
        <v>0</v>
      </c>
      <c r="D35" s="251">
        <v>0</v>
      </c>
      <c r="E35" s="183">
        <v>0</v>
      </c>
      <c r="F35" s="183">
        <v>0</v>
      </c>
      <c r="G35" s="183">
        <v>0</v>
      </c>
      <c r="H35" s="183">
        <v>0</v>
      </c>
      <c r="I35" s="251">
        <v>0</v>
      </c>
      <c r="J35" s="251">
        <v>0</v>
      </c>
      <c r="K35" s="251">
        <v>0</v>
      </c>
      <c r="L35" s="182">
        <v>0</v>
      </c>
      <c r="M35" s="182">
        <v>0</v>
      </c>
      <c r="N35" s="182">
        <v>0</v>
      </c>
      <c r="O35" s="182">
        <v>0</v>
      </c>
      <c r="P35" s="182">
        <v>0</v>
      </c>
      <c r="Q35" s="182">
        <v>0</v>
      </c>
      <c r="R35" s="182">
        <v>0</v>
      </c>
      <c r="S35" s="182">
        <v>0</v>
      </c>
      <c r="T35" s="251">
        <v>0</v>
      </c>
      <c r="U35" s="187" t="str">
        <f t="shared" si="0"/>
        <v/>
      </c>
    </row>
    <row r="36" spans="1:21" ht="12.75" customHeight="1">
      <c r="A36" s="287">
        <v>12</v>
      </c>
      <c r="B36" s="181" t="s">
        <v>142</v>
      </c>
      <c r="C36" s="182">
        <v>0</v>
      </c>
      <c r="D36" s="251">
        <v>0</v>
      </c>
      <c r="E36" s="183">
        <v>0</v>
      </c>
      <c r="F36" s="183">
        <v>0</v>
      </c>
      <c r="G36" s="183">
        <v>0</v>
      </c>
      <c r="H36" s="183">
        <v>0</v>
      </c>
      <c r="I36" s="251">
        <v>0</v>
      </c>
      <c r="J36" s="251">
        <v>0</v>
      </c>
      <c r="K36" s="251">
        <v>0</v>
      </c>
      <c r="L36" s="182">
        <v>0</v>
      </c>
      <c r="M36" s="182">
        <v>0</v>
      </c>
      <c r="N36" s="182">
        <v>0</v>
      </c>
      <c r="O36" s="182">
        <v>0</v>
      </c>
      <c r="P36" s="182">
        <v>0</v>
      </c>
      <c r="Q36" s="182">
        <v>0</v>
      </c>
      <c r="R36" s="182">
        <v>0</v>
      </c>
      <c r="S36" s="182">
        <v>0</v>
      </c>
      <c r="T36" s="251">
        <v>0</v>
      </c>
      <c r="U36" s="187" t="str">
        <f t="shared" si="0"/>
        <v/>
      </c>
    </row>
    <row r="37" spans="1:21" ht="12.75" customHeight="1">
      <c r="A37" s="287">
        <v>13</v>
      </c>
      <c r="B37" s="181" t="s">
        <v>102</v>
      </c>
      <c r="C37" s="182">
        <v>0</v>
      </c>
      <c r="D37" s="251">
        <v>0</v>
      </c>
      <c r="E37" s="183">
        <v>0</v>
      </c>
      <c r="F37" s="183">
        <v>0</v>
      </c>
      <c r="G37" s="183">
        <v>0</v>
      </c>
      <c r="H37" s="183">
        <v>0</v>
      </c>
      <c r="I37" s="251">
        <v>0</v>
      </c>
      <c r="J37" s="251">
        <v>0</v>
      </c>
      <c r="K37" s="251">
        <v>0</v>
      </c>
      <c r="L37" s="182">
        <v>0</v>
      </c>
      <c r="M37" s="182">
        <v>0</v>
      </c>
      <c r="N37" s="182">
        <v>0</v>
      </c>
      <c r="O37" s="182">
        <v>0</v>
      </c>
      <c r="P37" s="182">
        <v>0</v>
      </c>
      <c r="Q37" s="182">
        <v>0</v>
      </c>
      <c r="R37" s="182">
        <v>0</v>
      </c>
      <c r="S37" s="182">
        <v>0</v>
      </c>
      <c r="T37" s="251">
        <v>0</v>
      </c>
      <c r="U37" s="187" t="str">
        <f>IF(J37&lt;&gt;0,K37/J37,"")</f>
        <v/>
      </c>
    </row>
    <row r="38" spans="1:21" s="158" customFormat="1" ht="15.75" customHeight="1">
      <c r="A38" s="462" t="str">
        <f>TT!C7</f>
        <v>Kon Tum, ngày    tháng 3 năm 2021</v>
      </c>
      <c r="B38" s="463"/>
      <c r="C38" s="463"/>
      <c r="D38" s="463"/>
      <c r="E38" s="463"/>
      <c r="F38" s="170"/>
      <c r="G38" s="170"/>
      <c r="H38" s="170"/>
      <c r="I38" s="157"/>
      <c r="J38" s="157"/>
      <c r="K38" s="157"/>
      <c r="L38" s="157"/>
      <c r="M38" s="157"/>
      <c r="N38" s="457" t="str">
        <f>TT!C4</f>
        <v>Kon Tum, ngày    tháng 3 năm 2021</v>
      </c>
      <c r="O38" s="458"/>
      <c r="P38" s="458"/>
      <c r="Q38" s="458"/>
      <c r="R38" s="458"/>
      <c r="S38" s="458"/>
      <c r="T38" s="458"/>
      <c r="U38" s="458"/>
    </row>
    <row r="39" spans="1:21" ht="19.5" customHeight="1">
      <c r="A39" s="455" t="str">
        <f>TT!A6</f>
        <v>NGƯỜI LẬP BIỂU</v>
      </c>
      <c r="B39" s="456"/>
      <c r="C39" s="456"/>
      <c r="D39" s="456"/>
      <c r="E39" s="456"/>
      <c r="F39" s="171"/>
      <c r="G39" s="171"/>
      <c r="H39" s="171"/>
      <c r="I39" s="153"/>
      <c r="J39" s="153"/>
      <c r="K39" s="153"/>
      <c r="L39" s="153"/>
      <c r="M39" s="153"/>
      <c r="N39" s="459" t="str">
        <f>TT!C5</f>
        <v>CỤC TRƯỞNG</v>
      </c>
      <c r="O39" s="459"/>
      <c r="P39" s="459"/>
      <c r="Q39" s="459"/>
      <c r="R39" s="459"/>
      <c r="S39" s="459"/>
      <c r="T39" s="459"/>
      <c r="U39" s="459"/>
    </row>
    <row r="40" spans="1:21" ht="39.75" customHeight="1">
      <c r="A40" s="172"/>
      <c r="B40" s="172"/>
      <c r="C40" s="172"/>
      <c r="D40" s="172"/>
      <c r="E40" s="172"/>
      <c r="F40" s="146"/>
      <c r="G40" s="146"/>
      <c r="H40" s="146"/>
      <c r="I40" s="153"/>
      <c r="J40" s="153"/>
      <c r="K40" s="153"/>
      <c r="L40" s="153"/>
      <c r="M40" s="153"/>
      <c r="N40" s="153"/>
      <c r="O40" s="153"/>
      <c r="P40" s="146"/>
      <c r="Q40" s="159"/>
      <c r="R40" s="146"/>
      <c r="S40" s="153"/>
      <c r="T40" s="149"/>
      <c r="U40" s="149"/>
    </row>
    <row r="41" spans="1:21" ht="15.75" customHeight="1">
      <c r="A41" s="454" t="str">
        <f>TT!C6</f>
        <v>PHẠM ANH VŨ</v>
      </c>
      <c r="B41" s="454"/>
      <c r="C41" s="454"/>
      <c r="D41" s="454"/>
      <c r="E41" s="454"/>
      <c r="F41" s="160" t="s">
        <v>2</v>
      </c>
      <c r="G41" s="160"/>
      <c r="H41" s="160"/>
      <c r="I41" s="160"/>
      <c r="J41" s="160"/>
      <c r="K41" s="160"/>
      <c r="L41" s="160"/>
      <c r="M41" s="160"/>
      <c r="N41" s="453" t="str">
        <f>TT!C3</f>
        <v>CAO MINH HOÀNG TÙNG</v>
      </c>
      <c r="O41" s="453"/>
      <c r="P41" s="453"/>
      <c r="Q41" s="453"/>
      <c r="R41" s="453"/>
      <c r="S41" s="453"/>
      <c r="T41" s="453"/>
      <c r="U41" s="453"/>
    </row>
    <row r="42" spans="1:21">
      <c r="A42" s="160"/>
      <c r="B42" s="160"/>
      <c r="C42" s="160"/>
      <c r="D42" s="160"/>
      <c r="E42" s="161"/>
      <c r="F42" s="160"/>
      <c r="G42" s="160"/>
      <c r="H42" s="160"/>
      <c r="I42" s="160"/>
      <c r="J42" s="160"/>
      <c r="K42" s="160"/>
      <c r="L42" s="160"/>
      <c r="M42" s="160"/>
      <c r="N42" s="162"/>
      <c r="O42" s="162"/>
      <c r="P42" s="162"/>
      <c r="Q42" s="163"/>
      <c r="R42" s="162"/>
      <c r="S42" s="162"/>
      <c r="T42" s="162"/>
      <c r="U42" s="162"/>
    </row>
  </sheetData>
  <sheetProtection selectLockedCells="1" selectUnlockedCells="1"/>
  <dataConsolidate/>
  <mergeCells count="35">
    <mergeCell ref="A8:B8"/>
    <mergeCell ref="A38:E38"/>
    <mergeCell ref="H3:H7"/>
    <mergeCell ref="A9:B9"/>
    <mergeCell ref="B3:B7"/>
    <mergeCell ref="N41:U41"/>
    <mergeCell ref="A41:E41"/>
    <mergeCell ref="A39:E39"/>
    <mergeCell ref="N38:U38"/>
    <mergeCell ref="N39:U39"/>
    <mergeCell ref="K4:P4"/>
    <mergeCell ref="A1:D1"/>
    <mergeCell ref="J4:J7"/>
    <mergeCell ref="F4:F7"/>
    <mergeCell ref="G3:G7"/>
    <mergeCell ref="C3:C7"/>
    <mergeCell ref="A3:A7"/>
    <mergeCell ref="D3:D7"/>
    <mergeCell ref="E1:O1"/>
    <mergeCell ref="U3:U7"/>
    <mergeCell ref="T3:T7"/>
    <mergeCell ref="E3:F3"/>
    <mergeCell ref="R4:R7"/>
    <mergeCell ref="P1:U1"/>
    <mergeCell ref="E4:E7"/>
    <mergeCell ref="P2:U2"/>
    <mergeCell ref="P5:P7"/>
    <mergeCell ref="I3:I7"/>
    <mergeCell ref="J3:S3"/>
    <mergeCell ref="K5:K7"/>
    <mergeCell ref="S4:S7"/>
    <mergeCell ref="L5:M6"/>
    <mergeCell ref="Q4:Q7"/>
    <mergeCell ref="N5:N7"/>
    <mergeCell ref="O5:O7"/>
  </mergeCells>
  <phoneticPr fontId="8" type="noConversion"/>
  <pageMargins left="0.43307086614173229" right="0.19685039370078741" top="0.19685039370078741" bottom="0" header="0.19685039370078741" footer="0.19685039370078741"/>
  <pageSetup paperSize="9" scale="84" orientation="landscape" r:id="rId1"/>
  <headerFooter alignWithMargins="0"/>
  <ignoredErrors>
    <ignoredError sqref="U11:U23 U9:U10 U25:U37" unlocked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H33"/>
  <sheetViews>
    <sheetView tabSelected="1" view="pageBreakPreview" topLeftCell="A5" zoomScale="160" zoomScaleSheetLayoutView="160" workbookViewId="0">
      <pane xSplit="2" ySplit="1" topLeftCell="C6" activePane="bottomRight" state="frozen"/>
      <selection activeCell="A5" sqref="A5"/>
      <selection pane="topRight" activeCell="C5" sqref="C5"/>
      <selection pane="bottomLeft" activeCell="A6" sqref="A6"/>
      <selection pane="bottomRight" activeCell="F5" sqref="F5"/>
    </sheetView>
  </sheetViews>
  <sheetFormatPr defaultRowHeight="15.75"/>
  <cols>
    <col min="1" max="1" width="4.75" customWidth="1"/>
    <col min="2" max="2" width="26.5" customWidth="1"/>
    <col min="3" max="4" width="7.625" customWidth="1"/>
    <col min="5" max="5" width="6.5" customWidth="1"/>
    <col min="6" max="7" width="12.875" customWidth="1"/>
    <col min="8" max="8" width="11" customWidth="1"/>
  </cols>
  <sheetData>
    <row r="1" spans="1:8" s="87" customFormat="1" ht="21.75" customHeight="1">
      <c r="A1" s="717" t="s">
        <v>173</v>
      </c>
      <c r="B1" s="717"/>
      <c r="C1" s="717"/>
      <c r="D1" s="717"/>
      <c r="E1" s="717"/>
      <c r="F1" s="717"/>
      <c r="G1" s="717"/>
      <c r="H1" s="717"/>
    </row>
    <row r="2" spans="1:8" s="87" customFormat="1" ht="21.75" customHeight="1">
      <c r="A2" s="718" t="str">
        <f>TT!C8</f>
        <v>05 năm (từ năm 2016 - 2021)</v>
      </c>
      <c r="B2" s="718"/>
      <c r="C2" s="718"/>
      <c r="D2" s="718"/>
      <c r="E2" s="718"/>
      <c r="F2" s="718"/>
      <c r="G2" s="718"/>
      <c r="H2" s="718"/>
    </row>
    <row r="3" spans="1:8" ht="21" customHeight="1">
      <c r="F3" s="719" t="s">
        <v>288</v>
      </c>
      <c r="G3" s="719"/>
      <c r="H3" s="719"/>
    </row>
    <row r="4" spans="1:8">
      <c r="A4" s="715" t="s">
        <v>172</v>
      </c>
      <c r="B4" s="715" t="s">
        <v>171</v>
      </c>
      <c r="C4" s="713" t="s">
        <v>168</v>
      </c>
      <c r="D4" s="713"/>
      <c r="E4" s="713"/>
      <c r="F4" s="714" t="s">
        <v>169</v>
      </c>
      <c r="G4" s="714"/>
      <c r="H4" s="714"/>
    </row>
    <row r="5" spans="1:8" ht="95.25" customHeight="1">
      <c r="A5" s="716"/>
      <c r="B5" s="716"/>
      <c r="C5" s="88" t="s">
        <v>166</v>
      </c>
      <c r="D5" s="96" t="s">
        <v>170</v>
      </c>
      <c r="E5" s="95" t="s">
        <v>167</v>
      </c>
      <c r="F5" s="88" t="s">
        <v>166</v>
      </c>
      <c r="G5" s="96" t="s">
        <v>170</v>
      </c>
      <c r="H5" s="95" t="s">
        <v>167</v>
      </c>
    </row>
    <row r="6" spans="1:8">
      <c r="A6" s="89" t="s">
        <v>0</v>
      </c>
      <c r="B6" s="94" t="s">
        <v>89</v>
      </c>
      <c r="C6" s="426">
        <v>457</v>
      </c>
      <c r="D6" s="426">
        <v>596</v>
      </c>
      <c r="E6" s="426">
        <v>343</v>
      </c>
      <c r="F6" s="426">
        <v>8362544</v>
      </c>
      <c r="G6" s="426">
        <v>8057521</v>
      </c>
      <c r="H6" s="426">
        <v>4602921</v>
      </c>
    </row>
    <row r="7" spans="1:8">
      <c r="A7" s="90" t="s">
        <v>13</v>
      </c>
      <c r="B7" s="91" t="s">
        <v>31</v>
      </c>
      <c r="C7" s="167">
        <v>210</v>
      </c>
      <c r="D7" s="168">
        <v>283</v>
      </c>
      <c r="E7" s="249">
        <v>164</v>
      </c>
      <c r="F7" s="167">
        <v>3541687</v>
      </c>
      <c r="G7" s="167">
        <v>3098514</v>
      </c>
      <c r="H7" s="249">
        <v>1948259</v>
      </c>
    </row>
    <row r="8" spans="1:8">
      <c r="A8" s="90" t="s">
        <v>14</v>
      </c>
      <c r="B8" s="92" t="s">
        <v>33</v>
      </c>
      <c r="C8" s="167">
        <v>69</v>
      </c>
      <c r="D8" s="168">
        <v>79</v>
      </c>
      <c r="E8" s="249">
        <v>57</v>
      </c>
      <c r="F8" s="167">
        <v>1815417</v>
      </c>
      <c r="G8" s="167">
        <v>1956214</v>
      </c>
      <c r="H8" s="249">
        <v>1314810</v>
      </c>
    </row>
    <row r="9" spans="1:8">
      <c r="A9" s="90" t="s">
        <v>19</v>
      </c>
      <c r="B9" s="92" t="s">
        <v>141</v>
      </c>
      <c r="C9" s="167">
        <v>11</v>
      </c>
      <c r="D9" s="168">
        <v>0</v>
      </c>
      <c r="E9" s="249">
        <v>0</v>
      </c>
      <c r="F9" s="167">
        <v>600486</v>
      </c>
      <c r="G9" s="167">
        <v>0</v>
      </c>
      <c r="H9" s="249">
        <v>0</v>
      </c>
    </row>
    <row r="10" spans="1:8">
      <c r="A10" s="90" t="s">
        <v>22</v>
      </c>
      <c r="B10" s="91" t="s">
        <v>145</v>
      </c>
      <c r="C10" s="167">
        <v>3</v>
      </c>
      <c r="D10" s="168">
        <v>3</v>
      </c>
      <c r="E10" s="249">
        <v>2</v>
      </c>
      <c r="F10" s="167">
        <v>75468</v>
      </c>
      <c r="G10" s="167">
        <v>61195</v>
      </c>
      <c r="H10" s="249">
        <v>32625</v>
      </c>
    </row>
    <row r="11" spans="1:8" ht="25.5">
      <c r="A11" s="90" t="s">
        <v>23</v>
      </c>
      <c r="B11" s="93" t="s">
        <v>144</v>
      </c>
      <c r="C11" s="167">
        <v>2</v>
      </c>
      <c r="D11" s="168">
        <v>3</v>
      </c>
      <c r="E11" s="249">
        <v>2</v>
      </c>
      <c r="F11" s="167">
        <v>128800</v>
      </c>
      <c r="G11" s="167">
        <v>180800</v>
      </c>
      <c r="H11" s="249">
        <v>128800</v>
      </c>
    </row>
    <row r="12" spans="1:8">
      <c r="A12" s="90" t="s">
        <v>24</v>
      </c>
      <c r="B12" s="91" t="s">
        <v>128</v>
      </c>
      <c r="C12" s="167">
        <v>152</v>
      </c>
      <c r="D12" s="168">
        <v>220</v>
      </c>
      <c r="E12" s="249">
        <v>113</v>
      </c>
      <c r="F12" s="167">
        <v>2116853</v>
      </c>
      <c r="G12" s="167">
        <v>2705406</v>
      </c>
      <c r="H12" s="249">
        <v>1147451</v>
      </c>
    </row>
    <row r="13" spans="1:8">
      <c r="A13" s="90" t="s">
        <v>25</v>
      </c>
      <c r="B13" s="91" t="s">
        <v>129</v>
      </c>
      <c r="C13" s="167">
        <v>0</v>
      </c>
      <c r="D13" s="168">
        <v>0</v>
      </c>
      <c r="E13" s="249">
        <v>0</v>
      </c>
      <c r="F13" s="167">
        <v>0</v>
      </c>
      <c r="G13" s="167">
        <v>0</v>
      </c>
      <c r="H13" s="249">
        <v>0</v>
      </c>
    </row>
    <row r="14" spans="1:8">
      <c r="A14" s="90" t="s">
        <v>26</v>
      </c>
      <c r="B14" s="91" t="s">
        <v>32</v>
      </c>
      <c r="C14" s="167">
        <v>9</v>
      </c>
      <c r="D14" s="168">
        <v>7</v>
      </c>
      <c r="E14" s="249">
        <v>5</v>
      </c>
      <c r="F14" s="167">
        <v>69617</v>
      </c>
      <c r="G14" s="167">
        <v>41176</v>
      </c>
      <c r="H14" s="249">
        <v>30976</v>
      </c>
    </row>
    <row r="15" spans="1:8">
      <c r="A15" s="90" t="s">
        <v>27</v>
      </c>
      <c r="B15" s="91" t="s">
        <v>34</v>
      </c>
      <c r="C15" s="167">
        <v>1</v>
      </c>
      <c r="D15" s="168">
        <v>1</v>
      </c>
      <c r="E15" s="249">
        <v>0</v>
      </c>
      <c r="F15" s="167">
        <v>14216</v>
      </c>
      <c r="G15" s="167">
        <v>14216</v>
      </c>
      <c r="H15" s="249">
        <v>0</v>
      </c>
    </row>
    <row r="16" spans="1:8">
      <c r="A16" s="90" t="s">
        <v>29</v>
      </c>
      <c r="B16" s="91" t="s">
        <v>35</v>
      </c>
      <c r="C16" s="167">
        <v>0</v>
      </c>
      <c r="D16" s="168">
        <v>0</v>
      </c>
      <c r="E16" s="249">
        <v>0</v>
      </c>
      <c r="F16" s="167">
        <v>0</v>
      </c>
      <c r="G16" s="167">
        <v>0</v>
      </c>
      <c r="H16" s="249">
        <v>0</v>
      </c>
    </row>
    <row r="17" spans="1:8">
      <c r="A17" s="90" t="s">
        <v>30</v>
      </c>
      <c r="B17" s="91" t="s">
        <v>143</v>
      </c>
      <c r="C17" s="167">
        <v>0</v>
      </c>
      <c r="D17" s="168">
        <v>0</v>
      </c>
      <c r="E17" s="249">
        <v>0</v>
      </c>
      <c r="F17" s="167">
        <v>0</v>
      </c>
      <c r="G17" s="167">
        <v>0</v>
      </c>
      <c r="H17" s="249">
        <v>0</v>
      </c>
    </row>
    <row r="18" spans="1:8">
      <c r="A18" s="90" t="s">
        <v>104</v>
      </c>
      <c r="B18" s="91" t="s">
        <v>142</v>
      </c>
      <c r="C18" s="167">
        <v>0</v>
      </c>
      <c r="D18" s="168">
        <v>0</v>
      </c>
      <c r="E18" s="249">
        <v>0</v>
      </c>
      <c r="F18" s="167">
        <v>0</v>
      </c>
      <c r="G18" s="167">
        <v>0</v>
      </c>
      <c r="H18" s="249">
        <v>0</v>
      </c>
    </row>
    <row r="19" spans="1:8">
      <c r="A19" s="90" t="s">
        <v>101</v>
      </c>
      <c r="B19" s="91" t="s">
        <v>102</v>
      </c>
      <c r="C19" s="167">
        <v>0</v>
      </c>
      <c r="D19" s="168">
        <v>0</v>
      </c>
      <c r="E19" s="249">
        <v>0</v>
      </c>
      <c r="F19" s="167">
        <v>0</v>
      </c>
      <c r="G19" s="167">
        <v>0</v>
      </c>
      <c r="H19" s="249">
        <v>0</v>
      </c>
    </row>
    <row r="20" spans="1:8">
      <c r="A20" s="365" t="s">
        <v>1</v>
      </c>
      <c r="B20" s="366" t="s">
        <v>90</v>
      </c>
      <c r="C20" s="427">
        <v>481</v>
      </c>
      <c r="D20" s="427">
        <v>696</v>
      </c>
      <c r="E20" s="427">
        <v>362</v>
      </c>
      <c r="F20" s="427">
        <v>745118514</v>
      </c>
      <c r="G20" s="427">
        <v>696766609</v>
      </c>
      <c r="H20" s="427">
        <v>531127850</v>
      </c>
    </row>
    <row r="21" spans="1:8">
      <c r="A21" s="90" t="s">
        <v>13</v>
      </c>
      <c r="B21" s="91" t="s">
        <v>31</v>
      </c>
      <c r="C21" s="167">
        <v>250</v>
      </c>
      <c r="D21" s="168">
        <v>393</v>
      </c>
      <c r="E21" s="249">
        <v>194</v>
      </c>
      <c r="F21" s="167">
        <v>172560154</v>
      </c>
      <c r="G21" s="167">
        <v>147630684</v>
      </c>
      <c r="H21" s="249">
        <v>83352327</v>
      </c>
    </row>
    <row r="22" spans="1:8">
      <c r="A22" s="90" t="s">
        <v>14</v>
      </c>
      <c r="B22" s="92" t="s">
        <v>33</v>
      </c>
      <c r="C22" s="167">
        <v>91</v>
      </c>
      <c r="D22" s="168">
        <v>106</v>
      </c>
      <c r="E22" s="249">
        <v>73</v>
      </c>
      <c r="F22" s="167">
        <v>394770525</v>
      </c>
      <c r="G22" s="167">
        <v>425841895</v>
      </c>
      <c r="H22" s="249">
        <v>378893142</v>
      </c>
    </row>
    <row r="23" spans="1:8">
      <c r="A23" s="90" t="s">
        <v>19</v>
      </c>
      <c r="B23" s="92" t="s">
        <v>141</v>
      </c>
      <c r="C23" s="167">
        <v>23</v>
      </c>
      <c r="D23" s="168">
        <v>18</v>
      </c>
      <c r="E23" s="249">
        <v>5</v>
      </c>
      <c r="F23" s="167">
        <v>156094431</v>
      </c>
      <c r="G23" s="167">
        <v>94409206</v>
      </c>
      <c r="H23" s="249">
        <v>49490409</v>
      </c>
    </row>
    <row r="24" spans="1:8">
      <c r="A24" s="90" t="s">
        <v>22</v>
      </c>
      <c r="B24" s="91" t="s">
        <v>145</v>
      </c>
      <c r="C24" s="167">
        <v>0</v>
      </c>
      <c r="D24" s="168">
        <v>0</v>
      </c>
      <c r="E24" s="249">
        <v>0</v>
      </c>
      <c r="F24" s="167">
        <v>3056</v>
      </c>
      <c r="G24" s="167">
        <v>0</v>
      </c>
      <c r="H24" s="249">
        <v>0</v>
      </c>
    </row>
    <row r="25" spans="1:8" ht="25.5">
      <c r="A25" s="90" t="s">
        <v>23</v>
      </c>
      <c r="B25" s="93" t="s">
        <v>144</v>
      </c>
      <c r="C25" s="167">
        <v>0</v>
      </c>
      <c r="D25" s="168">
        <v>0</v>
      </c>
      <c r="E25" s="249">
        <v>0</v>
      </c>
      <c r="F25" s="167">
        <v>0</v>
      </c>
      <c r="G25" s="167">
        <v>0</v>
      </c>
      <c r="H25" s="249">
        <v>0</v>
      </c>
    </row>
    <row r="26" spans="1:8">
      <c r="A26" s="90" t="s">
        <v>24</v>
      </c>
      <c r="B26" s="91" t="s">
        <v>128</v>
      </c>
      <c r="C26" s="167">
        <v>86</v>
      </c>
      <c r="D26" s="168">
        <v>136</v>
      </c>
      <c r="E26" s="249">
        <v>72</v>
      </c>
      <c r="F26" s="167">
        <v>20977388</v>
      </c>
      <c r="G26" s="167">
        <v>27841723</v>
      </c>
      <c r="H26" s="249">
        <v>18844872</v>
      </c>
    </row>
    <row r="27" spans="1:8">
      <c r="A27" s="90" t="s">
        <v>25</v>
      </c>
      <c r="B27" s="91" t="s">
        <v>129</v>
      </c>
      <c r="C27" s="167">
        <v>0</v>
      </c>
      <c r="D27" s="168">
        <v>0</v>
      </c>
      <c r="E27" s="249">
        <v>0</v>
      </c>
      <c r="F27" s="167">
        <v>0</v>
      </c>
      <c r="G27" s="167">
        <v>0</v>
      </c>
      <c r="H27" s="249">
        <v>0</v>
      </c>
    </row>
    <row r="28" spans="1:8">
      <c r="A28" s="90" t="s">
        <v>26</v>
      </c>
      <c r="B28" s="91" t="s">
        <v>32</v>
      </c>
      <c r="C28" s="167">
        <v>31</v>
      </c>
      <c r="D28" s="168">
        <v>43</v>
      </c>
      <c r="E28" s="249">
        <v>18</v>
      </c>
      <c r="F28" s="167">
        <v>712960</v>
      </c>
      <c r="G28" s="167">
        <v>1043101</v>
      </c>
      <c r="H28" s="249">
        <v>547100</v>
      </c>
    </row>
    <row r="29" spans="1:8">
      <c r="A29" s="90" t="s">
        <v>27</v>
      </c>
      <c r="B29" s="91" t="s">
        <v>34</v>
      </c>
      <c r="C29" s="167">
        <v>0</v>
      </c>
      <c r="D29" s="168">
        <v>0</v>
      </c>
      <c r="E29" s="249">
        <v>0</v>
      </c>
      <c r="F29" s="167">
        <v>0</v>
      </c>
      <c r="G29" s="167">
        <v>0</v>
      </c>
      <c r="H29" s="249">
        <v>0</v>
      </c>
    </row>
    <row r="30" spans="1:8">
      <c r="A30" s="90" t="s">
        <v>29</v>
      </c>
      <c r="B30" s="91" t="s">
        <v>35</v>
      </c>
      <c r="C30" s="167">
        <v>0</v>
      </c>
      <c r="D30" s="168">
        <v>0</v>
      </c>
      <c r="E30" s="249">
        <v>0</v>
      </c>
      <c r="F30" s="167">
        <v>0</v>
      </c>
      <c r="G30" s="167">
        <v>0</v>
      </c>
      <c r="H30" s="249">
        <v>0</v>
      </c>
    </row>
    <row r="31" spans="1:8">
      <c r="A31" s="90" t="s">
        <v>30</v>
      </c>
      <c r="B31" s="91" t="s">
        <v>143</v>
      </c>
      <c r="C31" s="167">
        <v>0</v>
      </c>
      <c r="D31" s="168">
        <v>0</v>
      </c>
      <c r="E31" s="249">
        <v>0</v>
      </c>
      <c r="F31" s="167">
        <v>0</v>
      </c>
      <c r="G31" s="167">
        <v>0</v>
      </c>
      <c r="H31" s="249">
        <v>0</v>
      </c>
    </row>
    <row r="32" spans="1:8">
      <c r="A32" s="90" t="s">
        <v>104</v>
      </c>
      <c r="B32" s="91" t="s">
        <v>142</v>
      </c>
      <c r="C32" s="167">
        <v>0</v>
      </c>
      <c r="D32" s="168">
        <v>0</v>
      </c>
      <c r="E32" s="249">
        <v>0</v>
      </c>
      <c r="F32" s="167">
        <v>0</v>
      </c>
      <c r="G32" s="167">
        <v>0</v>
      </c>
      <c r="H32" s="249">
        <v>0</v>
      </c>
    </row>
    <row r="33" spans="1:8">
      <c r="A33" s="90" t="s">
        <v>101</v>
      </c>
      <c r="B33" s="91" t="s">
        <v>102</v>
      </c>
      <c r="C33" s="167">
        <v>0</v>
      </c>
      <c r="D33" s="168">
        <v>0</v>
      </c>
      <c r="E33" s="249">
        <v>0</v>
      </c>
      <c r="F33" s="167">
        <v>0</v>
      </c>
      <c r="G33" s="167">
        <v>0</v>
      </c>
      <c r="H33" s="249">
        <v>0</v>
      </c>
    </row>
  </sheetData>
  <sheetProtection selectLockedCells="1" selectUnlockedCells="1"/>
  <mergeCells count="7">
    <mergeCell ref="C4:E4"/>
    <mergeCell ref="F4:H4"/>
    <mergeCell ref="A4:A5"/>
    <mergeCell ref="B4:B5"/>
    <mergeCell ref="A1:H1"/>
    <mergeCell ref="A2:H2"/>
    <mergeCell ref="F3:H3"/>
  </mergeCells>
  <pageMargins left="0.4" right="0.36" top="0.45" bottom="0.49"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D36"/>
  <sheetViews>
    <sheetView view="pageBreakPreview" zoomScale="130" zoomScaleNormal="90" zoomScaleSheetLayoutView="130" workbookViewId="0">
      <selection activeCell="B6" sqref="B6"/>
    </sheetView>
  </sheetViews>
  <sheetFormatPr defaultRowHeight="15.75"/>
  <cols>
    <col min="1" max="1" width="7.25" style="3" customWidth="1"/>
    <col min="2" max="2" width="46.25" style="3" customWidth="1"/>
    <col min="3" max="3" width="16.875" style="3" customWidth="1"/>
    <col min="4" max="4" width="18.875" style="3" customWidth="1"/>
    <col min="5" max="5" width="16" style="3" customWidth="1"/>
    <col min="6" max="16384" width="9" style="3"/>
  </cols>
  <sheetData>
    <row r="1" spans="1:4" s="9" customFormat="1" ht="60" customHeight="1">
      <c r="A1" s="466" t="s">
        <v>99</v>
      </c>
      <c r="B1" s="467"/>
      <c r="C1" s="467"/>
      <c r="D1" s="467"/>
    </row>
    <row r="2" spans="1:4" s="10" customFormat="1" ht="18.75" customHeight="1">
      <c r="A2" s="468" t="s">
        <v>20</v>
      </c>
      <c r="B2" s="469"/>
      <c r="C2" s="19" t="s">
        <v>88</v>
      </c>
      <c r="D2" s="19" t="s">
        <v>91</v>
      </c>
    </row>
    <row r="3" spans="1:4" s="2" customFormat="1" ht="18" customHeight="1">
      <c r="A3" s="356" t="s">
        <v>13</v>
      </c>
      <c r="B3" s="357" t="s">
        <v>87</v>
      </c>
      <c r="C3" s="424">
        <v>21</v>
      </c>
      <c r="D3" s="424">
        <v>211</v>
      </c>
    </row>
    <row r="4" spans="1:4" s="2" customFormat="1" ht="18" customHeight="1">
      <c r="A4" s="20" t="s">
        <v>15</v>
      </c>
      <c r="B4" s="21" t="s">
        <v>309</v>
      </c>
      <c r="C4" s="189">
        <v>6</v>
      </c>
      <c r="D4" s="189">
        <v>15</v>
      </c>
    </row>
    <row r="5" spans="1:4" s="2" customFormat="1" ht="18" customHeight="1">
      <c r="A5" s="20" t="s">
        <v>16</v>
      </c>
      <c r="B5" s="21" t="s">
        <v>310</v>
      </c>
      <c r="C5" s="189">
        <v>0</v>
      </c>
      <c r="D5" s="189">
        <v>0</v>
      </c>
    </row>
    <row r="6" spans="1:4" s="2" customFormat="1" ht="18" customHeight="1">
      <c r="A6" s="20" t="s">
        <v>41</v>
      </c>
      <c r="B6" s="21" t="s">
        <v>311</v>
      </c>
      <c r="C6" s="288"/>
      <c r="D6" s="189">
        <v>191</v>
      </c>
    </row>
    <row r="7" spans="1:4" s="2" customFormat="1" ht="18" customHeight="1">
      <c r="A7" s="20" t="s">
        <v>43</v>
      </c>
      <c r="B7" s="21" t="s">
        <v>312</v>
      </c>
      <c r="C7" s="189">
        <v>9</v>
      </c>
      <c r="D7" s="189">
        <v>5</v>
      </c>
    </row>
    <row r="8" spans="1:4" s="2" customFormat="1" ht="18" customHeight="1">
      <c r="A8" s="20" t="s">
        <v>44</v>
      </c>
      <c r="B8" s="21" t="s">
        <v>313</v>
      </c>
      <c r="C8" s="189">
        <v>0</v>
      </c>
      <c r="D8" s="189">
        <v>0</v>
      </c>
    </row>
    <row r="9" spans="1:4" s="2" customFormat="1" ht="18" customHeight="1">
      <c r="A9" s="20" t="s">
        <v>77</v>
      </c>
      <c r="B9" s="21" t="s">
        <v>314</v>
      </c>
      <c r="C9" s="189">
        <v>6</v>
      </c>
      <c r="D9" s="288"/>
    </row>
    <row r="10" spans="1:4" s="2" customFormat="1" ht="18" customHeight="1">
      <c r="A10" s="20" t="s">
        <v>80</v>
      </c>
      <c r="B10" s="21" t="s">
        <v>315</v>
      </c>
      <c r="C10" s="288"/>
      <c r="D10" s="189">
        <v>0</v>
      </c>
    </row>
    <row r="11" spans="1:4" s="2" customFormat="1" ht="18" customHeight="1">
      <c r="A11" s="20" t="s">
        <v>83</v>
      </c>
      <c r="B11" s="21" t="s">
        <v>316</v>
      </c>
      <c r="C11" s="189">
        <v>0</v>
      </c>
      <c r="D11" s="189">
        <v>0</v>
      </c>
    </row>
    <row r="12" spans="1:4" ht="18" customHeight="1">
      <c r="A12" s="356" t="s">
        <v>14</v>
      </c>
      <c r="B12" s="357" t="s">
        <v>46</v>
      </c>
      <c r="C12" s="424">
        <v>0</v>
      </c>
      <c r="D12" s="424">
        <v>0</v>
      </c>
    </row>
    <row r="13" spans="1:4" ht="18" customHeight="1">
      <c r="A13" s="20" t="s">
        <v>17</v>
      </c>
      <c r="B13" s="22" t="s">
        <v>45</v>
      </c>
      <c r="C13" s="190">
        <v>0</v>
      </c>
      <c r="D13" s="189">
        <v>0</v>
      </c>
    </row>
    <row r="14" spans="1:4" ht="18" customHeight="1">
      <c r="A14" s="20" t="s">
        <v>18</v>
      </c>
      <c r="B14" s="22" t="s">
        <v>86</v>
      </c>
      <c r="C14" s="190">
        <v>0</v>
      </c>
      <c r="D14" s="189">
        <v>0</v>
      </c>
    </row>
    <row r="15" spans="1:4" s="2" customFormat="1" ht="18" customHeight="1">
      <c r="A15" s="20" t="s">
        <v>111</v>
      </c>
      <c r="B15" s="21" t="s">
        <v>109</v>
      </c>
      <c r="C15" s="190">
        <v>0</v>
      </c>
      <c r="D15" s="189">
        <v>0</v>
      </c>
    </row>
    <row r="16" spans="1:4" ht="18" customHeight="1">
      <c r="A16" s="356" t="s">
        <v>19</v>
      </c>
      <c r="B16" s="357" t="s">
        <v>84</v>
      </c>
      <c r="C16" s="424">
        <v>1</v>
      </c>
      <c r="D16" s="424">
        <v>11</v>
      </c>
    </row>
    <row r="17" spans="1:4" s="2" customFormat="1" ht="18" customHeight="1">
      <c r="A17" s="20" t="s">
        <v>47</v>
      </c>
      <c r="B17" s="21" t="s">
        <v>66</v>
      </c>
      <c r="C17" s="189">
        <v>0</v>
      </c>
      <c r="D17" s="189">
        <v>0</v>
      </c>
    </row>
    <row r="18" spans="1:4" s="2" customFormat="1" ht="18" customHeight="1">
      <c r="A18" s="20" t="s">
        <v>48</v>
      </c>
      <c r="B18" s="21" t="s">
        <v>67</v>
      </c>
      <c r="C18" s="189">
        <v>0</v>
      </c>
      <c r="D18" s="189">
        <v>2</v>
      </c>
    </row>
    <row r="19" spans="1:4" s="2" customFormat="1" ht="18" customHeight="1">
      <c r="A19" s="20" t="s">
        <v>92</v>
      </c>
      <c r="B19" s="21" t="s">
        <v>79</v>
      </c>
      <c r="C19" s="288"/>
      <c r="D19" s="189">
        <v>7</v>
      </c>
    </row>
    <row r="20" spans="1:4" s="16" customFormat="1" ht="18" customHeight="1">
      <c r="A20" s="20" t="s">
        <v>93</v>
      </c>
      <c r="B20" s="21" t="s">
        <v>68</v>
      </c>
      <c r="C20" s="189">
        <v>1</v>
      </c>
      <c r="D20" s="189">
        <v>2</v>
      </c>
    </row>
    <row r="21" spans="1:4" s="2" customFormat="1" ht="18" customHeight="1">
      <c r="A21" s="20" t="s">
        <v>112</v>
      </c>
      <c r="B21" s="21" t="s">
        <v>69</v>
      </c>
      <c r="C21" s="189">
        <v>0</v>
      </c>
      <c r="D21" s="189">
        <v>0</v>
      </c>
    </row>
    <row r="22" spans="1:4" s="2" customFormat="1" ht="18" customHeight="1">
      <c r="A22" s="20" t="s">
        <v>113</v>
      </c>
      <c r="B22" s="21" t="s">
        <v>70</v>
      </c>
      <c r="C22" s="189">
        <v>0</v>
      </c>
      <c r="D22" s="189">
        <v>0</v>
      </c>
    </row>
    <row r="23" spans="1:4" s="2" customFormat="1" ht="18" customHeight="1">
      <c r="A23" s="20" t="s">
        <v>114</v>
      </c>
      <c r="B23" s="21" t="s">
        <v>71</v>
      </c>
      <c r="C23" s="189">
        <v>0</v>
      </c>
      <c r="D23" s="189">
        <v>0</v>
      </c>
    </row>
    <row r="24" spans="1:4" s="2" customFormat="1" ht="18" customHeight="1">
      <c r="A24" s="20" t="s">
        <v>115</v>
      </c>
      <c r="B24" s="21" t="s">
        <v>78</v>
      </c>
      <c r="C24" s="288"/>
      <c r="D24" s="189">
        <v>0</v>
      </c>
    </row>
    <row r="25" spans="1:4" s="16" customFormat="1" ht="18" customHeight="1">
      <c r="A25" s="20" t="s">
        <v>116</v>
      </c>
      <c r="B25" s="21" t="s">
        <v>72</v>
      </c>
      <c r="C25" s="189">
        <v>0</v>
      </c>
      <c r="D25" s="189">
        <v>0</v>
      </c>
    </row>
    <row r="26" spans="1:4" s="13" customFormat="1" ht="18" customHeight="1">
      <c r="A26" s="356" t="s">
        <v>22</v>
      </c>
      <c r="B26" s="357" t="s">
        <v>85</v>
      </c>
      <c r="C26" s="424">
        <v>0</v>
      </c>
      <c r="D26" s="424">
        <v>0</v>
      </c>
    </row>
    <row r="27" spans="1:4" s="14" customFormat="1" ht="18" customHeight="1">
      <c r="A27" s="20" t="s">
        <v>49</v>
      </c>
      <c r="B27" s="21" t="s">
        <v>73</v>
      </c>
      <c r="C27" s="189">
        <v>0</v>
      </c>
      <c r="D27" s="189">
        <v>0</v>
      </c>
    </row>
    <row r="28" spans="1:4" s="15" customFormat="1" ht="18" customHeight="1">
      <c r="A28" s="20" t="s">
        <v>50</v>
      </c>
      <c r="B28" s="21" t="s">
        <v>74</v>
      </c>
      <c r="C28" s="189">
        <v>0</v>
      </c>
      <c r="D28" s="189">
        <v>0</v>
      </c>
    </row>
    <row r="29" spans="1:4" s="2" customFormat="1" ht="18" customHeight="1">
      <c r="A29" s="360" t="s">
        <v>23</v>
      </c>
      <c r="B29" s="361" t="s">
        <v>110</v>
      </c>
      <c r="C29" s="424">
        <v>253</v>
      </c>
      <c r="D29" s="424">
        <v>334</v>
      </c>
    </row>
    <row r="30" spans="1:4" s="2" customFormat="1" ht="18" customHeight="1">
      <c r="A30" s="28" t="s">
        <v>76</v>
      </c>
      <c r="B30" s="29" t="s">
        <v>63</v>
      </c>
      <c r="C30" s="189">
        <v>252</v>
      </c>
      <c r="D30" s="189">
        <v>333</v>
      </c>
    </row>
    <row r="31" spans="1:4" s="17" customFormat="1" ht="18" customHeight="1">
      <c r="A31" s="28" t="s">
        <v>51</v>
      </c>
      <c r="B31" s="29" t="s">
        <v>64</v>
      </c>
      <c r="C31" s="189">
        <v>0</v>
      </c>
      <c r="D31" s="189">
        <v>0</v>
      </c>
    </row>
    <row r="32" spans="1:4" s="17" customFormat="1" ht="18" customHeight="1">
      <c r="A32" s="28" t="s">
        <v>52</v>
      </c>
      <c r="B32" s="29" t="s">
        <v>65</v>
      </c>
      <c r="C32" s="189">
        <v>1</v>
      </c>
      <c r="D32" s="189">
        <v>1</v>
      </c>
    </row>
    <row r="33" spans="1:4" s="18" customFormat="1" ht="18" customHeight="1">
      <c r="A33" s="28" t="s">
        <v>117</v>
      </c>
      <c r="B33" s="29" t="s">
        <v>130</v>
      </c>
      <c r="C33" s="189">
        <v>0</v>
      </c>
      <c r="D33" s="189">
        <v>0</v>
      </c>
    </row>
    <row r="34" spans="1:4" s="18" customFormat="1" ht="18" customHeight="1">
      <c r="A34" s="362" t="s">
        <v>24</v>
      </c>
      <c r="B34" s="363" t="s">
        <v>135</v>
      </c>
      <c r="C34" s="364">
        <v>343</v>
      </c>
      <c r="D34" s="364">
        <v>362</v>
      </c>
    </row>
    <row r="35" spans="1:4" s="18" customFormat="1" ht="42" customHeight="1">
      <c r="A35" s="470" t="s">
        <v>140</v>
      </c>
      <c r="B35" s="470"/>
      <c r="C35" s="470"/>
      <c r="D35" s="470"/>
    </row>
    <row r="36" spans="1:4">
      <c r="A36" s="305" t="s">
        <v>300</v>
      </c>
      <c r="B36" s="305"/>
      <c r="C36" s="305"/>
      <c r="D36" s="305"/>
    </row>
  </sheetData>
  <sheetProtection selectLockedCells="1" selectUnlockedCells="1"/>
  <mergeCells count="3">
    <mergeCell ref="A1:D1"/>
    <mergeCell ref="A2:B2"/>
    <mergeCell ref="A35:D35"/>
  </mergeCells>
  <phoneticPr fontId="5" type="noConversion"/>
  <pageMargins left="0.43307086614173229" right="0.23622047244094491" top="0.59055118110236227" bottom="0.59055118110236227" header="0.51181102362204722" footer="0.27559055118110237"/>
  <pageSetup paperSize="9" orientation="portrait" verticalDpi="1200" r:id="rId1"/>
  <headerFooter differentFirst="1"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W42"/>
  <sheetViews>
    <sheetView view="pageBreakPreview" topLeftCell="A4" zoomScaleSheetLayoutView="100" workbookViewId="0">
      <pane xSplit="2" ySplit="6" topLeftCell="C31" activePane="bottomRight" state="frozen"/>
      <selection activeCell="A4" sqref="A4"/>
      <selection pane="topRight" activeCell="C4" sqref="C4"/>
      <selection pane="bottomLeft" activeCell="A10" sqref="A10"/>
      <selection pane="bottomRight" activeCell="H15" sqref="H15"/>
    </sheetView>
  </sheetViews>
  <sheetFormatPr defaultRowHeight="15.75"/>
  <cols>
    <col min="1" max="1" width="3.75" style="4" customWidth="1"/>
    <col min="2" max="2" width="24.625" style="4" customWidth="1"/>
    <col min="3" max="3" width="10.75" style="4" customWidth="1"/>
    <col min="4" max="4" width="10" style="4" customWidth="1"/>
    <col min="5" max="5" width="9" style="4" customWidth="1"/>
    <col min="6" max="6" width="7.875" style="4" customWidth="1"/>
    <col min="7" max="7" width="7" style="4" customWidth="1"/>
    <col min="8" max="10" width="10.625" style="4" customWidth="1"/>
    <col min="11" max="11" width="9.875" style="4" customWidth="1"/>
    <col min="12" max="12" width="9.375" style="4" customWidth="1"/>
    <col min="13" max="13" width="7.625" style="8" customWidth="1"/>
    <col min="14" max="14" width="9" style="8" customWidth="1"/>
    <col min="15" max="15" width="7.75" style="8" customWidth="1"/>
    <col min="16" max="16" width="7.25" style="8" customWidth="1"/>
    <col min="17" max="17" width="8.5" style="8" customWidth="1"/>
    <col min="18" max="18" width="7" style="8" customWidth="1"/>
    <col min="19" max="19" width="8.375" style="8" customWidth="1"/>
    <col min="20" max="20" width="9.375" style="8" customWidth="1"/>
    <col min="21" max="21" width="9.5" style="8" customWidth="1"/>
    <col min="22" max="16384" width="9" style="4"/>
  </cols>
  <sheetData>
    <row r="1" spans="1:23" ht="65.25" customHeight="1">
      <c r="A1" s="492" t="s">
        <v>318</v>
      </c>
      <c r="B1" s="492"/>
      <c r="C1" s="492"/>
      <c r="D1" s="492"/>
      <c r="E1" s="452" t="s">
        <v>461</v>
      </c>
      <c r="F1" s="452"/>
      <c r="G1" s="452"/>
      <c r="H1" s="452"/>
      <c r="I1" s="452"/>
      <c r="J1" s="452"/>
      <c r="K1" s="452"/>
      <c r="L1" s="452"/>
      <c r="M1" s="452"/>
      <c r="N1" s="452"/>
      <c r="O1" s="452"/>
      <c r="P1" s="490" t="str">
        <f>TT!C2</f>
        <v>Đơn vị  báo cáo: CỤC THADS TỈNH KON TUM
Đơn vị nhận báo cáo: BAN PHÁP CHẾ HĐND TỈNH</v>
      </c>
      <c r="Q1" s="490"/>
      <c r="R1" s="490"/>
      <c r="S1" s="490"/>
      <c r="T1" s="490"/>
      <c r="U1" s="490"/>
    </row>
    <row r="2" spans="1:23" ht="17.25" customHeight="1">
      <c r="A2" s="23"/>
      <c r="B2" s="25"/>
      <c r="C2" s="25"/>
      <c r="D2" s="6"/>
      <c r="E2" s="6"/>
      <c r="F2" s="6"/>
      <c r="G2" s="6"/>
      <c r="H2" s="33"/>
      <c r="I2" s="34"/>
      <c r="J2" s="35"/>
      <c r="K2" s="35"/>
      <c r="L2" s="35"/>
      <c r="M2" s="36"/>
      <c r="N2" s="24"/>
      <c r="O2" s="24"/>
      <c r="P2" s="493" t="s">
        <v>161</v>
      </c>
      <c r="Q2" s="493"/>
      <c r="R2" s="493"/>
      <c r="S2" s="493"/>
      <c r="T2" s="493"/>
      <c r="U2" s="493"/>
      <c r="V2" s="32"/>
    </row>
    <row r="3" spans="1:23" s="11" customFormat="1" ht="15.75" customHeight="1">
      <c r="A3" s="474" t="s">
        <v>136</v>
      </c>
      <c r="B3" s="474" t="s">
        <v>157</v>
      </c>
      <c r="C3" s="471" t="s">
        <v>134</v>
      </c>
      <c r="D3" s="471" t="s">
        <v>4</v>
      </c>
      <c r="E3" s="471"/>
      <c r="F3" s="471" t="s">
        <v>36</v>
      </c>
      <c r="G3" s="491" t="s">
        <v>158</v>
      </c>
      <c r="H3" s="471" t="s">
        <v>37</v>
      </c>
      <c r="I3" s="499" t="s">
        <v>4</v>
      </c>
      <c r="J3" s="500"/>
      <c r="K3" s="500"/>
      <c r="L3" s="500"/>
      <c r="M3" s="500"/>
      <c r="N3" s="500"/>
      <c r="O3" s="500"/>
      <c r="P3" s="500"/>
      <c r="Q3" s="500"/>
      <c r="R3" s="500"/>
      <c r="S3" s="500"/>
      <c r="T3" s="494" t="s">
        <v>103</v>
      </c>
      <c r="U3" s="497" t="s">
        <v>160</v>
      </c>
    </row>
    <row r="4" spans="1:23" s="12" customFormat="1" ht="15.75" customHeight="1">
      <c r="A4" s="475"/>
      <c r="B4" s="475"/>
      <c r="C4" s="471"/>
      <c r="D4" s="471" t="s">
        <v>383</v>
      </c>
      <c r="E4" s="471" t="s">
        <v>62</v>
      </c>
      <c r="F4" s="471"/>
      <c r="G4" s="491"/>
      <c r="H4" s="471"/>
      <c r="I4" s="471" t="s">
        <v>61</v>
      </c>
      <c r="J4" s="471" t="s">
        <v>4</v>
      </c>
      <c r="K4" s="471"/>
      <c r="L4" s="471"/>
      <c r="M4" s="471"/>
      <c r="N4" s="471"/>
      <c r="O4" s="471"/>
      <c r="P4" s="471"/>
      <c r="Q4" s="491" t="s">
        <v>384</v>
      </c>
      <c r="R4" s="471" t="s">
        <v>385</v>
      </c>
      <c r="S4" s="485" t="s">
        <v>81</v>
      </c>
      <c r="T4" s="495"/>
      <c r="U4" s="498"/>
    </row>
    <row r="5" spans="1:23" s="11" customFormat="1" ht="15.75" customHeight="1">
      <c r="A5" s="475"/>
      <c r="B5" s="475"/>
      <c r="C5" s="471"/>
      <c r="D5" s="471"/>
      <c r="E5" s="471"/>
      <c r="F5" s="471"/>
      <c r="G5" s="491"/>
      <c r="H5" s="471"/>
      <c r="I5" s="471"/>
      <c r="J5" s="471" t="s">
        <v>96</v>
      </c>
      <c r="K5" s="471" t="s">
        <v>4</v>
      </c>
      <c r="L5" s="471"/>
      <c r="M5" s="471"/>
      <c r="N5" s="471" t="s">
        <v>42</v>
      </c>
      <c r="O5" s="488" t="s">
        <v>147</v>
      </c>
      <c r="P5" s="471" t="s">
        <v>46</v>
      </c>
      <c r="Q5" s="491"/>
      <c r="R5" s="471"/>
      <c r="S5" s="485"/>
      <c r="T5" s="495"/>
      <c r="U5" s="498"/>
    </row>
    <row r="6" spans="1:23" s="11" customFormat="1" ht="15.75" customHeight="1">
      <c r="A6" s="475"/>
      <c r="B6" s="475"/>
      <c r="C6" s="471"/>
      <c r="D6" s="471"/>
      <c r="E6" s="471"/>
      <c r="F6" s="471"/>
      <c r="G6" s="491"/>
      <c r="H6" s="471"/>
      <c r="I6" s="471"/>
      <c r="J6" s="471"/>
      <c r="K6" s="471"/>
      <c r="L6" s="471"/>
      <c r="M6" s="471"/>
      <c r="N6" s="471"/>
      <c r="O6" s="488"/>
      <c r="P6" s="471"/>
      <c r="Q6" s="491"/>
      <c r="R6" s="471"/>
      <c r="S6" s="485"/>
      <c r="T6" s="495"/>
      <c r="U6" s="498"/>
    </row>
    <row r="7" spans="1:23" s="11" customFormat="1" ht="68.25" customHeight="1">
      <c r="A7" s="476"/>
      <c r="B7" s="476"/>
      <c r="C7" s="471"/>
      <c r="D7" s="471"/>
      <c r="E7" s="471"/>
      <c r="F7" s="471"/>
      <c r="G7" s="491"/>
      <c r="H7" s="471"/>
      <c r="I7" s="471"/>
      <c r="J7" s="471"/>
      <c r="K7" s="56" t="s">
        <v>39</v>
      </c>
      <c r="L7" s="56" t="s">
        <v>138</v>
      </c>
      <c r="M7" s="56" t="s">
        <v>156</v>
      </c>
      <c r="N7" s="471"/>
      <c r="O7" s="488"/>
      <c r="P7" s="471"/>
      <c r="Q7" s="491"/>
      <c r="R7" s="471"/>
      <c r="S7" s="485"/>
      <c r="T7" s="496"/>
      <c r="U7" s="498"/>
      <c r="W7" s="41"/>
    </row>
    <row r="8" spans="1:23" ht="18" customHeight="1">
      <c r="A8" s="480" t="s">
        <v>3</v>
      </c>
      <c r="B8" s="481"/>
      <c r="C8" s="256">
        <v>1</v>
      </c>
      <c r="D8" s="256">
        <v>2</v>
      </c>
      <c r="E8" s="256">
        <v>3</v>
      </c>
      <c r="F8" s="256">
        <v>4</v>
      </c>
      <c r="G8" s="256">
        <v>5</v>
      </c>
      <c r="H8" s="256">
        <v>6</v>
      </c>
      <c r="I8" s="256">
        <v>7</v>
      </c>
      <c r="J8" s="256">
        <v>8</v>
      </c>
      <c r="K8" s="256">
        <v>9</v>
      </c>
      <c r="L8" s="256">
        <v>10</v>
      </c>
      <c r="M8" s="256">
        <v>11</v>
      </c>
      <c r="N8" s="256">
        <v>12</v>
      </c>
      <c r="O8" s="256">
        <v>13</v>
      </c>
      <c r="P8" s="256">
        <v>14</v>
      </c>
      <c r="Q8" s="256">
        <v>15</v>
      </c>
      <c r="R8" s="256">
        <v>16</v>
      </c>
      <c r="S8" s="256">
        <v>17</v>
      </c>
      <c r="T8" s="256">
        <v>18</v>
      </c>
      <c r="U8" s="256">
        <v>19</v>
      </c>
    </row>
    <row r="9" spans="1:23" ht="15.75" customHeight="1">
      <c r="A9" s="482" t="s">
        <v>10</v>
      </c>
      <c r="B9" s="483"/>
      <c r="C9" s="252">
        <v>1310211041</v>
      </c>
      <c r="D9" s="252">
        <v>217750287</v>
      </c>
      <c r="E9" s="252">
        <v>1092460754</v>
      </c>
      <c r="F9" s="252">
        <v>332757541</v>
      </c>
      <c r="G9" s="252">
        <v>0</v>
      </c>
      <c r="H9" s="252">
        <v>977453500</v>
      </c>
      <c r="I9" s="252">
        <v>806240932</v>
      </c>
      <c r="J9" s="252">
        <v>613257165</v>
      </c>
      <c r="K9" s="252">
        <v>496480218</v>
      </c>
      <c r="L9" s="252">
        <v>116587963</v>
      </c>
      <c r="M9" s="252">
        <v>188984</v>
      </c>
      <c r="N9" s="252">
        <v>192763568</v>
      </c>
      <c r="O9" s="252">
        <v>220199</v>
      </c>
      <c r="P9" s="252">
        <v>0</v>
      </c>
      <c r="Q9" s="252">
        <v>169093359</v>
      </c>
      <c r="R9" s="252">
        <v>2119209</v>
      </c>
      <c r="S9" s="252">
        <v>0</v>
      </c>
      <c r="T9" s="252">
        <v>364196335</v>
      </c>
      <c r="U9" s="199">
        <f>IF(I9&lt;&gt;0,J9/I9,"")</f>
        <v>0.76063759685175603</v>
      </c>
      <c r="V9" s="4" t="s">
        <v>2</v>
      </c>
    </row>
    <row r="10" spans="1:23" ht="15.75" customHeight="1">
      <c r="A10" s="73" t="s">
        <v>0</v>
      </c>
      <c r="B10" s="291" t="s">
        <v>89</v>
      </c>
      <c r="C10" s="289">
        <v>87233129</v>
      </c>
      <c r="D10" s="289">
        <v>3759623</v>
      </c>
      <c r="E10" s="289">
        <v>83473506</v>
      </c>
      <c r="F10" s="289">
        <v>7258759</v>
      </c>
      <c r="G10" s="289">
        <v>0</v>
      </c>
      <c r="H10" s="289">
        <v>79974370</v>
      </c>
      <c r="I10" s="289">
        <v>76495874</v>
      </c>
      <c r="J10" s="289">
        <v>71679454</v>
      </c>
      <c r="K10" s="289">
        <v>70896322</v>
      </c>
      <c r="L10" s="289">
        <v>594148</v>
      </c>
      <c r="M10" s="289">
        <v>188984</v>
      </c>
      <c r="N10" s="289">
        <v>4816420</v>
      </c>
      <c r="O10" s="289"/>
      <c r="P10" s="289">
        <v>0</v>
      </c>
      <c r="Q10" s="289">
        <v>3454600</v>
      </c>
      <c r="R10" s="289">
        <v>23896</v>
      </c>
      <c r="S10" s="289">
        <v>0</v>
      </c>
      <c r="T10" s="289">
        <v>8294916</v>
      </c>
      <c r="U10" s="292">
        <f t="shared" ref="U10:U37" si="0">IF(I10&lt;&gt;0,J10/I10,"")</f>
        <v>0.93703686554388543</v>
      </c>
    </row>
    <row r="11" spans="1:23" ht="15.75" customHeight="1">
      <c r="A11" s="177" t="s">
        <v>13</v>
      </c>
      <c r="B11" s="178" t="s">
        <v>31</v>
      </c>
      <c r="C11" s="252">
        <v>26653057</v>
      </c>
      <c r="D11" s="200">
        <v>1593428</v>
      </c>
      <c r="E11" s="200">
        <v>25059629</v>
      </c>
      <c r="F11" s="200">
        <v>1817060</v>
      </c>
      <c r="G11" s="200">
        <v>0</v>
      </c>
      <c r="H11" s="252">
        <v>24835997</v>
      </c>
      <c r="I11" s="252">
        <v>23661846</v>
      </c>
      <c r="J11" s="367">
        <v>21500931</v>
      </c>
      <c r="K11" s="201">
        <v>21048711</v>
      </c>
      <c r="L11" s="201">
        <v>390721</v>
      </c>
      <c r="M11" s="201">
        <v>61499</v>
      </c>
      <c r="N11" s="201">
        <v>2160915</v>
      </c>
      <c r="O11" s="368"/>
      <c r="P11" s="201">
        <v>0</v>
      </c>
      <c r="Q11" s="201">
        <v>1150255</v>
      </c>
      <c r="R11" s="201">
        <v>23896</v>
      </c>
      <c r="S11" s="201">
        <v>0</v>
      </c>
      <c r="T11" s="252">
        <v>3335066</v>
      </c>
      <c r="U11" s="199">
        <f t="shared" si="0"/>
        <v>0.90867513041881853</v>
      </c>
      <c r="V11" s="57" t="s">
        <v>2</v>
      </c>
      <c r="W11" s="4" t="s">
        <v>2</v>
      </c>
    </row>
    <row r="12" spans="1:23" ht="15.75" customHeight="1">
      <c r="A12" s="177" t="s">
        <v>14</v>
      </c>
      <c r="B12" s="197" t="s">
        <v>33</v>
      </c>
      <c r="C12" s="252">
        <v>13257501</v>
      </c>
      <c r="D12" s="200">
        <v>500607</v>
      </c>
      <c r="E12" s="200">
        <v>12756894</v>
      </c>
      <c r="F12" s="200">
        <v>373026</v>
      </c>
      <c r="G12" s="200">
        <v>0</v>
      </c>
      <c r="H12" s="252">
        <v>12884475</v>
      </c>
      <c r="I12" s="252">
        <v>12243071</v>
      </c>
      <c r="J12" s="367">
        <v>10766083</v>
      </c>
      <c r="K12" s="201">
        <v>10745671</v>
      </c>
      <c r="L12" s="201">
        <v>20412</v>
      </c>
      <c r="M12" s="201">
        <v>0</v>
      </c>
      <c r="N12" s="201">
        <v>1476988</v>
      </c>
      <c r="O12" s="368"/>
      <c r="P12" s="201">
        <v>0</v>
      </c>
      <c r="Q12" s="201">
        <v>641404</v>
      </c>
      <c r="R12" s="201">
        <v>0</v>
      </c>
      <c r="S12" s="201">
        <v>0</v>
      </c>
      <c r="T12" s="252">
        <v>2118392</v>
      </c>
      <c r="U12" s="199">
        <f t="shared" si="0"/>
        <v>0.87936131384029381</v>
      </c>
    </row>
    <row r="13" spans="1:23" ht="15.75" customHeight="1">
      <c r="A13" s="177" t="s">
        <v>19</v>
      </c>
      <c r="B13" s="198" t="s">
        <v>141</v>
      </c>
      <c r="C13" s="252">
        <v>1404494</v>
      </c>
      <c r="D13" s="200">
        <v>600486</v>
      </c>
      <c r="E13" s="200">
        <v>804008</v>
      </c>
      <c r="F13" s="200">
        <v>0</v>
      </c>
      <c r="G13" s="200">
        <v>0</v>
      </c>
      <c r="H13" s="252">
        <v>1404494</v>
      </c>
      <c r="I13" s="252">
        <v>1404494</v>
      </c>
      <c r="J13" s="367">
        <v>1136736</v>
      </c>
      <c r="K13" s="201">
        <v>1136736</v>
      </c>
      <c r="L13" s="201">
        <v>0</v>
      </c>
      <c r="M13" s="201">
        <v>0</v>
      </c>
      <c r="N13" s="201">
        <v>267758</v>
      </c>
      <c r="O13" s="368"/>
      <c r="P13" s="201">
        <v>0</v>
      </c>
      <c r="Q13" s="201">
        <v>0</v>
      </c>
      <c r="R13" s="201">
        <v>0</v>
      </c>
      <c r="S13" s="201">
        <v>0</v>
      </c>
      <c r="T13" s="252">
        <v>267758</v>
      </c>
      <c r="U13" s="199">
        <f t="shared" si="0"/>
        <v>0.80935625214490059</v>
      </c>
    </row>
    <row r="14" spans="1:23" ht="25.5" customHeight="1">
      <c r="A14" s="177" t="s">
        <v>22</v>
      </c>
      <c r="B14" s="179" t="s">
        <v>408</v>
      </c>
      <c r="C14" s="252">
        <v>526864</v>
      </c>
      <c r="D14" s="200">
        <v>42843</v>
      </c>
      <c r="E14" s="200">
        <v>484021</v>
      </c>
      <c r="F14" s="200">
        <v>51000</v>
      </c>
      <c r="G14" s="200">
        <v>0</v>
      </c>
      <c r="H14" s="252">
        <v>475864</v>
      </c>
      <c r="I14" s="252">
        <v>447294</v>
      </c>
      <c r="J14" s="367">
        <v>447294</v>
      </c>
      <c r="K14" s="201">
        <v>433021</v>
      </c>
      <c r="L14" s="201">
        <v>0</v>
      </c>
      <c r="M14" s="201">
        <v>14273</v>
      </c>
      <c r="N14" s="201">
        <v>0</v>
      </c>
      <c r="O14" s="368"/>
      <c r="P14" s="201">
        <v>0</v>
      </c>
      <c r="Q14" s="201">
        <v>28570</v>
      </c>
      <c r="R14" s="201">
        <v>0</v>
      </c>
      <c r="S14" s="201">
        <v>0</v>
      </c>
      <c r="T14" s="252">
        <v>28570</v>
      </c>
      <c r="U14" s="199">
        <f t="shared" si="0"/>
        <v>1</v>
      </c>
    </row>
    <row r="15" spans="1:23" ht="27.75" customHeight="1">
      <c r="A15" s="177" t="s">
        <v>23</v>
      </c>
      <c r="B15" s="179" t="s">
        <v>409</v>
      </c>
      <c r="C15" s="252">
        <v>2357460</v>
      </c>
      <c r="D15" s="200">
        <v>0</v>
      </c>
      <c r="E15" s="200">
        <v>2357460</v>
      </c>
      <c r="F15" s="200">
        <v>959867</v>
      </c>
      <c r="G15" s="200">
        <v>0</v>
      </c>
      <c r="H15" s="252">
        <v>1397593</v>
      </c>
      <c r="I15" s="252">
        <v>1345593</v>
      </c>
      <c r="J15" s="367">
        <v>1078366</v>
      </c>
      <c r="K15" s="201">
        <v>1078366</v>
      </c>
      <c r="L15" s="201">
        <v>0</v>
      </c>
      <c r="M15" s="201">
        <v>0</v>
      </c>
      <c r="N15" s="201">
        <v>267227</v>
      </c>
      <c r="O15" s="368"/>
      <c r="P15" s="201">
        <v>0</v>
      </c>
      <c r="Q15" s="201">
        <v>52000</v>
      </c>
      <c r="R15" s="201">
        <v>0</v>
      </c>
      <c r="S15" s="201">
        <v>0</v>
      </c>
      <c r="T15" s="252">
        <v>319227</v>
      </c>
      <c r="U15" s="199">
        <f t="shared" si="0"/>
        <v>0.80140577425714909</v>
      </c>
    </row>
    <row r="16" spans="1:23" ht="15.75" customHeight="1">
      <c r="A16" s="177" t="s">
        <v>24</v>
      </c>
      <c r="B16" s="178" t="s">
        <v>410</v>
      </c>
      <c r="C16" s="252">
        <v>38310322</v>
      </c>
      <c r="D16" s="200">
        <v>969402</v>
      </c>
      <c r="E16" s="200">
        <v>37340920</v>
      </c>
      <c r="F16" s="200">
        <v>4034030</v>
      </c>
      <c r="G16" s="200">
        <v>0</v>
      </c>
      <c r="H16" s="252">
        <v>34276292</v>
      </c>
      <c r="I16" s="252">
        <v>32718337</v>
      </c>
      <c r="J16" s="367">
        <v>32111410</v>
      </c>
      <c r="K16" s="201">
        <v>31832183</v>
      </c>
      <c r="L16" s="201">
        <v>166015</v>
      </c>
      <c r="M16" s="201">
        <v>113212</v>
      </c>
      <c r="N16" s="201">
        <v>606927</v>
      </c>
      <c r="O16" s="368"/>
      <c r="P16" s="201">
        <v>0</v>
      </c>
      <c r="Q16" s="201">
        <v>1557955</v>
      </c>
      <c r="R16" s="201">
        <v>0</v>
      </c>
      <c r="S16" s="201">
        <v>0</v>
      </c>
      <c r="T16" s="252">
        <v>2164882</v>
      </c>
      <c r="U16" s="199">
        <f t="shared" si="0"/>
        <v>0.98144994349804515</v>
      </c>
      <c r="V16" s="4" t="s">
        <v>2</v>
      </c>
      <c r="W16" s="31"/>
    </row>
    <row r="17" spans="1:21" ht="15.75" customHeight="1">
      <c r="A17" s="177" t="s">
        <v>25</v>
      </c>
      <c r="B17" s="178" t="s">
        <v>129</v>
      </c>
      <c r="C17" s="252">
        <v>96771</v>
      </c>
      <c r="D17" s="200">
        <v>0</v>
      </c>
      <c r="E17" s="200">
        <v>96771</v>
      </c>
      <c r="F17" s="200">
        <v>601</v>
      </c>
      <c r="G17" s="200">
        <v>0</v>
      </c>
      <c r="H17" s="252">
        <v>96170</v>
      </c>
      <c r="I17" s="252">
        <v>96170</v>
      </c>
      <c r="J17" s="367">
        <v>95870</v>
      </c>
      <c r="K17" s="201">
        <v>95870</v>
      </c>
      <c r="L17" s="201">
        <v>0</v>
      </c>
      <c r="M17" s="201">
        <v>0</v>
      </c>
      <c r="N17" s="201">
        <v>300</v>
      </c>
      <c r="O17" s="368"/>
      <c r="P17" s="201">
        <v>0</v>
      </c>
      <c r="Q17" s="201">
        <v>0</v>
      </c>
      <c r="R17" s="201">
        <v>0</v>
      </c>
      <c r="S17" s="201">
        <v>0</v>
      </c>
      <c r="T17" s="252">
        <v>300</v>
      </c>
      <c r="U17" s="199">
        <f t="shared" si="0"/>
        <v>0.99688052407195593</v>
      </c>
    </row>
    <row r="18" spans="1:21" ht="15.75" customHeight="1">
      <c r="A18" s="177" t="s">
        <v>26</v>
      </c>
      <c r="B18" s="178" t="s">
        <v>32</v>
      </c>
      <c r="C18" s="252">
        <v>4599367</v>
      </c>
      <c r="D18" s="200">
        <v>38641</v>
      </c>
      <c r="E18" s="200">
        <v>4560726</v>
      </c>
      <c r="F18" s="200">
        <v>23175</v>
      </c>
      <c r="G18" s="200">
        <v>0</v>
      </c>
      <c r="H18" s="252">
        <v>4576192</v>
      </c>
      <c r="I18" s="252">
        <v>4565992</v>
      </c>
      <c r="J18" s="367">
        <v>4529687</v>
      </c>
      <c r="K18" s="201">
        <v>4512687</v>
      </c>
      <c r="L18" s="201">
        <v>17000</v>
      </c>
      <c r="M18" s="201">
        <v>0</v>
      </c>
      <c r="N18" s="201">
        <v>36305</v>
      </c>
      <c r="O18" s="368"/>
      <c r="P18" s="201">
        <v>0</v>
      </c>
      <c r="Q18" s="201">
        <v>10200</v>
      </c>
      <c r="R18" s="201">
        <v>0</v>
      </c>
      <c r="S18" s="201">
        <v>0</v>
      </c>
      <c r="T18" s="252">
        <v>46505</v>
      </c>
      <c r="U18" s="199">
        <f t="shared" si="0"/>
        <v>0.99204882531550642</v>
      </c>
    </row>
    <row r="19" spans="1:21" ht="15.75" customHeight="1">
      <c r="A19" s="177" t="s">
        <v>27</v>
      </c>
      <c r="B19" s="178" t="s">
        <v>34</v>
      </c>
      <c r="C19" s="252">
        <v>27293</v>
      </c>
      <c r="D19" s="200">
        <v>14216</v>
      </c>
      <c r="E19" s="200">
        <v>13077</v>
      </c>
      <c r="F19" s="200">
        <v>0</v>
      </c>
      <c r="G19" s="200">
        <v>0</v>
      </c>
      <c r="H19" s="252">
        <v>27293</v>
      </c>
      <c r="I19" s="252">
        <v>13077</v>
      </c>
      <c r="J19" s="367">
        <v>13077</v>
      </c>
      <c r="K19" s="201">
        <v>13077</v>
      </c>
      <c r="L19" s="201">
        <v>0</v>
      </c>
      <c r="M19" s="201">
        <v>0</v>
      </c>
      <c r="N19" s="201">
        <v>0</v>
      </c>
      <c r="O19" s="368"/>
      <c r="P19" s="201">
        <v>0</v>
      </c>
      <c r="Q19" s="201">
        <v>14216</v>
      </c>
      <c r="R19" s="201">
        <v>0</v>
      </c>
      <c r="S19" s="201">
        <v>0</v>
      </c>
      <c r="T19" s="252">
        <v>14216</v>
      </c>
      <c r="U19" s="199">
        <f t="shared" si="0"/>
        <v>1</v>
      </c>
    </row>
    <row r="20" spans="1:21" ht="15.75" customHeight="1">
      <c r="A20" s="177" t="s">
        <v>29</v>
      </c>
      <c r="B20" s="178" t="s">
        <v>35</v>
      </c>
      <c r="C20" s="252">
        <v>0</v>
      </c>
      <c r="D20" s="200">
        <v>0</v>
      </c>
      <c r="E20" s="200">
        <v>0</v>
      </c>
      <c r="F20" s="200">
        <v>0</v>
      </c>
      <c r="G20" s="200">
        <v>0</v>
      </c>
      <c r="H20" s="252">
        <v>0</v>
      </c>
      <c r="I20" s="252">
        <v>0</v>
      </c>
      <c r="J20" s="367">
        <v>0</v>
      </c>
      <c r="K20" s="201">
        <v>0</v>
      </c>
      <c r="L20" s="201">
        <v>0</v>
      </c>
      <c r="M20" s="201">
        <v>0</v>
      </c>
      <c r="N20" s="201">
        <v>0</v>
      </c>
      <c r="O20" s="368"/>
      <c r="P20" s="201">
        <v>0</v>
      </c>
      <c r="Q20" s="201">
        <v>0</v>
      </c>
      <c r="R20" s="201">
        <v>0</v>
      </c>
      <c r="S20" s="201">
        <v>0</v>
      </c>
      <c r="T20" s="252">
        <v>0</v>
      </c>
      <c r="U20" s="199" t="str">
        <f t="shared" si="0"/>
        <v/>
      </c>
    </row>
    <row r="21" spans="1:21" ht="15.75" customHeight="1">
      <c r="A21" s="177" t="s">
        <v>30</v>
      </c>
      <c r="B21" s="178" t="s">
        <v>143</v>
      </c>
      <c r="C21" s="252">
        <v>0</v>
      </c>
      <c r="D21" s="200">
        <v>0</v>
      </c>
      <c r="E21" s="200">
        <v>0</v>
      </c>
      <c r="F21" s="200">
        <v>0</v>
      </c>
      <c r="G21" s="200">
        <v>0</v>
      </c>
      <c r="H21" s="252">
        <v>0</v>
      </c>
      <c r="I21" s="252">
        <v>0</v>
      </c>
      <c r="J21" s="367">
        <v>0</v>
      </c>
      <c r="K21" s="201">
        <v>0</v>
      </c>
      <c r="L21" s="201">
        <v>0</v>
      </c>
      <c r="M21" s="201">
        <v>0</v>
      </c>
      <c r="N21" s="201">
        <v>0</v>
      </c>
      <c r="O21" s="368"/>
      <c r="P21" s="201">
        <v>0</v>
      </c>
      <c r="Q21" s="201">
        <v>0</v>
      </c>
      <c r="R21" s="201">
        <v>0</v>
      </c>
      <c r="S21" s="201">
        <v>0</v>
      </c>
      <c r="T21" s="252">
        <v>0</v>
      </c>
      <c r="U21" s="199" t="str">
        <f t="shared" si="0"/>
        <v/>
      </c>
    </row>
    <row r="22" spans="1:21" ht="15.75" customHeight="1">
      <c r="A22" s="177" t="s">
        <v>104</v>
      </c>
      <c r="B22" s="178" t="s">
        <v>142</v>
      </c>
      <c r="C22" s="252">
        <v>0</v>
      </c>
      <c r="D22" s="200">
        <v>0</v>
      </c>
      <c r="E22" s="200">
        <v>0</v>
      </c>
      <c r="F22" s="200">
        <v>0</v>
      </c>
      <c r="G22" s="200">
        <v>0</v>
      </c>
      <c r="H22" s="252">
        <v>0</v>
      </c>
      <c r="I22" s="252">
        <v>0</v>
      </c>
      <c r="J22" s="367">
        <v>0</v>
      </c>
      <c r="K22" s="201">
        <v>0</v>
      </c>
      <c r="L22" s="201">
        <v>0</v>
      </c>
      <c r="M22" s="201">
        <v>0</v>
      </c>
      <c r="N22" s="201">
        <v>0</v>
      </c>
      <c r="O22" s="368"/>
      <c r="P22" s="201">
        <v>0</v>
      </c>
      <c r="Q22" s="201">
        <v>0</v>
      </c>
      <c r="R22" s="201">
        <v>0</v>
      </c>
      <c r="S22" s="201">
        <v>0</v>
      </c>
      <c r="T22" s="252">
        <v>0</v>
      </c>
      <c r="U22" s="199" t="str">
        <f t="shared" si="0"/>
        <v/>
      </c>
    </row>
    <row r="23" spans="1:21" ht="15.75" customHeight="1">
      <c r="A23" s="177" t="s">
        <v>101</v>
      </c>
      <c r="B23" s="178" t="s">
        <v>102</v>
      </c>
      <c r="C23" s="252">
        <v>0</v>
      </c>
      <c r="D23" s="200">
        <v>0</v>
      </c>
      <c r="E23" s="200">
        <v>0</v>
      </c>
      <c r="F23" s="200">
        <v>0</v>
      </c>
      <c r="G23" s="200">
        <v>0</v>
      </c>
      <c r="H23" s="252">
        <v>0</v>
      </c>
      <c r="I23" s="252">
        <v>0</v>
      </c>
      <c r="J23" s="367">
        <v>0</v>
      </c>
      <c r="K23" s="201">
        <v>0</v>
      </c>
      <c r="L23" s="201">
        <v>0</v>
      </c>
      <c r="M23" s="201">
        <v>0</v>
      </c>
      <c r="N23" s="201">
        <v>0</v>
      </c>
      <c r="O23" s="368"/>
      <c r="P23" s="201">
        <v>0</v>
      </c>
      <c r="Q23" s="201">
        <v>0</v>
      </c>
      <c r="R23" s="201">
        <v>0</v>
      </c>
      <c r="S23" s="201">
        <v>0</v>
      </c>
      <c r="T23" s="252">
        <v>0</v>
      </c>
      <c r="U23" s="199" t="str">
        <f t="shared" si="0"/>
        <v/>
      </c>
    </row>
    <row r="24" spans="1:21" ht="15.75" customHeight="1">
      <c r="A24" s="73" t="s">
        <v>1</v>
      </c>
      <c r="B24" s="291" t="s">
        <v>90</v>
      </c>
      <c r="C24" s="289">
        <v>1222977912</v>
      </c>
      <c r="D24" s="289">
        <v>213990664</v>
      </c>
      <c r="E24" s="289">
        <v>1008987248</v>
      </c>
      <c r="F24" s="289">
        <v>325498782</v>
      </c>
      <c r="G24" s="289">
        <v>0</v>
      </c>
      <c r="H24" s="289">
        <v>897479130</v>
      </c>
      <c r="I24" s="289">
        <v>729745058</v>
      </c>
      <c r="J24" s="289">
        <v>541577711</v>
      </c>
      <c r="K24" s="289">
        <v>425583896</v>
      </c>
      <c r="L24" s="289">
        <v>115993815</v>
      </c>
      <c r="M24" s="289">
        <v>0</v>
      </c>
      <c r="N24" s="289">
        <v>187947148</v>
      </c>
      <c r="O24" s="289">
        <v>220199</v>
      </c>
      <c r="P24" s="289">
        <v>0</v>
      </c>
      <c r="Q24" s="289">
        <v>165638759</v>
      </c>
      <c r="R24" s="289">
        <v>2095313</v>
      </c>
      <c r="S24" s="289">
        <v>0</v>
      </c>
      <c r="T24" s="289">
        <v>355901419</v>
      </c>
      <c r="U24" s="292">
        <f t="shared" si="0"/>
        <v>0.7421464593186734</v>
      </c>
    </row>
    <row r="25" spans="1:21" ht="15.75" customHeight="1">
      <c r="A25" s="44" t="s">
        <v>13</v>
      </c>
      <c r="B25" s="45" t="s">
        <v>31</v>
      </c>
      <c r="C25" s="252">
        <v>535059537</v>
      </c>
      <c r="D25" s="200">
        <v>89207827</v>
      </c>
      <c r="E25" s="200">
        <v>445851710</v>
      </c>
      <c r="F25" s="200">
        <v>153843605</v>
      </c>
      <c r="G25" s="200">
        <v>0</v>
      </c>
      <c r="H25" s="252">
        <v>381215932</v>
      </c>
      <c r="I25" s="252">
        <v>314842262</v>
      </c>
      <c r="J25" s="253">
        <v>247501294</v>
      </c>
      <c r="K25" s="201">
        <v>186886524</v>
      </c>
      <c r="L25" s="201">
        <v>60614770</v>
      </c>
      <c r="M25" s="201">
        <v>0</v>
      </c>
      <c r="N25" s="201">
        <v>67120769</v>
      </c>
      <c r="O25" s="201">
        <v>220199</v>
      </c>
      <c r="P25" s="201">
        <v>0</v>
      </c>
      <c r="Q25" s="201">
        <v>64278357</v>
      </c>
      <c r="R25" s="201">
        <v>2095313</v>
      </c>
      <c r="S25" s="201">
        <v>0</v>
      </c>
      <c r="T25" s="252">
        <v>133714638</v>
      </c>
      <c r="U25" s="199">
        <f t="shared" si="0"/>
        <v>0.7861120436239275</v>
      </c>
    </row>
    <row r="26" spans="1:21" ht="15.75" customHeight="1">
      <c r="A26" s="44" t="s">
        <v>14</v>
      </c>
      <c r="B26" s="143" t="s">
        <v>33</v>
      </c>
      <c r="C26" s="252">
        <v>406007992</v>
      </c>
      <c r="D26" s="200">
        <v>15877383</v>
      </c>
      <c r="E26" s="200">
        <v>390130609</v>
      </c>
      <c r="F26" s="200">
        <v>97609247</v>
      </c>
      <c r="G26" s="200">
        <v>0</v>
      </c>
      <c r="H26" s="252">
        <v>308398745</v>
      </c>
      <c r="I26" s="252">
        <v>261449992</v>
      </c>
      <c r="J26" s="253">
        <v>197080081</v>
      </c>
      <c r="K26" s="201">
        <v>146554228</v>
      </c>
      <c r="L26" s="201">
        <v>50525853</v>
      </c>
      <c r="M26" s="201">
        <v>0</v>
      </c>
      <c r="N26" s="201">
        <v>64369911</v>
      </c>
      <c r="O26" s="201">
        <v>0</v>
      </c>
      <c r="P26" s="201">
        <v>0</v>
      </c>
      <c r="Q26" s="201">
        <v>46948753</v>
      </c>
      <c r="R26" s="201">
        <v>0</v>
      </c>
      <c r="S26" s="201">
        <v>0</v>
      </c>
      <c r="T26" s="252">
        <v>111318664</v>
      </c>
      <c r="U26" s="199">
        <f t="shared" si="0"/>
        <v>0.75379646980444348</v>
      </c>
    </row>
    <row r="27" spans="1:21" ht="15.75" customHeight="1">
      <c r="A27" s="44" t="s">
        <v>19</v>
      </c>
      <c r="B27" s="144" t="s">
        <v>141</v>
      </c>
      <c r="C27" s="252">
        <v>224360038</v>
      </c>
      <c r="D27" s="200">
        <v>106604022</v>
      </c>
      <c r="E27" s="200">
        <v>117756016</v>
      </c>
      <c r="F27" s="200">
        <v>56089164</v>
      </c>
      <c r="G27" s="200">
        <v>0</v>
      </c>
      <c r="H27" s="252">
        <v>168270874</v>
      </c>
      <c r="I27" s="252">
        <v>123352077</v>
      </c>
      <c r="J27" s="253">
        <v>69708081</v>
      </c>
      <c r="K27" s="201">
        <v>67438338</v>
      </c>
      <c r="L27" s="201">
        <v>2269743</v>
      </c>
      <c r="M27" s="201">
        <v>0</v>
      </c>
      <c r="N27" s="201">
        <v>53643996</v>
      </c>
      <c r="O27" s="201">
        <v>0</v>
      </c>
      <c r="P27" s="201">
        <v>0</v>
      </c>
      <c r="Q27" s="201">
        <v>44918797</v>
      </c>
      <c r="R27" s="201">
        <v>0</v>
      </c>
      <c r="S27" s="201">
        <v>0</v>
      </c>
      <c r="T27" s="252">
        <v>98562793</v>
      </c>
      <c r="U27" s="199">
        <f t="shared" si="0"/>
        <v>0.56511477305728708</v>
      </c>
    </row>
    <row r="28" spans="1:21" ht="23.25" customHeight="1">
      <c r="A28" s="44" t="s">
        <v>22</v>
      </c>
      <c r="B28" s="48" t="s">
        <v>379</v>
      </c>
      <c r="C28" s="252">
        <v>3056</v>
      </c>
      <c r="D28" s="200">
        <v>3056</v>
      </c>
      <c r="E28" s="200">
        <v>0</v>
      </c>
      <c r="F28" s="200">
        <v>0</v>
      </c>
      <c r="G28" s="200">
        <v>0</v>
      </c>
      <c r="H28" s="252">
        <v>3056</v>
      </c>
      <c r="I28" s="252">
        <v>3056</v>
      </c>
      <c r="J28" s="253">
        <v>3056</v>
      </c>
      <c r="K28" s="201">
        <v>3056</v>
      </c>
      <c r="L28" s="201">
        <v>0</v>
      </c>
      <c r="M28" s="201">
        <v>0</v>
      </c>
      <c r="N28" s="201">
        <v>0</v>
      </c>
      <c r="O28" s="201">
        <v>0</v>
      </c>
      <c r="P28" s="201">
        <v>0</v>
      </c>
      <c r="Q28" s="201">
        <v>0</v>
      </c>
      <c r="R28" s="201">
        <v>0</v>
      </c>
      <c r="S28" s="201">
        <v>0</v>
      </c>
      <c r="T28" s="252">
        <v>0</v>
      </c>
      <c r="U28" s="199">
        <f t="shared" si="0"/>
        <v>1</v>
      </c>
    </row>
    <row r="29" spans="1:21" ht="26.25" customHeight="1">
      <c r="A29" s="44" t="s">
        <v>23</v>
      </c>
      <c r="B29" s="48" t="s">
        <v>409</v>
      </c>
      <c r="C29" s="252">
        <v>0</v>
      </c>
      <c r="D29" s="200">
        <v>0</v>
      </c>
      <c r="E29" s="200">
        <v>0</v>
      </c>
      <c r="F29" s="200">
        <v>0</v>
      </c>
      <c r="G29" s="200">
        <v>0</v>
      </c>
      <c r="H29" s="252">
        <v>0</v>
      </c>
      <c r="I29" s="252">
        <v>0</v>
      </c>
      <c r="J29" s="253">
        <v>0</v>
      </c>
      <c r="K29" s="201">
        <v>0</v>
      </c>
      <c r="L29" s="201">
        <v>0</v>
      </c>
      <c r="M29" s="201">
        <v>0</v>
      </c>
      <c r="N29" s="201">
        <v>0</v>
      </c>
      <c r="O29" s="201">
        <v>0</v>
      </c>
      <c r="P29" s="201">
        <v>0</v>
      </c>
      <c r="Q29" s="201">
        <v>0</v>
      </c>
      <c r="R29" s="201">
        <v>0</v>
      </c>
      <c r="S29" s="201">
        <v>0</v>
      </c>
      <c r="T29" s="252">
        <v>0</v>
      </c>
      <c r="U29" s="199" t="str">
        <f t="shared" si="0"/>
        <v/>
      </c>
    </row>
    <row r="30" spans="1:21" ht="15.75" customHeight="1">
      <c r="A30" s="44" t="s">
        <v>24</v>
      </c>
      <c r="B30" s="45" t="s">
        <v>411</v>
      </c>
      <c r="C30" s="252">
        <v>44241140</v>
      </c>
      <c r="D30" s="200">
        <v>2132516</v>
      </c>
      <c r="E30" s="200">
        <v>42108624</v>
      </c>
      <c r="F30" s="200">
        <v>16920863</v>
      </c>
      <c r="G30" s="200">
        <v>0</v>
      </c>
      <c r="H30" s="252">
        <v>27320277</v>
      </c>
      <c r="I30" s="252">
        <v>18323426</v>
      </c>
      <c r="J30" s="253">
        <v>16450607</v>
      </c>
      <c r="K30" s="201">
        <v>15444199</v>
      </c>
      <c r="L30" s="201">
        <v>1006408</v>
      </c>
      <c r="M30" s="201">
        <v>0</v>
      </c>
      <c r="N30" s="201">
        <v>1872819</v>
      </c>
      <c r="O30" s="201">
        <v>0</v>
      </c>
      <c r="P30" s="201">
        <v>0</v>
      </c>
      <c r="Q30" s="201">
        <v>8996851</v>
      </c>
      <c r="R30" s="201">
        <v>0</v>
      </c>
      <c r="S30" s="201">
        <v>0</v>
      </c>
      <c r="T30" s="252">
        <v>10869670</v>
      </c>
      <c r="U30" s="199">
        <f t="shared" si="0"/>
        <v>0.89779100262145295</v>
      </c>
    </row>
    <row r="31" spans="1:21" ht="15.75" customHeight="1">
      <c r="A31" s="44" t="s">
        <v>25</v>
      </c>
      <c r="B31" s="45" t="s">
        <v>129</v>
      </c>
      <c r="C31" s="252">
        <v>0</v>
      </c>
      <c r="D31" s="200">
        <v>0</v>
      </c>
      <c r="E31" s="200">
        <v>0</v>
      </c>
      <c r="F31" s="200">
        <v>0</v>
      </c>
      <c r="G31" s="200">
        <v>0</v>
      </c>
      <c r="H31" s="252">
        <v>0</v>
      </c>
      <c r="I31" s="252">
        <v>0</v>
      </c>
      <c r="J31" s="253">
        <v>0</v>
      </c>
      <c r="K31" s="201">
        <v>0</v>
      </c>
      <c r="L31" s="201">
        <v>0</v>
      </c>
      <c r="M31" s="201">
        <v>0</v>
      </c>
      <c r="N31" s="201">
        <v>0</v>
      </c>
      <c r="O31" s="201">
        <v>0</v>
      </c>
      <c r="P31" s="201">
        <v>0</v>
      </c>
      <c r="Q31" s="201">
        <v>0</v>
      </c>
      <c r="R31" s="201">
        <v>0</v>
      </c>
      <c r="S31" s="201">
        <v>0</v>
      </c>
      <c r="T31" s="252">
        <v>0</v>
      </c>
      <c r="U31" s="199" t="str">
        <f t="shared" si="0"/>
        <v/>
      </c>
    </row>
    <row r="32" spans="1:21" ht="15.75" customHeight="1">
      <c r="A32" s="44" t="s">
        <v>26</v>
      </c>
      <c r="B32" s="45" t="s">
        <v>32</v>
      </c>
      <c r="C32" s="252">
        <v>13210489</v>
      </c>
      <c r="D32" s="200">
        <v>165860</v>
      </c>
      <c r="E32" s="200">
        <v>13044629</v>
      </c>
      <c r="F32" s="200">
        <v>1035902</v>
      </c>
      <c r="G32" s="200">
        <v>0</v>
      </c>
      <c r="H32" s="252">
        <v>12174587</v>
      </c>
      <c r="I32" s="252">
        <v>11678586</v>
      </c>
      <c r="J32" s="253">
        <v>10738933</v>
      </c>
      <c r="K32" s="201">
        <v>9161892</v>
      </c>
      <c r="L32" s="201">
        <v>1577041</v>
      </c>
      <c r="M32" s="201">
        <v>0</v>
      </c>
      <c r="N32" s="201">
        <v>939653</v>
      </c>
      <c r="O32" s="201">
        <v>0</v>
      </c>
      <c r="P32" s="201">
        <v>0</v>
      </c>
      <c r="Q32" s="201">
        <v>496001</v>
      </c>
      <c r="R32" s="201">
        <v>0</v>
      </c>
      <c r="S32" s="201">
        <v>0</v>
      </c>
      <c r="T32" s="252">
        <v>1435654</v>
      </c>
      <c r="U32" s="199">
        <f t="shared" si="0"/>
        <v>0.91954051629195521</v>
      </c>
    </row>
    <row r="33" spans="1:21" ht="15.75" customHeight="1">
      <c r="A33" s="44" t="s">
        <v>27</v>
      </c>
      <c r="B33" s="45" t="s">
        <v>34</v>
      </c>
      <c r="C33" s="252">
        <v>95660</v>
      </c>
      <c r="D33" s="200">
        <v>0</v>
      </c>
      <c r="E33" s="200">
        <v>95660</v>
      </c>
      <c r="F33" s="200">
        <v>1</v>
      </c>
      <c r="G33" s="200">
        <v>0</v>
      </c>
      <c r="H33" s="252">
        <v>95659</v>
      </c>
      <c r="I33" s="252">
        <v>95659</v>
      </c>
      <c r="J33" s="253">
        <v>95659</v>
      </c>
      <c r="K33" s="201">
        <v>95659</v>
      </c>
      <c r="L33" s="201">
        <v>0</v>
      </c>
      <c r="M33" s="201">
        <v>0</v>
      </c>
      <c r="N33" s="201">
        <v>0</v>
      </c>
      <c r="O33" s="201">
        <v>0</v>
      </c>
      <c r="P33" s="201">
        <v>0</v>
      </c>
      <c r="Q33" s="201">
        <v>0</v>
      </c>
      <c r="R33" s="201">
        <v>0</v>
      </c>
      <c r="S33" s="201">
        <v>0</v>
      </c>
      <c r="T33" s="252">
        <v>0</v>
      </c>
      <c r="U33" s="199">
        <f t="shared" si="0"/>
        <v>1</v>
      </c>
    </row>
    <row r="34" spans="1:21" ht="15.75" customHeight="1">
      <c r="A34" s="44" t="s">
        <v>29</v>
      </c>
      <c r="B34" s="45" t="s">
        <v>35</v>
      </c>
      <c r="C34" s="252">
        <v>0</v>
      </c>
      <c r="D34" s="200">
        <v>0</v>
      </c>
      <c r="E34" s="200">
        <v>0</v>
      </c>
      <c r="F34" s="200">
        <v>0</v>
      </c>
      <c r="G34" s="200">
        <v>0</v>
      </c>
      <c r="H34" s="252">
        <v>0</v>
      </c>
      <c r="I34" s="252">
        <v>0</v>
      </c>
      <c r="J34" s="253">
        <v>0</v>
      </c>
      <c r="K34" s="201">
        <v>0</v>
      </c>
      <c r="L34" s="201">
        <v>0</v>
      </c>
      <c r="M34" s="201">
        <v>0</v>
      </c>
      <c r="N34" s="201">
        <v>0</v>
      </c>
      <c r="O34" s="201">
        <v>0</v>
      </c>
      <c r="P34" s="201">
        <v>0</v>
      </c>
      <c r="Q34" s="201">
        <v>0</v>
      </c>
      <c r="R34" s="201">
        <v>0</v>
      </c>
      <c r="S34" s="201">
        <v>0</v>
      </c>
      <c r="T34" s="252">
        <v>0</v>
      </c>
      <c r="U34" s="199" t="str">
        <f t="shared" si="0"/>
        <v/>
      </c>
    </row>
    <row r="35" spans="1:21" ht="15.75" customHeight="1">
      <c r="A35" s="44" t="s">
        <v>30</v>
      </c>
      <c r="B35" s="45" t="s">
        <v>143</v>
      </c>
      <c r="C35" s="252">
        <v>0</v>
      </c>
      <c r="D35" s="200">
        <v>0</v>
      </c>
      <c r="E35" s="200">
        <v>0</v>
      </c>
      <c r="F35" s="200">
        <v>0</v>
      </c>
      <c r="G35" s="200">
        <v>0</v>
      </c>
      <c r="H35" s="252">
        <v>0</v>
      </c>
      <c r="I35" s="252">
        <v>0</v>
      </c>
      <c r="J35" s="253">
        <v>0</v>
      </c>
      <c r="K35" s="201">
        <v>0</v>
      </c>
      <c r="L35" s="201">
        <v>0</v>
      </c>
      <c r="M35" s="201">
        <v>0</v>
      </c>
      <c r="N35" s="201">
        <v>0</v>
      </c>
      <c r="O35" s="201">
        <v>0</v>
      </c>
      <c r="P35" s="201">
        <v>0</v>
      </c>
      <c r="Q35" s="201">
        <v>0</v>
      </c>
      <c r="R35" s="201">
        <v>0</v>
      </c>
      <c r="S35" s="201">
        <v>0</v>
      </c>
      <c r="T35" s="252">
        <v>0</v>
      </c>
      <c r="U35" s="199" t="str">
        <f t="shared" si="0"/>
        <v/>
      </c>
    </row>
    <row r="36" spans="1:21" ht="15.75" customHeight="1">
      <c r="A36" s="44" t="s">
        <v>104</v>
      </c>
      <c r="B36" s="45" t="s">
        <v>142</v>
      </c>
      <c r="C36" s="252">
        <v>0</v>
      </c>
      <c r="D36" s="200">
        <v>0</v>
      </c>
      <c r="E36" s="200">
        <v>0</v>
      </c>
      <c r="F36" s="200">
        <v>0</v>
      </c>
      <c r="G36" s="200">
        <v>0</v>
      </c>
      <c r="H36" s="252">
        <v>0</v>
      </c>
      <c r="I36" s="252">
        <v>0</v>
      </c>
      <c r="J36" s="253">
        <v>0</v>
      </c>
      <c r="K36" s="201">
        <v>0</v>
      </c>
      <c r="L36" s="201">
        <v>0</v>
      </c>
      <c r="M36" s="201">
        <v>0</v>
      </c>
      <c r="N36" s="201">
        <v>0</v>
      </c>
      <c r="O36" s="201">
        <v>0</v>
      </c>
      <c r="P36" s="201">
        <v>0</v>
      </c>
      <c r="Q36" s="201">
        <v>0</v>
      </c>
      <c r="R36" s="201">
        <v>0</v>
      </c>
      <c r="S36" s="201">
        <v>0</v>
      </c>
      <c r="T36" s="252">
        <v>0</v>
      </c>
      <c r="U36" s="199" t="str">
        <f t="shared" si="0"/>
        <v/>
      </c>
    </row>
    <row r="37" spans="1:21" ht="15.75" customHeight="1">
      <c r="A37" s="44" t="s">
        <v>101</v>
      </c>
      <c r="B37" s="45" t="s">
        <v>102</v>
      </c>
      <c r="C37" s="252">
        <v>0</v>
      </c>
      <c r="D37" s="200">
        <v>0</v>
      </c>
      <c r="E37" s="200">
        <v>0</v>
      </c>
      <c r="F37" s="200">
        <v>0</v>
      </c>
      <c r="G37" s="200">
        <v>0</v>
      </c>
      <c r="H37" s="252">
        <v>0</v>
      </c>
      <c r="I37" s="252">
        <v>0</v>
      </c>
      <c r="J37" s="253">
        <v>0</v>
      </c>
      <c r="K37" s="201">
        <v>0</v>
      </c>
      <c r="L37" s="201">
        <v>0</v>
      </c>
      <c r="M37" s="201">
        <v>0</v>
      </c>
      <c r="N37" s="201">
        <v>0</v>
      </c>
      <c r="O37" s="201">
        <v>0</v>
      </c>
      <c r="P37" s="201">
        <v>0</v>
      </c>
      <c r="Q37" s="201">
        <v>0</v>
      </c>
      <c r="R37" s="201">
        <v>0</v>
      </c>
      <c r="S37" s="201">
        <v>0</v>
      </c>
      <c r="T37" s="252">
        <v>0</v>
      </c>
      <c r="U37" s="199" t="str">
        <f t="shared" si="0"/>
        <v/>
      </c>
    </row>
    <row r="38" spans="1:21" s="5" customFormat="1" ht="20.25" customHeight="1">
      <c r="A38" s="478" t="str">
        <f>TT!C7</f>
        <v>Kon Tum, ngày    tháng 3 năm 2021</v>
      </c>
      <c r="B38" s="479"/>
      <c r="C38" s="479"/>
      <c r="D38" s="479"/>
      <c r="E38" s="479"/>
      <c r="F38" s="191"/>
      <c r="G38" s="191"/>
      <c r="H38" s="191"/>
      <c r="I38" s="192"/>
      <c r="J38" s="192"/>
      <c r="K38" s="192"/>
      <c r="L38" s="192"/>
      <c r="M38" s="192"/>
      <c r="N38" s="486" t="str">
        <f>TT!C4</f>
        <v>Kon Tum, ngày    tháng 3 năm 2021</v>
      </c>
      <c r="O38" s="487"/>
      <c r="P38" s="487"/>
      <c r="Q38" s="487"/>
      <c r="R38" s="487"/>
      <c r="S38" s="487"/>
      <c r="T38" s="487"/>
      <c r="U38" s="487"/>
    </row>
    <row r="39" spans="1:21" ht="15.75" customHeight="1">
      <c r="A39" s="472" t="str">
        <f>TT!A6</f>
        <v>NGƯỜI LẬP BIỂU</v>
      </c>
      <c r="B39" s="473"/>
      <c r="C39" s="473"/>
      <c r="D39" s="473"/>
      <c r="E39" s="473"/>
      <c r="F39" s="193"/>
      <c r="G39" s="193"/>
      <c r="H39" s="193"/>
      <c r="I39" s="142"/>
      <c r="J39" s="142"/>
      <c r="K39" s="142"/>
      <c r="L39" s="142"/>
      <c r="M39" s="142"/>
      <c r="N39" s="489" t="str">
        <f>TT!C5</f>
        <v>CỤC TRƯỞNG</v>
      </c>
      <c r="O39" s="489"/>
      <c r="P39" s="489"/>
      <c r="Q39" s="489"/>
      <c r="R39" s="489"/>
      <c r="S39" s="489"/>
      <c r="T39" s="489"/>
      <c r="U39" s="489"/>
    </row>
    <row r="40" spans="1:21" ht="68.25" customHeight="1">
      <c r="A40" s="194"/>
      <c r="B40" s="194"/>
      <c r="C40" s="194"/>
      <c r="D40" s="194"/>
      <c r="E40" s="194"/>
      <c r="F40" s="136"/>
      <c r="G40" s="136"/>
      <c r="H40" s="136"/>
      <c r="I40" s="142"/>
      <c r="J40" s="142"/>
      <c r="K40" s="142"/>
      <c r="L40" s="142"/>
      <c r="M40" s="142"/>
      <c r="N40" s="142"/>
      <c r="O40" s="142"/>
      <c r="P40" s="136"/>
      <c r="Q40" s="195"/>
      <c r="R40" s="136"/>
      <c r="S40" s="142"/>
      <c r="T40" s="138"/>
      <c r="U40" s="138"/>
    </row>
    <row r="41" spans="1:21" ht="15.75" customHeight="1">
      <c r="A41" s="477" t="str">
        <f>TT!C6</f>
        <v>PHẠM ANH VŨ</v>
      </c>
      <c r="B41" s="477"/>
      <c r="C41" s="477"/>
      <c r="D41" s="477"/>
      <c r="E41" s="477"/>
      <c r="F41" s="196" t="s">
        <v>2</v>
      </c>
      <c r="G41" s="196"/>
      <c r="H41" s="196"/>
      <c r="I41" s="196"/>
      <c r="J41" s="196"/>
      <c r="K41" s="196"/>
      <c r="L41" s="196"/>
      <c r="M41" s="196"/>
      <c r="N41" s="484" t="str">
        <f>TT!C3</f>
        <v>CAO MINH HOÀNG TÙNG</v>
      </c>
      <c r="O41" s="484"/>
      <c r="P41" s="484"/>
      <c r="Q41" s="484"/>
      <c r="R41" s="484"/>
      <c r="S41" s="484"/>
      <c r="T41" s="484"/>
      <c r="U41" s="484"/>
    </row>
    <row r="42" spans="1:21">
      <c r="A42" s="26"/>
      <c r="B42" s="26"/>
      <c r="C42" s="26"/>
      <c r="D42" s="26"/>
      <c r="E42" s="26"/>
      <c r="F42" s="26"/>
      <c r="G42" s="26"/>
      <c r="H42" s="26"/>
      <c r="I42" s="26"/>
      <c r="J42" s="26"/>
      <c r="K42" s="26"/>
      <c r="L42" s="26"/>
      <c r="M42" s="27"/>
      <c r="N42" s="27"/>
      <c r="O42" s="27"/>
      <c r="P42" s="27"/>
      <c r="Q42" s="27"/>
      <c r="R42" s="27"/>
      <c r="S42" s="27"/>
      <c r="T42" s="27"/>
      <c r="U42" s="27"/>
    </row>
  </sheetData>
  <sheetProtection selectLockedCells="1" selectUnlockedCells="1"/>
  <mergeCells count="34">
    <mergeCell ref="P1:U1"/>
    <mergeCell ref="Q4:Q7"/>
    <mergeCell ref="R4:R7"/>
    <mergeCell ref="E1:O1"/>
    <mergeCell ref="A1:D1"/>
    <mergeCell ref="D3:E3"/>
    <mergeCell ref="F3:F7"/>
    <mergeCell ref="G3:G7"/>
    <mergeCell ref="P2:U2"/>
    <mergeCell ref="B3:B7"/>
    <mergeCell ref="T3:T7"/>
    <mergeCell ref="U3:U7"/>
    <mergeCell ref="I4:I7"/>
    <mergeCell ref="E4:E7"/>
    <mergeCell ref="I3:S3"/>
    <mergeCell ref="C3:C7"/>
    <mergeCell ref="J4:P4"/>
    <mergeCell ref="N41:U41"/>
    <mergeCell ref="S4:S7"/>
    <mergeCell ref="J5:J7"/>
    <mergeCell ref="K5:M6"/>
    <mergeCell ref="N5:N7"/>
    <mergeCell ref="N38:U38"/>
    <mergeCell ref="O5:O7"/>
    <mergeCell ref="P5:P7"/>
    <mergeCell ref="N39:U39"/>
    <mergeCell ref="H3:H7"/>
    <mergeCell ref="A39:E39"/>
    <mergeCell ref="A3:A7"/>
    <mergeCell ref="D4:D7"/>
    <mergeCell ref="A41:E41"/>
    <mergeCell ref="A38:E38"/>
    <mergeCell ref="A8:B8"/>
    <mergeCell ref="A9:B9"/>
  </mergeCells>
  <pageMargins left="0.39370078740157499" right="0.2" top="0.39370078740157499" bottom="0.39370078740157499" header="0.31496062992126" footer="0.31496062992126"/>
  <pageSetup paperSize="9" scale="66" orientation="landscape" r:id="rId1"/>
  <ignoredErrors>
    <ignoredError sqref="U11:U23 U9:U10 U25:U37 U24"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V39"/>
  <sheetViews>
    <sheetView view="pageBreakPreview" topLeftCell="A16" zoomScaleSheetLayoutView="100" workbookViewId="0">
      <selection activeCell="I34" sqref="I34"/>
    </sheetView>
  </sheetViews>
  <sheetFormatPr defaultRowHeight="15.75"/>
  <cols>
    <col min="1" max="1" width="3.5" style="4" customWidth="1"/>
    <col min="2" max="2" width="25.875" style="4" customWidth="1"/>
    <col min="3" max="3" width="6.25" style="4" customWidth="1"/>
    <col min="4" max="4" width="5.875" style="4" customWidth="1"/>
    <col min="5" max="5" width="8.125" style="4" customWidth="1"/>
    <col min="6" max="6" width="4.875" style="4" customWidth="1"/>
    <col min="7" max="7" width="4.625" style="4" customWidth="1"/>
    <col min="8" max="8" width="6.5" style="4" customWidth="1"/>
    <col min="9" max="9" width="6.125" style="4" customWidth="1"/>
    <col min="10" max="10" width="7.625" style="4" customWidth="1"/>
    <col min="11" max="11" width="6.875" style="4" customWidth="1"/>
    <col min="12" max="12" width="6.75" style="8" customWidth="1"/>
    <col min="13" max="13" width="7.625" style="8" customWidth="1"/>
    <col min="14" max="14" width="6.75" style="8" customWidth="1"/>
    <col min="15" max="16" width="5.25" style="8" customWidth="1"/>
    <col min="17" max="17" width="5.625" style="8" customWidth="1"/>
    <col min="18" max="18" width="7.875" style="8" customWidth="1"/>
    <col min="19" max="19" width="5.75" style="8" customWidth="1"/>
    <col min="20" max="20" width="6" style="8" customWidth="1"/>
    <col min="21" max="21" width="5.5" style="8" customWidth="1"/>
    <col min="22" max="22" width="7" style="8" customWidth="1"/>
    <col min="23" max="16384" width="9" style="4"/>
  </cols>
  <sheetData>
    <row r="1" spans="1:22" ht="66.75" customHeight="1">
      <c r="A1" s="492" t="s">
        <v>151</v>
      </c>
      <c r="B1" s="492"/>
      <c r="C1" s="492"/>
      <c r="D1" s="492"/>
      <c r="E1" s="501" t="s">
        <v>121</v>
      </c>
      <c r="F1" s="501"/>
      <c r="G1" s="501"/>
      <c r="H1" s="501"/>
      <c r="I1" s="501"/>
      <c r="J1" s="501"/>
      <c r="K1" s="501"/>
      <c r="L1" s="501"/>
      <c r="M1" s="501"/>
      <c r="N1" s="501"/>
      <c r="O1" s="501"/>
      <c r="P1" s="501"/>
      <c r="Q1" s="505" t="s">
        <v>150</v>
      </c>
      <c r="R1" s="506"/>
      <c r="S1" s="506"/>
      <c r="T1" s="506"/>
      <c r="U1" s="506"/>
      <c r="V1" s="506"/>
    </row>
    <row r="2" spans="1:22" ht="15.75" customHeight="1">
      <c r="A2" s="23"/>
      <c r="B2" s="25"/>
      <c r="C2" s="25"/>
      <c r="D2" s="25"/>
      <c r="E2" s="6"/>
      <c r="F2" s="6"/>
      <c r="G2" s="6"/>
      <c r="H2" s="33"/>
      <c r="I2" s="35">
        <f>COUNTBLANK(E9:V37)</f>
        <v>522</v>
      </c>
      <c r="J2" s="35">
        <f>COUNTA(E9:V37)</f>
        <v>0</v>
      </c>
      <c r="K2" s="35">
        <f>I2+J2</f>
        <v>522</v>
      </c>
      <c r="L2" s="37"/>
      <c r="M2" s="24"/>
      <c r="N2" s="24"/>
      <c r="O2" s="24"/>
      <c r="P2" s="24"/>
      <c r="Q2" s="509" t="s">
        <v>122</v>
      </c>
      <c r="R2" s="509"/>
      <c r="S2" s="509"/>
      <c r="T2" s="509"/>
      <c r="U2" s="509"/>
      <c r="V2" s="509"/>
    </row>
    <row r="3" spans="1:22" s="11" customFormat="1" ht="15.75" customHeight="1">
      <c r="A3" s="528" t="s">
        <v>21</v>
      </c>
      <c r="B3" s="529"/>
      <c r="C3" s="534" t="s">
        <v>132</v>
      </c>
      <c r="D3" s="502" t="s">
        <v>134</v>
      </c>
      <c r="E3" s="507" t="s">
        <v>4</v>
      </c>
      <c r="F3" s="508"/>
      <c r="G3" s="520" t="s">
        <v>36</v>
      </c>
      <c r="H3" s="510" t="s">
        <v>82</v>
      </c>
      <c r="I3" s="517" t="s">
        <v>37</v>
      </c>
      <c r="J3" s="518"/>
      <c r="K3" s="518"/>
      <c r="L3" s="518"/>
      <c r="M3" s="518"/>
      <c r="N3" s="518"/>
      <c r="O3" s="518"/>
      <c r="P3" s="518"/>
      <c r="Q3" s="518"/>
      <c r="R3" s="518"/>
      <c r="S3" s="518"/>
      <c r="T3" s="519"/>
      <c r="U3" s="520" t="s">
        <v>103</v>
      </c>
      <c r="V3" s="527" t="s">
        <v>108</v>
      </c>
    </row>
    <row r="4" spans="1:22" s="12" customFormat="1" ht="15.75" customHeight="1">
      <c r="A4" s="530"/>
      <c r="B4" s="531"/>
      <c r="C4" s="535"/>
      <c r="D4" s="503"/>
      <c r="E4" s="502" t="s">
        <v>137</v>
      </c>
      <c r="F4" s="502" t="s">
        <v>62</v>
      </c>
      <c r="G4" s="521"/>
      <c r="H4" s="511"/>
      <c r="I4" s="513" t="s">
        <v>37</v>
      </c>
      <c r="J4" s="507" t="s">
        <v>38</v>
      </c>
      <c r="K4" s="516"/>
      <c r="L4" s="516"/>
      <c r="M4" s="516"/>
      <c r="N4" s="516"/>
      <c r="O4" s="516"/>
      <c r="P4" s="516"/>
      <c r="Q4" s="508"/>
      <c r="R4" s="510" t="s">
        <v>139</v>
      </c>
      <c r="S4" s="513" t="s">
        <v>148</v>
      </c>
      <c r="T4" s="510" t="s">
        <v>81</v>
      </c>
      <c r="U4" s="521"/>
      <c r="V4" s="527"/>
    </row>
    <row r="5" spans="1:22" s="11" customFormat="1" ht="15.75" customHeight="1">
      <c r="A5" s="530"/>
      <c r="B5" s="531"/>
      <c r="C5" s="535"/>
      <c r="D5" s="503"/>
      <c r="E5" s="503"/>
      <c r="F5" s="503"/>
      <c r="G5" s="521"/>
      <c r="H5" s="511"/>
      <c r="I5" s="514"/>
      <c r="J5" s="513" t="s">
        <v>61</v>
      </c>
      <c r="K5" s="507" t="s">
        <v>75</v>
      </c>
      <c r="L5" s="516"/>
      <c r="M5" s="516"/>
      <c r="N5" s="516"/>
      <c r="O5" s="516"/>
      <c r="P5" s="516"/>
      <c r="Q5" s="508"/>
      <c r="R5" s="511"/>
      <c r="S5" s="514"/>
      <c r="T5" s="511"/>
      <c r="U5" s="521"/>
      <c r="V5" s="527"/>
    </row>
    <row r="6" spans="1:22" s="11" customFormat="1" ht="15.75" customHeight="1">
      <c r="A6" s="530"/>
      <c r="B6" s="531"/>
      <c r="C6" s="535"/>
      <c r="D6" s="503"/>
      <c r="E6" s="503"/>
      <c r="F6" s="503"/>
      <c r="G6" s="521"/>
      <c r="H6" s="511"/>
      <c r="I6" s="514"/>
      <c r="J6" s="514"/>
      <c r="K6" s="513" t="s">
        <v>96</v>
      </c>
      <c r="L6" s="507" t="s">
        <v>75</v>
      </c>
      <c r="M6" s="516"/>
      <c r="N6" s="508"/>
      <c r="O6" s="513" t="s">
        <v>42</v>
      </c>
      <c r="P6" s="513" t="s">
        <v>147</v>
      </c>
      <c r="Q6" s="513" t="s">
        <v>46</v>
      </c>
      <c r="R6" s="511"/>
      <c r="S6" s="514"/>
      <c r="T6" s="511"/>
      <c r="U6" s="521"/>
      <c r="V6" s="527"/>
    </row>
    <row r="7" spans="1:22" s="11" customFormat="1" ht="44.25" customHeight="1">
      <c r="A7" s="532"/>
      <c r="B7" s="533"/>
      <c r="C7" s="536"/>
      <c r="D7" s="504"/>
      <c r="E7" s="504"/>
      <c r="F7" s="504"/>
      <c r="G7" s="522"/>
      <c r="H7" s="512"/>
      <c r="I7" s="515"/>
      <c r="J7" s="515"/>
      <c r="K7" s="515"/>
      <c r="L7" s="40" t="s">
        <v>39</v>
      </c>
      <c r="M7" s="40" t="s">
        <v>40</v>
      </c>
      <c r="N7" s="40" t="s">
        <v>53</v>
      </c>
      <c r="O7" s="515"/>
      <c r="P7" s="515"/>
      <c r="Q7" s="515"/>
      <c r="R7" s="512"/>
      <c r="S7" s="515"/>
      <c r="T7" s="512"/>
      <c r="U7" s="522"/>
      <c r="V7" s="527"/>
    </row>
    <row r="8" spans="1:22" ht="14.25" customHeight="1">
      <c r="A8" s="507" t="s">
        <v>3</v>
      </c>
      <c r="B8" s="508"/>
      <c r="C8" s="40" t="s">
        <v>13</v>
      </c>
      <c r="D8" s="40" t="s">
        <v>14</v>
      </c>
      <c r="E8" s="40" t="s">
        <v>19</v>
      </c>
      <c r="F8" s="40" t="s">
        <v>22</v>
      </c>
      <c r="G8" s="40" t="s">
        <v>23</v>
      </c>
      <c r="H8" s="40" t="s">
        <v>24</v>
      </c>
      <c r="I8" s="40" t="s">
        <v>25</v>
      </c>
      <c r="J8" s="40" t="s">
        <v>26</v>
      </c>
      <c r="K8" s="40" t="s">
        <v>27</v>
      </c>
      <c r="L8" s="40" t="s">
        <v>29</v>
      </c>
      <c r="M8" s="40" t="s">
        <v>30</v>
      </c>
      <c r="N8" s="40" t="s">
        <v>104</v>
      </c>
      <c r="O8" s="40" t="s">
        <v>101</v>
      </c>
      <c r="P8" s="40" t="s">
        <v>105</v>
      </c>
      <c r="Q8" s="40" t="s">
        <v>106</v>
      </c>
      <c r="R8" s="40" t="s">
        <v>107</v>
      </c>
      <c r="S8" s="40" t="s">
        <v>118</v>
      </c>
      <c r="T8" s="40" t="s">
        <v>131</v>
      </c>
      <c r="U8" s="40" t="s">
        <v>133</v>
      </c>
      <c r="V8" s="40" t="s">
        <v>149</v>
      </c>
    </row>
    <row r="9" spans="1:22" ht="14.25" customHeight="1">
      <c r="A9" s="507" t="s">
        <v>10</v>
      </c>
      <c r="B9" s="508"/>
      <c r="C9" s="42"/>
      <c r="D9" s="42"/>
      <c r="E9" s="42"/>
      <c r="F9" s="42"/>
      <c r="G9" s="42"/>
      <c r="H9" s="42"/>
      <c r="I9" s="42"/>
      <c r="J9" s="42"/>
      <c r="K9" s="42"/>
      <c r="L9" s="42"/>
      <c r="M9" s="42"/>
      <c r="N9" s="42"/>
      <c r="O9" s="42"/>
      <c r="P9" s="42"/>
      <c r="Q9" s="42"/>
      <c r="R9" s="42"/>
      <c r="S9" s="42"/>
      <c r="T9" s="42"/>
      <c r="U9" s="42"/>
      <c r="V9" s="42"/>
    </row>
    <row r="10" spans="1:22" ht="14.25" customHeight="1">
      <c r="A10" s="40" t="s">
        <v>0</v>
      </c>
      <c r="B10" s="43" t="s">
        <v>89</v>
      </c>
      <c r="C10" s="42"/>
      <c r="D10" s="42"/>
      <c r="E10" s="42"/>
      <c r="F10" s="42"/>
      <c r="G10" s="42"/>
      <c r="H10" s="42"/>
      <c r="I10" s="42"/>
      <c r="J10" s="42"/>
      <c r="K10" s="42"/>
      <c r="L10" s="42"/>
      <c r="M10" s="42"/>
      <c r="N10" s="42"/>
      <c r="O10" s="42"/>
      <c r="P10" s="42"/>
      <c r="Q10" s="42"/>
      <c r="R10" s="42"/>
      <c r="S10" s="42"/>
      <c r="T10" s="42"/>
      <c r="U10" s="42"/>
      <c r="V10" s="42"/>
    </row>
    <row r="11" spans="1:22" ht="14.25" customHeight="1">
      <c r="A11" s="44" t="s">
        <v>13</v>
      </c>
      <c r="B11" s="45" t="s">
        <v>31</v>
      </c>
      <c r="C11" s="42"/>
      <c r="D11" s="42"/>
      <c r="E11" s="42"/>
      <c r="F11" s="42"/>
      <c r="G11" s="42"/>
      <c r="H11" s="42"/>
      <c r="I11" s="42"/>
      <c r="J11" s="42"/>
      <c r="K11" s="42"/>
      <c r="L11" s="42"/>
      <c r="M11" s="42"/>
      <c r="N11" s="42"/>
      <c r="O11" s="42"/>
      <c r="P11" s="42"/>
      <c r="Q11" s="42"/>
      <c r="R11" s="42"/>
      <c r="S11" s="42"/>
      <c r="T11" s="42"/>
      <c r="U11" s="42"/>
      <c r="V11" s="42"/>
    </row>
    <row r="12" spans="1:22" ht="14.25" customHeight="1">
      <c r="A12" s="44" t="s">
        <v>14</v>
      </c>
      <c r="B12" s="46" t="s">
        <v>33</v>
      </c>
      <c r="C12" s="42"/>
      <c r="D12" s="42"/>
      <c r="E12" s="42"/>
      <c r="F12" s="42"/>
      <c r="G12" s="42"/>
      <c r="H12" s="42"/>
      <c r="I12" s="42"/>
      <c r="J12" s="42"/>
      <c r="K12" s="42"/>
      <c r="L12" s="42"/>
      <c r="M12" s="42"/>
      <c r="N12" s="42"/>
      <c r="O12" s="42"/>
      <c r="P12" s="42"/>
      <c r="Q12" s="42"/>
      <c r="R12" s="42"/>
      <c r="S12" s="42"/>
      <c r="T12" s="42"/>
      <c r="U12" s="42"/>
      <c r="V12" s="42"/>
    </row>
    <row r="13" spans="1:22" ht="14.25" customHeight="1">
      <c r="A13" s="44" t="s">
        <v>19</v>
      </c>
      <c r="B13" s="47" t="s">
        <v>141</v>
      </c>
      <c r="C13" s="42"/>
      <c r="D13" s="42"/>
      <c r="E13" s="42"/>
      <c r="F13" s="42"/>
      <c r="G13" s="42"/>
      <c r="H13" s="42"/>
      <c r="I13" s="42"/>
      <c r="J13" s="42"/>
      <c r="K13" s="42"/>
      <c r="L13" s="42"/>
      <c r="M13" s="42"/>
      <c r="N13" s="42"/>
      <c r="O13" s="42"/>
      <c r="P13" s="42"/>
      <c r="Q13" s="42"/>
      <c r="R13" s="42"/>
      <c r="S13" s="42"/>
      <c r="T13" s="42"/>
      <c r="U13" s="42"/>
      <c r="V13" s="42"/>
    </row>
    <row r="14" spans="1:22">
      <c r="A14" s="44" t="s">
        <v>22</v>
      </c>
      <c r="B14" s="45" t="s">
        <v>145</v>
      </c>
      <c r="C14" s="42"/>
      <c r="D14" s="42"/>
      <c r="E14" s="42"/>
      <c r="F14" s="42"/>
      <c r="G14" s="42"/>
      <c r="H14" s="42"/>
      <c r="I14" s="42"/>
      <c r="J14" s="42"/>
      <c r="K14" s="42"/>
      <c r="L14" s="42"/>
      <c r="M14" s="42"/>
      <c r="N14" s="42"/>
      <c r="O14" s="42"/>
      <c r="P14" s="42"/>
      <c r="Q14" s="42"/>
      <c r="R14" s="42"/>
      <c r="S14" s="42"/>
      <c r="T14" s="42"/>
      <c r="U14" s="42"/>
      <c r="V14" s="49"/>
    </row>
    <row r="15" spans="1:22" ht="17.25" customHeight="1">
      <c r="A15" s="44" t="s">
        <v>23</v>
      </c>
      <c r="B15" s="48" t="s">
        <v>144</v>
      </c>
      <c r="C15" s="42"/>
      <c r="D15" s="42"/>
      <c r="E15" s="42"/>
      <c r="F15" s="42"/>
      <c r="G15" s="42"/>
      <c r="H15" s="42"/>
      <c r="I15" s="42"/>
      <c r="J15" s="42"/>
      <c r="K15" s="42"/>
      <c r="L15" s="42"/>
      <c r="M15" s="42"/>
      <c r="N15" s="42"/>
      <c r="O15" s="42"/>
      <c r="P15" s="42"/>
      <c r="Q15" s="42"/>
      <c r="R15" s="42"/>
      <c r="S15" s="42"/>
      <c r="T15" s="42"/>
      <c r="U15" s="42"/>
      <c r="V15" s="42"/>
    </row>
    <row r="16" spans="1:22" ht="17.25" customHeight="1">
      <c r="A16" s="44" t="s">
        <v>24</v>
      </c>
      <c r="B16" s="48" t="s">
        <v>146</v>
      </c>
      <c r="C16" s="42"/>
      <c r="D16" s="42"/>
      <c r="E16" s="42"/>
      <c r="F16" s="42"/>
      <c r="G16" s="42"/>
      <c r="H16" s="42"/>
      <c r="I16" s="42"/>
      <c r="J16" s="42"/>
      <c r="K16" s="42"/>
      <c r="L16" s="42"/>
      <c r="M16" s="42"/>
      <c r="N16" s="42"/>
      <c r="O16" s="42"/>
      <c r="P16" s="42"/>
      <c r="Q16" s="42"/>
      <c r="R16" s="42"/>
      <c r="S16" s="42"/>
      <c r="T16" s="42"/>
      <c r="U16" s="42"/>
      <c r="V16" s="42"/>
    </row>
    <row r="17" spans="1:22" ht="14.25" customHeight="1">
      <c r="A17" s="44" t="s">
        <v>25</v>
      </c>
      <c r="B17" s="45" t="s">
        <v>129</v>
      </c>
      <c r="C17" s="42"/>
      <c r="D17" s="42"/>
      <c r="E17" s="42"/>
      <c r="F17" s="42"/>
      <c r="G17" s="42"/>
      <c r="H17" s="42"/>
      <c r="I17" s="42"/>
      <c r="J17" s="42"/>
      <c r="K17" s="42"/>
      <c r="L17" s="42"/>
      <c r="M17" s="42"/>
      <c r="N17" s="42"/>
      <c r="O17" s="42"/>
      <c r="P17" s="42"/>
      <c r="Q17" s="42"/>
      <c r="R17" s="42"/>
      <c r="S17" s="42"/>
      <c r="T17" s="42"/>
      <c r="U17" s="42"/>
      <c r="V17" s="42"/>
    </row>
    <row r="18" spans="1:22" ht="14.25" customHeight="1">
      <c r="A18" s="44" t="s">
        <v>26</v>
      </c>
      <c r="B18" s="45" t="s">
        <v>32</v>
      </c>
      <c r="C18" s="42"/>
      <c r="D18" s="42"/>
      <c r="E18" s="42"/>
      <c r="F18" s="42"/>
      <c r="G18" s="42"/>
      <c r="H18" s="42"/>
      <c r="I18" s="42"/>
      <c r="J18" s="42"/>
      <c r="K18" s="42"/>
      <c r="L18" s="42"/>
      <c r="M18" s="42"/>
      <c r="N18" s="42"/>
      <c r="O18" s="42"/>
      <c r="P18" s="42"/>
      <c r="Q18" s="42"/>
      <c r="R18" s="42"/>
      <c r="S18" s="42"/>
      <c r="T18" s="42"/>
      <c r="U18" s="42"/>
      <c r="V18" s="42"/>
    </row>
    <row r="19" spans="1:22" ht="14.25" customHeight="1">
      <c r="A19" s="44" t="s">
        <v>27</v>
      </c>
      <c r="B19" s="45" t="s">
        <v>34</v>
      </c>
      <c r="C19" s="42"/>
      <c r="D19" s="42"/>
      <c r="E19" s="42"/>
      <c r="F19" s="42"/>
      <c r="G19" s="42"/>
      <c r="H19" s="42"/>
      <c r="I19" s="42"/>
      <c r="J19" s="42"/>
      <c r="K19" s="42"/>
      <c r="L19" s="42"/>
      <c r="M19" s="42"/>
      <c r="N19" s="42"/>
      <c r="O19" s="42"/>
      <c r="P19" s="42"/>
      <c r="Q19" s="42"/>
      <c r="R19" s="42"/>
      <c r="S19" s="42"/>
      <c r="T19" s="42"/>
      <c r="U19" s="42"/>
      <c r="V19" s="42"/>
    </row>
    <row r="20" spans="1:22" ht="14.25" customHeight="1">
      <c r="A20" s="44" t="s">
        <v>29</v>
      </c>
      <c r="B20" s="45" t="s">
        <v>35</v>
      </c>
      <c r="C20" s="42"/>
      <c r="D20" s="42"/>
      <c r="E20" s="42"/>
      <c r="F20" s="42"/>
      <c r="G20" s="42"/>
      <c r="H20" s="42"/>
      <c r="I20" s="42"/>
      <c r="J20" s="42"/>
      <c r="K20" s="42"/>
      <c r="L20" s="42"/>
      <c r="M20" s="42"/>
      <c r="N20" s="42"/>
      <c r="O20" s="42"/>
      <c r="P20" s="42"/>
      <c r="Q20" s="42"/>
      <c r="R20" s="42"/>
      <c r="S20" s="42"/>
      <c r="T20" s="42"/>
      <c r="U20" s="42"/>
      <c r="V20" s="42"/>
    </row>
    <row r="21" spans="1:22" ht="14.25" customHeight="1">
      <c r="A21" s="44" t="s">
        <v>30</v>
      </c>
      <c r="B21" s="45" t="s">
        <v>143</v>
      </c>
      <c r="C21" s="42"/>
      <c r="D21" s="42"/>
      <c r="E21" s="42"/>
      <c r="F21" s="42"/>
      <c r="G21" s="42"/>
      <c r="H21" s="42"/>
      <c r="I21" s="42"/>
      <c r="J21" s="42"/>
      <c r="K21" s="42"/>
      <c r="L21" s="42"/>
      <c r="M21" s="42"/>
      <c r="N21" s="42"/>
      <c r="O21" s="42"/>
      <c r="P21" s="42"/>
      <c r="Q21" s="42"/>
      <c r="R21" s="42"/>
      <c r="S21" s="42"/>
      <c r="T21" s="42"/>
      <c r="U21" s="42"/>
      <c r="V21" s="42"/>
    </row>
    <row r="22" spans="1:22" ht="14.25" customHeight="1">
      <c r="A22" s="44" t="s">
        <v>104</v>
      </c>
      <c r="B22" s="45" t="s">
        <v>142</v>
      </c>
      <c r="C22" s="42"/>
      <c r="D22" s="42"/>
      <c r="E22" s="42"/>
      <c r="F22" s="42"/>
      <c r="G22" s="42"/>
      <c r="H22" s="42"/>
      <c r="I22" s="42"/>
      <c r="J22" s="42"/>
      <c r="K22" s="42"/>
      <c r="L22" s="42"/>
      <c r="M22" s="42"/>
      <c r="N22" s="42"/>
      <c r="O22" s="42"/>
      <c r="P22" s="42"/>
      <c r="Q22" s="42"/>
      <c r="R22" s="42"/>
      <c r="S22" s="42"/>
      <c r="T22" s="42"/>
      <c r="U22" s="42"/>
      <c r="V22" s="42"/>
    </row>
    <row r="23" spans="1:22" ht="14.25" customHeight="1">
      <c r="A23" s="44" t="s">
        <v>101</v>
      </c>
      <c r="B23" s="45" t="s">
        <v>102</v>
      </c>
      <c r="C23" s="42"/>
      <c r="D23" s="42"/>
      <c r="E23" s="42"/>
      <c r="F23" s="42"/>
      <c r="G23" s="42"/>
      <c r="H23" s="42"/>
      <c r="I23" s="42"/>
      <c r="J23" s="42"/>
      <c r="K23" s="42"/>
      <c r="L23" s="42"/>
      <c r="M23" s="42"/>
      <c r="N23" s="42"/>
      <c r="O23" s="42"/>
      <c r="P23" s="42"/>
      <c r="Q23" s="42"/>
      <c r="R23" s="42"/>
      <c r="S23" s="42"/>
      <c r="T23" s="42"/>
      <c r="U23" s="42"/>
      <c r="V23" s="42"/>
    </row>
    <row r="24" spans="1:22" ht="14.25" customHeight="1">
      <c r="A24" s="40" t="s">
        <v>1</v>
      </c>
      <c r="B24" s="43" t="s">
        <v>90</v>
      </c>
      <c r="C24" s="42"/>
      <c r="D24" s="42"/>
      <c r="E24" s="42"/>
      <c r="F24" s="42"/>
      <c r="G24" s="42"/>
      <c r="H24" s="42"/>
      <c r="I24" s="42"/>
      <c r="J24" s="42"/>
      <c r="K24" s="42"/>
      <c r="L24" s="42"/>
      <c r="M24" s="42"/>
      <c r="N24" s="42"/>
      <c r="O24" s="42"/>
      <c r="P24" s="42"/>
      <c r="Q24" s="42"/>
      <c r="R24" s="42"/>
      <c r="S24" s="42"/>
      <c r="T24" s="42"/>
      <c r="U24" s="42"/>
      <c r="V24" s="42"/>
    </row>
    <row r="25" spans="1:22" ht="14.25" customHeight="1">
      <c r="A25" s="44" t="s">
        <v>13</v>
      </c>
      <c r="B25" s="45" t="s">
        <v>31</v>
      </c>
      <c r="C25" s="42"/>
      <c r="D25" s="42"/>
      <c r="E25" s="42"/>
      <c r="F25" s="42"/>
      <c r="G25" s="42"/>
      <c r="H25" s="42"/>
      <c r="I25" s="42"/>
      <c r="J25" s="42"/>
      <c r="K25" s="42"/>
      <c r="L25" s="42"/>
      <c r="M25" s="42"/>
      <c r="N25" s="42"/>
      <c r="O25" s="42"/>
      <c r="P25" s="42"/>
      <c r="Q25" s="42"/>
      <c r="R25" s="42"/>
      <c r="S25" s="42"/>
      <c r="T25" s="42"/>
      <c r="U25" s="42"/>
      <c r="V25" s="42"/>
    </row>
    <row r="26" spans="1:22" ht="14.25" customHeight="1">
      <c r="A26" s="44" t="s">
        <v>14</v>
      </c>
      <c r="B26" s="46" t="s">
        <v>33</v>
      </c>
      <c r="C26" s="42"/>
      <c r="D26" s="42"/>
      <c r="E26" s="42"/>
      <c r="F26" s="42"/>
      <c r="G26" s="42"/>
      <c r="H26" s="42"/>
      <c r="I26" s="42"/>
      <c r="J26" s="42"/>
      <c r="K26" s="42"/>
      <c r="L26" s="42"/>
      <c r="M26" s="42"/>
      <c r="N26" s="42"/>
      <c r="O26" s="42"/>
      <c r="P26" s="42"/>
      <c r="Q26" s="42"/>
      <c r="R26" s="42"/>
      <c r="S26" s="42"/>
      <c r="T26" s="42"/>
      <c r="U26" s="42"/>
      <c r="V26" s="42"/>
    </row>
    <row r="27" spans="1:22" ht="14.25" customHeight="1">
      <c r="A27" s="44" t="s">
        <v>19</v>
      </c>
      <c r="B27" s="47" t="s">
        <v>141</v>
      </c>
      <c r="C27" s="42"/>
      <c r="D27" s="42"/>
      <c r="E27" s="42"/>
      <c r="F27" s="42"/>
      <c r="G27" s="42"/>
      <c r="H27" s="42"/>
      <c r="I27" s="42"/>
      <c r="J27" s="42"/>
      <c r="K27" s="42"/>
      <c r="L27" s="42"/>
      <c r="M27" s="42"/>
      <c r="N27" s="42"/>
      <c r="O27" s="42"/>
      <c r="P27" s="42"/>
      <c r="Q27" s="42"/>
      <c r="R27" s="42"/>
      <c r="S27" s="42"/>
      <c r="T27" s="42"/>
      <c r="U27" s="42"/>
      <c r="V27" s="42"/>
    </row>
    <row r="28" spans="1:22" ht="14.25" customHeight="1">
      <c r="A28" s="44" t="s">
        <v>22</v>
      </c>
      <c r="B28" s="45" t="s">
        <v>145</v>
      </c>
      <c r="C28" s="42"/>
      <c r="D28" s="42"/>
      <c r="E28" s="42"/>
      <c r="F28" s="42"/>
      <c r="G28" s="42"/>
      <c r="H28" s="42"/>
      <c r="I28" s="42"/>
      <c r="J28" s="42"/>
      <c r="K28" s="42"/>
      <c r="L28" s="42"/>
      <c r="M28" s="42"/>
      <c r="N28" s="42"/>
      <c r="O28" s="42"/>
      <c r="P28" s="42"/>
      <c r="Q28" s="42"/>
      <c r="R28" s="42"/>
      <c r="S28" s="42"/>
      <c r="T28" s="42"/>
      <c r="U28" s="42"/>
      <c r="V28" s="42"/>
    </row>
    <row r="29" spans="1:22">
      <c r="A29" s="44" t="s">
        <v>23</v>
      </c>
      <c r="B29" s="48" t="s">
        <v>144</v>
      </c>
      <c r="C29" s="42"/>
      <c r="D29" s="42"/>
      <c r="E29" s="42"/>
      <c r="F29" s="42"/>
      <c r="G29" s="42"/>
      <c r="H29" s="42"/>
      <c r="I29" s="42"/>
      <c r="J29" s="42"/>
      <c r="K29" s="42"/>
      <c r="L29" s="42"/>
      <c r="M29" s="42"/>
      <c r="N29" s="42"/>
      <c r="O29" s="42"/>
      <c r="P29" s="42"/>
      <c r="Q29" s="42"/>
      <c r="R29" s="42"/>
      <c r="S29" s="42"/>
      <c r="T29" s="42"/>
      <c r="U29" s="42"/>
      <c r="V29" s="49"/>
    </row>
    <row r="30" spans="1:22" ht="14.25" customHeight="1">
      <c r="A30" s="44" t="s">
        <v>24</v>
      </c>
      <c r="B30" s="45" t="s">
        <v>128</v>
      </c>
      <c r="C30" s="42"/>
      <c r="D30" s="42"/>
      <c r="E30" s="42"/>
      <c r="F30" s="42"/>
      <c r="G30" s="42"/>
      <c r="H30" s="42"/>
      <c r="I30" s="42"/>
      <c r="J30" s="42"/>
      <c r="K30" s="42"/>
      <c r="L30" s="42"/>
      <c r="M30" s="42"/>
      <c r="N30" s="42"/>
      <c r="O30" s="42"/>
      <c r="P30" s="42"/>
      <c r="Q30" s="42"/>
      <c r="R30" s="42"/>
      <c r="S30" s="42"/>
      <c r="T30" s="42"/>
      <c r="U30" s="42"/>
      <c r="V30" s="42"/>
    </row>
    <row r="31" spans="1:22" ht="14.25" customHeight="1">
      <c r="A31" s="44" t="s">
        <v>25</v>
      </c>
      <c r="B31" s="45" t="s">
        <v>129</v>
      </c>
      <c r="C31" s="42"/>
      <c r="D31" s="42"/>
      <c r="E31" s="42"/>
      <c r="F31" s="42"/>
      <c r="G31" s="42"/>
      <c r="H31" s="42"/>
      <c r="I31" s="42"/>
      <c r="J31" s="42"/>
      <c r="K31" s="42"/>
      <c r="L31" s="42"/>
      <c r="M31" s="42"/>
      <c r="N31" s="42"/>
      <c r="O31" s="42"/>
      <c r="P31" s="42"/>
      <c r="Q31" s="42"/>
      <c r="R31" s="42"/>
      <c r="S31" s="42"/>
      <c r="T31" s="42"/>
      <c r="U31" s="42"/>
      <c r="V31" s="42"/>
    </row>
    <row r="32" spans="1:22" ht="14.25" customHeight="1">
      <c r="A32" s="44" t="s">
        <v>26</v>
      </c>
      <c r="B32" s="45" t="s">
        <v>32</v>
      </c>
      <c r="C32" s="42"/>
      <c r="D32" s="42"/>
      <c r="E32" s="42"/>
      <c r="F32" s="42"/>
      <c r="G32" s="42"/>
      <c r="H32" s="42"/>
      <c r="I32" s="42"/>
      <c r="J32" s="42"/>
      <c r="K32" s="42"/>
      <c r="L32" s="42"/>
      <c r="M32" s="42"/>
      <c r="N32" s="42"/>
      <c r="O32" s="42"/>
      <c r="P32" s="42"/>
      <c r="Q32" s="42"/>
      <c r="R32" s="42"/>
      <c r="S32" s="42"/>
      <c r="T32" s="42"/>
      <c r="U32" s="42"/>
      <c r="V32" s="42"/>
    </row>
    <row r="33" spans="1:22" ht="14.25" customHeight="1">
      <c r="A33" s="44" t="s">
        <v>27</v>
      </c>
      <c r="B33" s="45" t="s">
        <v>34</v>
      </c>
      <c r="C33" s="42"/>
      <c r="D33" s="42"/>
      <c r="E33" s="42"/>
      <c r="F33" s="42"/>
      <c r="G33" s="42"/>
      <c r="H33" s="42"/>
      <c r="I33" s="42"/>
      <c r="J33" s="42"/>
      <c r="K33" s="42"/>
      <c r="L33" s="42"/>
      <c r="M33" s="42"/>
      <c r="N33" s="42"/>
      <c r="O33" s="42"/>
      <c r="P33" s="42"/>
      <c r="Q33" s="42"/>
      <c r="R33" s="42"/>
      <c r="S33" s="42"/>
      <c r="T33" s="42"/>
      <c r="U33" s="42"/>
      <c r="V33" s="42"/>
    </row>
    <row r="34" spans="1:22" ht="14.25" customHeight="1">
      <c r="A34" s="44" t="s">
        <v>29</v>
      </c>
      <c r="B34" s="45" t="s">
        <v>35</v>
      </c>
      <c r="C34" s="42"/>
      <c r="D34" s="42"/>
      <c r="E34" s="42"/>
      <c r="F34" s="42"/>
      <c r="G34" s="42"/>
      <c r="H34" s="42"/>
      <c r="I34" s="42"/>
      <c r="J34" s="42"/>
      <c r="K34" s="42"/>
      <c r="L34" s="42"/>
      <c r="M34" s="42"/>
      <c r="N34" s="42"/>
      <c r="O34" s="42"/>
      <c r="P34" s="42"/>
      <c r="Q34" s="42"/>
      <c r="R34" s="42"/>
      <c r="S34" s="42"/>
      <c r="T34" s="42"/>
      <c r="U34" s="42"/>
      <c r="V34" s="42"/>
    </row>
    <row r="35" spans="1:22" ht="14.25" customHeight="1">
      <c r="A35" s="44" t="s">
        <v>30</v>
      </c>
      <c r="B35" s="45" t="s">
        <v>143</v>
      </c>
      <c r="C35" s="42"/>
      <c r="D35" s="42"/>
      <c r="E35" s="42"/>
      <c r="F35" s="42"/>
      <c r="G35" s="42"/>
      <c r="H35" s="42"/>
      <c r="I35" s="42"/>
      <c r="J35" s="42"/>
      <c r="K35" s="42"/>
      <c r="L35" s="42"/>
      <c r="M35" s="42"/>
      <c r="N35" s="42"/>
      <c r="O35" s="42"/>
      <c r="P35" s="42"/>
      <c r="Q35" s="42"/>
      <c r="R35" s="42"/>
      <c r="S35" s="42"/>
      <c r="T35" s="42"/>
      <c r="U35" s="42"/>
      <c r="V35" s="42"/>
    </row>
    <row r="36" spans="1:22" ht="14.25" customHeight="1">
      <c r="A36" s="44" t="s">
        <v>104</v>
      </c>
      <c r="B36" s="45" t="s">
        <v>142</v>
      </c>
      <c r="C36" s="42"/>
      <c r="D36" s="42"/>
      <c r="E36" s="42"/>
      <c r="F36" s="42"/>
      <c r="G36" s="42"/>
      <c r="H36" s="42"/>
      <c r="I36" s="42"/>
      <c r="J36" s="42"/>
      <c r="K36" s="42"/>
      <c r="L36" s="42"/>
      <c r="M36" s="42"/>
      <c r="N36" s="42"/>
      <c r="O36" s="42"/>
      <c r="P36" s="42"/>
      <c r="Q36" s="42"/>
      <c r="R36" s="42"/>
      <c r="S36" s="42"/>
      <c r="T36" s="42"/>
      <c r="U36" s="42"/>
      <c r="V36" s="42"/>
    </row>
    <row r="37" spans="1:22" ht="14.25" customHeight="1">
      <c r="A37" s="44" t="s">
        <v>101</v>
      </c>
      <c r="B37" s="45" t="s">
        <v>102</v>
      </c>
      <c r="C37" s="42"/>
      <c r="D37" s="42"/>
      <c r="E37" s="42"/>
      <c r="F37" s="42"/>
      <c r="G37" s="42"/>
      <c r="H37" s="42"/>
      <c r="I37" s="42"/>
      <c r="J37" s="42"/>
      <c r="K37" s="42"/>
      <c r="L37" s="42"/>
      <c r="M37" s="42"/>
      <c r="N37" s="42"/>
      <c r="O37" s="42"/>
      <c r="P37" s="42"/>
      <c r="Q37" s="42"/>
      <c r="R37" s="42"/>
      <c r="S37" s="42"/>
      <c r="T37" s="42"/>
      <c r="U37" s="42"/>
      <c r="V37" s="42"/>
    </row>
    <row r="38" spans="1:22" s="5" customFormat="1" ht="45.75" customHeight="1">
      <c r="A38" s="523" t="s">
        <v>119</v>
      </c>
      <c r="B38" s="523"/>
      <c r="C38" s="523"/>
      <c r="D38" s="523"/>
      <c r="E38" s="523"/>
      <c r="F38" s="523"/>
      <c r="G38" s="523"/>
      <c r="H38" s="523"/>
      <c r="I38" s="7"/>
      <c r="J38" s="7"/>
      <c r="K38" s="7"/>
      <c r="L38" s="7"/>
      <c r="M38" s="7"/>
      <c r="O38" s="525" t="s">
        <v>127</v>
      </c>
      <c r="P38" s="525"/>
      <c r="Q38" s="525"/>
      <c r="R38" s="525"/>
      <c r="S38" s="525"/>
      <c r="T38" s="525"/>
      <c r="U38" s="525"/>
      <c r="V38" s="525"/>
    </row>
    <row r="39" spans="1:22">
      <c r="A39" s="524"/>
      <c r="B39" s="524"/>
      <c r="C39" s="524"/>
      <c r="D39" s="524"/>
      <c r="E39" s="524"/>
      <c r="F39" s="524"/>
      <c r="G39" s="524"/>
      <c r="H39" s="524"/>
      <c r="O39" s="526"/>
      <c r="P39" s="526"/>
      <c r="Q39" s="526"/>
      <c r="R39" s="526"/>
      <c r="S39" s="526"/>
      <c r="T39" s="526"/>
      <c r="U39" s="526"/>
      <c r="V39" s="526"/>
    </row>
  </sheetData>
  <mergeCells count="31">
    <mergeCell ref="A38:H39"/>
    <mergeCell ref="O38:V39"/>
    <mergeCell ref="U3:U7"/>
    <mergeCell ref="J5:J7"/>
    <mergeCell ref="F4:F7"/>
    <mergeCell ref="L6:N6"/>
    <mergeCell ref="T4:T7"/>
    <mergeCell ref="O6:O7"/>
    <mergeCell ref="V3:V7"/>
    <mergeCell ref="A9:B9"/>
    <mergeCell ref="K5:Q5"/>
    <mergeCell ref="A3:B7"/>
    <mergeCell ref="K6:K7"/>
    <mergeCell ref="A8:B8"/>
    <mergeCell ref="Q6:Q7"/>
    <mergeCell ref="C3:C7"/>
    <mergeCell ref="E1:P1"/>
    <mergeCell ref="A1:D1"/>
    <mergeCell ref="D3:D7"/>
    <mergeCell ref="Q1:V1"/>
    <mergeCell ref="E3:F3"/>
    <mergeCell ref="Q2:V2"/>
    <mergeCell ref="H3:H7"/>
    <mergeCell ref="R4:R7"/>
    <mergeCell ref="S4:S7"/>
    <mergeCell ref="I4:I7"/>
    <mergeCell ref="J4:Q4"/>
    <mergeCell ref="E4:E7"/>
    <mergeCell ref="P6:P7"/>
    <mergeCell ref="I3:T3"/>
    <mergeCell ref="G3:G7"/>
  </mergeCells>
  <phoneticPr fontId="8" type="noConversion"/>
  <pageMargins left="0.19685039370078741" right="0.19685039370078741" top="0.19685039370078741" bottom="0" header="0.19685039370078741" footer="0.19685039370078741"/>
  <pageSetup paperSize="9" scale="8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E37"/>
  <sheetViews>
    <sheetView view="pageBreakPreview" topLeftCell="A2" zoomScale="130" zoomScaleNormal="90" zoomScaleSheetLayoutView="130" workbookViewId="0">
      <pane xSplit="1" ySplit="1" topLeftCell="B3" activePane="bottomRight" state="frozen"/>
      <selection activeCell="A2" sqref="A2"/>
      <selection pane="topRight" activeCell="B2" sqref="B2"/>
      <selection pane="bottomLeft" activeCell="A3" sqref="A3"/>
      <selection pane="bottomRight" activeCell="B6" sqref="B6"/>
    </sheetView>
  </sheetViews>
  <sheetFormatPr defaultRowHeight="15.75"/>
  <cols>
    <col min="1" max="1" width="7.25" style="3" customWidth="1"/>
    <col min="2" max="2" width="58.875" style="3" customWidth="1"/>
    <col min="3" max="3" width="16.875" style="3" customWidth="1"/>
    <col min="4" max="4" width="16.375" style="3" customWidth="1"/>
    <col min="5" max="5" width="16" style="3" customWidth="1"/>
    <col min="6" max="16384" width="9" style="3"/>
  </cols>
  <sheetData>
    <row r="1" spans="1:4" s="9" customFormat="1" ht="50.25" customHeight="1">
      <c r="A1" s="537" t="s">
        <v>100</v>
      </c>
      <c r="B1" s="538"/>
      <c r="C1" s="538"/>
      <c r="D1" s="538"/>
    </row>
    <row r="2" spans="1:4" s="10" customFormat="1" ht="39.75" customHeight="1">
      <c r="A2" s="539" t="s">
        <v>20</v>
      </c>
      <c r="B2" s="540"/>
      <c r="C2" s="180" t="s">
        <v>88</v>
      </c>
      <c r="D2" s="180" t="s">
        <v>91</v>
      </c>
    </row>
    <row r="3" spans="1:4" ht="21" customHeight="1">
      <c r="A3" s="356" t="s">
        <v>13</v>
      </c>
      <c r="B3" s="357" t="s">
        <v>87</v>
      </c>
      <c r="C3" s="424">
        <v>594148</v>
      </c>
      <c r="D3" s="424">
        <v>115993815</v>
      </c>
    </row>
    <row r="4" spans="1:4" s="2" customFormat="1" ht="21" customHeight="1">
      <c r="A4" s="20" t="s">
        <v>15</v>
      </c>
      <c r="B4" s="21" t="s">
        <v>309</v>
      </c>
      <c r="C4" s="189">
        <v>64255</v>
      </c>
      <c r="D4" s="189">
        <v>2700046</v>
      </c>
    </row>
    <row r="5" spans="1:4" s="2" customFormat="1" ht="21" customHeight="1">
      <c r="A5" s="20" t="s">
        <v>16</v>
      </c>
      <c r="B5" s="21" t="s">
        <v>310</v>
      </c>
      <c r="C5" s="189">
        <v>0</v>
      </c>
      <c r="D5" s="189">
        <v>0</v>
      </c>
    </row>
    <row r="6" spans="1:4" s="2" customFormat="1" ht="21" customHeight="1">
      <c r="A6" s="20" t="s">
        <v>41</v>
      </c>
      <c r="B6" s="21" t="s">
        <v>311</v>
      </c>
      <c r="C6" s="288"/>
      <c r="D6" s="189">
        <v>109211954</v>
      </c>
    </row>
    <row r="7" spans="1:4" s="16" customFormat="1" ht="21" customHeight="1">
      <c r="A7" s="20" t="s">
        <v>43</v>
      </c>
      <c r="B7" s="21" t="s">
        <v>312</v>
      </c>
      <c r="C7" s="189">
        <v>383025</v>
      </c>
      <c r="D7" s="189">
        <v>4081815</v>
      </c>
    </row>
    <row r="8" spans="1:4" s="2" customFormat="1" ht="21" customHeight="1">
      <c r="A8" s="20" t="s">
        <v>44</v>
      </c>
      <c r="B8" s="21" t="s">
        <v>313</v>
      </c>
      <c r="C8" s="189">
        <v>0</v>
      </c>
      <c r="D8" s="189">
        <v>0</v>
      </c>
    </row>
    <row r="9" spans="1:4" s="2" customFormat="1" ht="21" customHeight="1">
      <c r="A9" s="20" t="s">
        <v>77</v>
      </c>
      <c r="B9" s="21" t="s">
        <v>314</v>
      </c>
      <c r="C9" s="189">
        <v>146868</v>
      </c>
      <c r="D9" s="288"/>
    </row>
    <row r="10" spans="1:4" s="2" customFormat="1" ht="21" customHeight="1">
      <c r="A10" s="20" t="s">
        <v>80</v>
      </c>
      <c r="B10" s="21" t="s">
        <v>315</v>
      </c>
      <c r="C10" s="288"/>
      <c r="D10" s="189">
        <v>0</v>
      </c>
    </row>
    <row r="11" spans="1:4" s="2" customFormat="1" ht="21" customHeight="1">
      <c r="A11" s="20" t="s">
        <v>83</v>
      </c>
      <c r="B11" s="21" t="s">
        <v>316</v>
      </c>
      <c r="C11" s="189">
        <v>0</v>
      </c>
      <c r="D11" s="189">
        <v>0</v>
      </c>
    </row>
    <row r="12" spans="1:4" s="16" customFormat="1" ht="21" customHeight="1">
      <c r="A12" s="356" t="s">
        <v>14</v>
      </c>
      <c r="B12" s="357" t="s">
        <v>46</v>
      </c>
      <c r="C12" s="424">
        <v>0</v>
      </c>
      <c r="D12" s="424">
        <v>0</v>
      </c>
    </row>
    <row r="13" spans="1:4" s="16" customFormat="1" ht="21" customHeight="1">
      <c r="A13" s="20" t="s">
        <v>17</v>
      </c>
      <c r="B13" s="22" t="s">
        <v>45</v>
      </c>
      <c r="C13" s="190">
        <v>0</v>
      </c>
      <c r="D13" s="189">
        <v>0</v>
      </c>
    </row>
    <row r="14" spans="1:4" s="16" customFormat="1" ht="21" customHeight="1">
      <c r="A14" s="20" t="s">
        <v>18</v>
      </c>
      <c r="B14" s="22" t="s">
        <v>86</v>
      </c>
      <c r="C14" s="190">
        <v>0</v>
      </c>
      <c r="D14" s="189">
        <v>0</v>
      </c>
    </row>
    <row r="15" spans="1:4" s="13" customFormat="1" ht="21" customHeight="1">
      <c r="A15" s="20" t="s">
        <v>111</v>
      </c>
      <c r="B15" s="21" t="s">
        <v>109</v>
      </c>
      <c r="C15" s="190">
        <v>0</v>
      </c>
      <c r="D15" s="189">
        <v>0</v>
      </c>
    </row>
    <row r="16" spans="1:4" s="14" customFormat="1" ht="21" customHeight="1">
      <c r="A16" s="356" t="s">
        <v>19</v>
      </c>
      <c r="B16" s="357" t="s">
        <v>84</v>
      </c>
      <c r="C16" s="424">
        <v>23896</v>
      </c>
      <c r="D16" s="424">
        <v>2315512</v>
      </c>
    </row>
    <row r="17" spans="1:4" s="14" customFormat="1" ht="21" customHeight="1">
      <c r="A17" s="20" t="s">
        <v>47</v>
      </c>
      <c r="B17" s="21" t="s">
        <v>66</v>
      </c>
      <c r="C17" s="189">
        <v>0</v>
      </c>
      <c r="D17" s="189">
        <v>0</v>
      </c>
    </row>
    <row r="18" spans="1:4" s="14" customFormat="1" ht="21" customHeight="1">
      <c r="A18" s="20" t="s">
        <v>48</v>
      </c>
      <c r="B18" s="21" t="s">
        <v>67</v>
      </c>
      <c r="C18" s="189">
        <v>0</v>
      </c>
      <c r="D18" s="189">
        <v>37996</v>
      </c>
    </row>
    <row r="19" spans="1:4" s="15" customFormat="1" ht="21" customHeight="1">
      <c r="A19" s="20" t="s">
        <v>92</v>
      </c>
      <c r="B19" s="21" t="s">
        <v>79</v>
      </c>
      <c r="C19" s="288"/>
      <c r="D19" s="189">
        <v>182203</v>
      </c>
    </row>
    <row r="20" spans="1:4" ht="21" customHeight="1">
      <c r="A20" s="20" t="s">
        <v>93</v>
      </c>
      <c r="B20" s="21" t="s">
        <v>68</v>
      </c>
      <c r="C20" s="189">
        <v>23896</v>
      </c>
      <c r="D20" s="189">
        <v>2095313</v>
      </c>
    </row>
    <row r="21" spans="1:4" ht="21" customHeight="1">
      <c r="A21" s="20" t="s">
        <v>112</v>
      </c>
      <c r="B21" s="21" t="s">
        <v>69</v>
      </c>
      <c r="C21" s="189">
        <v>0</v>
      </c>
      <c r="D21" s="189">
        <v>0</v>
      </c>
    </row>
    <row r="22" spans="1:4" ht="21" customHeight="1">
      <c r="A22" s="20" t="s">
        <v>113</v>
      </c>
      <c r="B22" s="21" t="s">
        <v>70</v>
      </c>
      <c r="C22" s="189">
        <v>0</v>
      </c>
      <c r="D22" s="189">
        <v>0</v>
      </c>
    </row>
    <row r="23" spans="1:4" s="2" customFormat="1" ht="21" customHeight="1">
      <c r="A23" s="20" t="s">
        <v>114</v>
      </c>
      <c r="B23" s="21" t="s">
        <v>71</v>
      </c>
      <c r="C23" s="189">
        <v>0</v>
      </c>
      <c r="D23" s="189">
        <v>0</v>
      </c>
    </row>
    <row r="24" spans="1:4" s="2" customFormat="1" ht="21" customHeight="1">
      <c r="A24" s="20" t="s">
        <v>115</v>
      </c>
      <c r="B24" s="21" t="s">
        <v>78</v>
      </c>
      <c r="C24" s="288"/>
      <c r="D24" s="189">
        <v>0</v>
      </c>
    </row>
    <row r="25" spans="1:4" s="2" customFormat="1" ht="21" customHeight="1">
      <c r="A25" s="20" t="s">
        <v>116</v>
      </c>
      <c r="B25" s="21" t="s">
        <v>72</v>
      </c>
      <c r="C25" s="189">
        <v>0</v>
      </c>
      <c r="D25" s="189">
        <v>0</v>
      </c>
    </row>
    <row r="26" spans="1:4" s="2" customFormat="1" ht="21" customHeight="1">
      <c r="A26" s="356" t="s">
        <v>22</v>
      </c>
      <c r="B26" s="357" t="s">
        <v>85</v>
      </c>
      <c r="C26" s="424">
        <v>0</v>
      </c>
      <c r="D26" s="424">
        <v>0</v>
      </c>
    </row>
    <row r="27" spans="1:4" s="2" customFormat="1" ht="21" customHeight="1">
      <c r="A27" s="20" t="s">
        <v>49</v>
      </c>
      <c r="B27" s="21" t="s">
        <v>73</v>
      </c>
      <c r="C27" s="189">
        <v>0</v>
      </c>
      <c r="D27" s="189">
        <v>0</v>
      </c>
    </row>
    <row r="28" spans="1:4" s="2" customFormat="1" ht="21" customHeight="1">
      <c r="A28" s="20" t="s">
        <v>50</v>
      </c>
      <c r="B28" s="21" t="s">
        <v>74</v>
      </c>
      <c r="C28" s="189">
        <v>0</v>
      </c>
      <c r="D28" s="189">
        <v>0</v>
      </c>
    </row>
    <row r="29" spans="1:4" s="2" customFormat="1" ht="21" customHeight="1">
      <c r="A29" s="360" t="s">
        <v>23</v>
      </c>
      <c r="B29" s="361" t="s">
        <v>110</v>
      </c>
      <c r="C29" s="424">
        <v>3454600</v>
      </c>
      <c r="D29" s="424">
        <v>165638759</v>
      </c>
    </row>
    <row r="30" spans="1:4" s="2" customFormat="1" ht="21" customHeight="1">
      <c r="A30" s="28" t="s">
        <v>76</v>
      </c>
      <c r="B30" s="29" t="s">
        <v>63</v>
      </c>
      <c r="C30" s="189">
        <v>3449850</v>
      </c>
      <c r="D30" s="189">
        <v>162074470</v>
      </c>
    </row>
    <row r="31" spans="1:4" s="2" customFormat="1" ht="21" customHeight="1">
      <c r="A31" s="28" t="s">
        <v>51</v>
      </c>
      <c r="B31" s="29" t="s">
        <v>64</v>
      </c>
      <c r="C31" s="189">
        <v>0</v>
      </c>
      <c r="D31" s="189">
        <v>0</v>
      </c>
    </row>
    <row r="32" spans="1:4" s="2" customFormat="1" ht="21" customHeight="1">
      <c r="A32" s="28" t="s">
        <v>52</v>
      </c>
      <c r="B32" s="29" t="s">
        <v>65</v>
      </c>
      <c r="C32" s="189">
        <v>4750</v>
      </c>
      <c r="D32" s="189">
        <v>1</v>
      </c>
    </row>
    <row r="33" spans="1:5" s="2" customFormat="1" ht="21" customHeight="1">
      <c r="A33" s="28" t="s">
        <v>117</v>
      </c>
      <c r="B33" s="29" t="s">
        <v>130</v>
      </c>
      <c r="C33" s="189">
        <v>0</v>
      </c>
      <c r="D33" s="189">
        <v>3564288</v>
      </c>
    </row>
    <row r="34" spans="1:5" s="2" customFormat="1" ht="21" customHeight="1">
      <c r="A34" s="362" t="s">
        <v>24</v>
      </c>
      <c r="B34" s="363" t="s">
        <v>135</v>
      </c>
      <c r="C34" s="369">
        <v>4602921</v>
      </c>
      <c r="D34" s="364">
        <v>531127850</v>
      </c>
    </row>
    <row r="35" spans="1:5" s="2" customFormat="1" ht="52.5" customHeight="1">
      <c r="A35" s="541" t="s">
        <v>140</v>
      </c>
      <c r="B35" s="541"/>
      <c r="C35" s="541"/>
      <c r="D35" s="541"/>
    </row>
    <row r="36" spans="1:5">
      <c r="A36" s="542" t="s">
        <v>300</v>
      </c>
      <c r="B36" s="542"/>
      <c r="C36" s="542"/>
      <c r="D36" s="542"/>
    </row>
    <row r="37" spans="1:5">
      <c r="E37" s="1" t="s">
        <v>2</v>
      </c>
    </row>
  </sheetData>
  <sheetProtection selectLockedCells="1" selectUnlockedCells="1"/>
  <mergeCells count="4">
    <mergeCell ref="A1:D1"/>
    <mergeCell ref="A2:B2"/>
    <mergeCell ref="A35:D35"/>
    <mergeCell ref="A36:D36"/>
  </mergeCells>
  <phoneticPr fontId="8" type="noConversion"/>
  <pageMargins left="0.43307086614173229" right="0.23622047244094491" top="0.59055118110236227" bottom="0.59055118110236227" header="0.51181102362204722" footer="0.27559055118110237"/>
  <pageSetup paperSize="9" scale="90" orientation="portrait" verticalDpi="1200" r:id="rId1"/>
  <headerFooter differentFirst="1"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030A0"/>
  </sheetPr>
  <dimension ref="A1:W22"/>
  <sheetViews>
    <sheetView view="pageBreakPreview" topLeftCell="A4" zoomScale="85" zoomScaleSheetLayoutView="85" workbookViewId="0">
      <selection activeCell="I12" sqref="I12"/>
    </sheetView>
  </sheetViews>
  <sheetFormatPr defaultRowHeight="15.75"/>
  <cols>
    <col min="1" max="1" width="3.875" style="4" customWidth="1"/>
    <col min="2" max="2" width="15.75" style="4" customWidth="1"/>
    <col min="3" max="3" width="8.125" style="4" customWidth="1"/>
    <col min="4" max="4" width="10.25" style="4" customWidth="1"/>
    <col min="5" max="5" width="10.625" style="4" customWidth="1"/>
    <col min="6" max="6" width="9.25" style="4" customWidth="1"/>
    <col min="7" max="8" width="7.875" style="4" customWidth="1"/>
    <col min="9" max="9" width="10.125" style="4" customWidth="1"/>
    <col min="10" max="10" width="9.375" style="4" customWidth="1"/>
    <col min="11" max="11" width="9.25" style="4" customWidth="1"/>
    <col min="12" max="12" width="9" style="4" customWidth="1"/>
    <col min="13" max="13" width="8.875" style="4" customWidth="1"/>
    <col min="14" max="14" width="9.25" style="8" customWidth="1"/>
    <col min="15" max="15" width="9.375" style="8" customWidth="1"/>
    <col min="16" max="16" width="6.75" style="8" customWidth="1"/>
    <col min="17" max="17" width="9.5" style="8" customWidth="1"/>
    <col min="18" max="18" width="7" style="8" customWidth="1"/>
    <col min="19" max="19" width="7.5" style="8" customWidth="1"/>
    <col min="20" max="20" width="8.625" style="8" customWidth="1"/>
    <col min="21" max="21" width="8.125" style="8" customWidth="1"/>
    <col min="22" max="16384" width="9" style="4"/>
  </cols>
  <sheetData>
    <row r="1" spans="1:23" ht="65.25" customHeight="1">
      <c r="A1" s="544" t="s">
        <v>319</v>
      </c>
      <c r="B1" s="544"/>
      <c r="C1" s="544"/>
      <c r="D1" s="544"/>
      <c r="E1" s="452" t="s">
        <v>462</v>
      </c>
      <c r="F1" s="452"/>
      <c r="G1" s="452"/>
      <c r="H1" s="452"/>
      <c r="I1" s="452"/>
      <c r="J1" s="452"/>
      <c r="K1" s="452"/>
      <c r="L1" s="452"/>
      <c r="M1" s="452"/>
      <c r="N1" s="452"/>
      <c r="O1" s="452"/>
      <c r="P1" s="546" t="str">
        <f>TT!C2</f>
        <v>Đơn vị  báo cáo: CỤC THADS TỈNH KON TUM
Đơn vị nhận báo cáo: BAN PHÁP CHẾ HĐND TỈNH</v>
      </c>
      <c r="Q1" s="546"/>
      <c r="R1" s="546"/>
      <c r="S1" s="546"/>
      <c r="T1" s="546"/>
      <c r="U1" s="546"/>
    </row>
    <row r="2" spans="1:23" ht="17.25" customHeight="1">
      <c r="A2" s="136"/>
      <c r="B2" s="137"/>
      <c r="C2" s="137"/>
      <c r="D2" s="137"/>
      <c r="E2" s="138"/>
      <c r="F2" s="138"/>
      <c r="G2" s="138"/>
      <c r="H2" s="138"/>
      <c r="I2" s="139"/>
      <c r="J2" s="140">
        <f>COUNTBLANK(E9:U16)</f>
        <v>1</v>
      </c>
      <c r="K2" s="141"/>
      <c r="L2" s="141"/>
      <c r="M2" s="141"/>
      <c r="N2" s="202"/>
      <c r="O2" s="142"/>
      <c r="P2" s="547" t="s">
        <v>164</v>
      </c>
      <c r="Q2" s="547"/>
      <c r="R2" s="547"/>
      <c r="S2" s="547"/>
      <c r="T2" s="547"/>
      <c r="U2" s="547"/>
      <c r="V2" s="32"/>
    </row>
    <row r="3" spans="1:23" s="11" customFormat="1" ht="15.75" customHeight="1">
      <c r="A3" s="474" t="s">
        <v>136</v>
      </c>
      <c r="B3" s="474" t="s">
        <v>157</v>
      </c>
      <c r="C3" s="545" t="s">
        <v>132</v>
      </c>
      <c r="D3" s="471" t="s">
        <v>134</v>
      </c>
      <c r="E3" s="499" t="s">
        <v>4</v>
      </c>
      <c r="F3" s="543"/>
      <c r="G3" s="471" t="s">
        <v>36</v>
      </c>
      <c r="H3" s="491" t="s">
        <v>158</v>
      </c>
      <c r="I3" s="471" t="s">
        <v>37</v>
      </c>
      <c r="J3" s="499" t="s">
        <v>4</v>
      </c>
      <c r="K3" s="500"/>
      <c r="L3" s="500"/>
      <c r="M3" s="500"/>
      <c r="N3" s="500"/>
      <c r="O3" s="500"/>
      <c r="P3" s="500"/>
      <c r="Q3" s="500"/>
      <c r="R3" s="500"/>
      <c r="S3" s="500"/>
      <c r="T3" s="494" t="s">
        <v>103</v>
      </c>
      <c r="U3" s="497" t="s">
        <v>160</v>
      </c>
    </row>
    <row r="4" spans="1:23" s="12" customFormat="1" ht="15.75" customHeight="1">
      <c r="A4" s="475"/>
      <c r="B4" s="475"/>
      <c r="C4" s="545"/>
      <c r="D4" s="471"/>
      <c r="E4" s="471" t="s">
        <v>137</v>
      </c>
      <c r="F4" s="471" t="s">
        <v>62</v>
      </c>
      <c r="G4" s="471"/>
      <c r="H4" s="491"/>
      <c r="I4" s="471"/>
      <c r="J4" s="471" t="s">
        <v>61</v>
      </c>
      <c r="K4" s="471" t="s">
        <v>4</v>
      </c>
      <c r="L4" s="471"/>
      <c r="M4" s="471"/>
      <c r="N4" s="471"/>
      <c r="O4" s="471"/>
      <c r="P4" s="471"/>
      <c r="Q4" s="491" t="s">
        <v>139</v>
      </c>
      <c r="R4" s="548" t="s">
        <v>306</v>
      </c>
      <c r="S4" s="485" t="s">
        <v>81</v>
      </c>
      <c r="T4" s="495"/>
      <c r="U4" s="498"/>
    </row>
    <row r="5" spans="1:23" s="11" customFormat="1" ht="15.75" customHeight="1">
      <c r="A5" s="475"/>
      <c r="B5" s="475"/>
      <c r="C5" s="545"/>
      <c r="D5" s="471"/>
      <c r="E5" s="471"/>
      <c r="F5" s="471"/>
      <c r="G5" s="471"/>
      <c r="H5" s="491"/>
      <c r="I5" s="471"/>
      <c r="J5" s="471"/>
      <c r="K5" s="471" t="s">
        <v>96</v>
      </c>
      <c r="L5" s="471" t="s">
        <v>4</v>
      </c>
      <c r="M5" s="471"/>
      <c r="N5" s="471"/>
      <c r="O5" s="471" t="s">
        <v>42</v>
      </c>
      <c r="P5" s="471" t="s">
        <v>46</v>
      </c>
      <c r="Q5" s="491"/>
      <c r="R5" s="548"/>
      <c r="S5" s="485"/>
      <c r="T5" s="495"/>
      <c r="U5" s="498"/>
    </row>
    <row r="6" spans="1:23" s="11" customFormat="1" ht="15.75" customHeight="1">
      <c r="A6" s="475"/>
      <c r="B6" s="475"/>
      <c r="C6" s="545"/>
      <c r="D6" s="471"/>
      <c r="E6" s="471"/>
      <c r="F6" s="471"/>
      <c r="G6" s="471"/>
      <c r="H6" s="491"/>
      <c r="I6" s="471"/>
      <c r="J6" s="471"/>
      <c r="K6" s="471"/>
      <c r="L6" s="471"/>
      <c r="M6" s="471"/>
      <c r="N6" s="471"/>
      <c r="O6" s="471"/>
      <c r="P6" s="471"/>
      <c r="Q6" s="491"/>
      <c r="R6" s="548"/>
      <c r="S6" s="485"/>
      <c r="T6" s="495"/>
      <c r="U6" s="498"/>
    </row>
    <row r="7" spans="1:23" s="11" customFormat="1" ht="63" customHeight="1">
      <c r="A7" s="476"/>
      <c r="B7" s="476"/>
      <c r="C7" s="545"/>
      <c r="D7" s="471"/>
      <c r="E7" s="471"/>
      <c r="F7" s="471"/>
      <c r="G7" s="471"/>
      <c r="H7" s="491"/>
      <c r="I7" s="471"/>
      <c r="J7" s="471"/>
      <c r="K7" s="471"/>
      <c r="L7" s="56" t="s">
        <v>39</v>
      </c>
      <c r="M7" s="56" t="s">
        <v>138</v>
      </c>
      <c r="N7" s="56" t="s">
        <v>156</v>
      </c>
      <c r="O7" s="471"/>
      <c r="P7" s="471"/>
      <c r="Q7" s="491"/>
      <c r="R7" s="548"/>
      <c r="S7" s="485"/>
      <c r="T7" s="496"/>
      <c r="U7" s="498"/>
      <c r="W7" s="41"/>
    </row>
    <row r="8" spans="1:23" ht="14.25" customHeight="1">
      <c r="A8" s="480" t="s">
        <v>3</v>
      </c>
      <c r="B8" s="481"/>
      <c r="C8" s="176" t="s">
        <v>13</v>
      </c>
      <c r="D8" s="176" t="s">
        <v>14</v>
      </c>
      <c r="E8" s="176" t="s">
        <v>19</v>
      </c>
      <c r="F8" s="176" t="s">
        <v>22</v>
      </c>
      <c r="G8" s="176" t="s">
        <v>23</v>
      </c>
      <c r="H8" s="176" t="s">
        <v>24</v>
      </c>
      <c r="I8" s="176" t="s">
        <v>25</v>
      </c>
      <c r="J8" s="176" t="s">
        <v>26</v>
      </c>
      <c r="K8" s="176" t="s">
        <v>27</v>
      </c>
      <c r="L8" s="176" t="s">
        <v>29</v>
      </c>
      <c r="M8" s="176" t="s">
        <v>30</v>
      </c>
      <c r="N8" s="176" t="s">
        <v>104</v>
      </c>
      <c r="O8" s="176" t="s">
        <v>101</v>
      </c>
      <c r="P8" s="176" t="s">
        <v>105</v>
      </c>
      <c r="Q8" s="176" t="s">
        <v>106</v>
      </c>
      <c r="R8" s="176" t="s">
        <v>107</v>
      </c>
      <c r="S8" s="176" t="s">
        <v>118</v>
      </c>
      <c r="T8" s="176" t="s">
        <v>131</v>
      </c>
      <c r="U8" s="176" t="s">
        <v>133</v>
      </c>
    </row>
    <row r="9" spans="1:23" ht="22.5" customHeight="1">
      <c r="A9" s="40" t="s">
        <v>0</v>
      </c>
      <c r="B9" s="62" t="s">
        <v>94</v>
      </c>
      <c r="C9" s="201">
        <v>5162</v>
      </c>
      <c r="D9" s="252">
        <v>8030</v>
      </c>
      <c r="E9" s="201">
        <v>79</v>
      </c>
      <c r="F9" s="201">
        <v>7951</v>
      </c>
      <c r="G9" s="201">
        <v>254</v>
      </c>
      <c r="H9" s="201">
        <v>0</v>
      </c>
      <c r="I9" s="252">
        <v>7776</v>
      </c>
      <c r="J9" s="252">
        <v>7562</v>
      </c>
      <c r="K9" s="252">
        <v>7179</v>
      </c>
      <c r="L9" s="209">
        <v>7169</v>
      </c>
      <c r="M9" s="209">
        <v>10</v>
      </c>
      <c r="N9" s="290"/>
      <c r="O9" s="209">
        <v>383</v>
      </c>
      <c r="P9" s="209">
        <v>0</v>
      </c>
      <c r="Q9" s="209">
        <v>205</v>
      </c>
      <c r="R9" s="209">
        <v>1</v>
      </c>
      <c r="S9" s="209">
        <v>8</v>
      </c>
      <c r="T9" s="252">
        <v>597</v>
      </c>
      <c r="U9" s="199">
        <f>IF(J9&lt;&gt;0,K9/J9,"")</f>
        <v>0.94935202327426604</v>
      </c>
    </row>
    <row r="10" spans="1:23" s="63" customFormat="1" ht="22.5" customHeight="1">
      <c r="A10" s="135" t="s">
        <v>1</v>
      </c>
      <c r="B10" s="62" t="s">
        <v>95</v>
      </c>
      <c r="C10" s="252"/>
      <c r="D10" s="252">
        <v>48822757</v>
      </c>
      <c r="E10" s="252">
        <v>3069802</v>
      </c>
      <c r="F10" s="252">
        <v>45752955</v>
      </c>
      <c r="G10" s="252">
        <v>6233995</v>
      </c>
      <c r="H10" s="252">
        <v>0</v>
      </c>
      <c r="I10" s="252">
        <v>42588762</v>
      </c>
      <c r="J10" s="252">
        <v>38858684</v>
      </c>
      <c r="K10" s="252">
        <v>34132071</v>
      </c>
      <c r="L10" s="252">
        <v>33080400</v>
      </c>
      <c r="M10" s="252">
        <v>862688</v>
      </c>
      <c r="N10" s="252">
        <v>188983</v>
      </c>
      <c r="O10" s="252">
        <v>4726613</v>
      </c>
      <c r="P10" s="252">
        <v>0</v>
      </c>
      <c r="Q10" s="252">
        <v>3706182</v>
      </c>
      <c r="R10" s="252">
        <v>23896</v>
      </c>
      <c r="S10" s="252">
        <v>0</v>
      </c>
      <c r="T10" s="252">
        <v>8456691</v>
      </c>
      <c r="U10" s="199">
        <f t="shared" ref="U10:U16" si="0">IF(J10&lt;&gt;0,K10/J10,"")</f>
        <v>0.87836404856119166</v>
      </c>
    </row>
    <row r="11" spans="1:23" ht="22.5" customHeight="1">
      <c r="A11" s="354">
        <v>1</v>
      </c>
      <c r="B11" s="53" t="s">
        <v>54</v>
      </c>
      <c r="C11" s="254"/>
      <c r="D11" s="252">
        <v>26711539</v>
      </c>
      <c r="E11" s="201">
        <v>2414071</v>
      </c>
      <c r="F11" s="201">
        <v>24297468</v>
      </c>
      <c r="G11" s="201">
        <v>2490753</v>
      </c>
      <c r="H11" s="201">
        <v>0</v>
      </c>
      <c r="I11" s="252">
        <v>24220786</v>
      </c>
      <c r="J11" s="252">
        <v>21255343</v>
      </c>
      <c r="K11" s="252">
        <v>17281376</v>
      </c>
      <c r="L11" s="201">
        <v>16423378</v>
      </c>
      <c r="M11" s="201">
        <v>734123</v>
      </c>
      <c r="N11" s="201">
        <v>123875</v>
      </c>
      <c r="O11" s="201">
        <v>3973967</v>
      </c>
      <c r="P11" s="201">
        <v>0</v>
      </c>
      <c r="Q11" s="201">
        <v>2941547</v>
      </c>
      <c r="R11" s="201">
        <v>23896</v>
      </c>
      <c r="S11" s="201">
        <v>0</v>
      </c>
      <c r="T11" s="252">
        <v>6939410</v>
      </c>
      <c r="U11" s="199">
        <f t="shared" si="0"/>
        <v>0.81303679738313328</v>
      </c>
    </row>
    <row r="12" spans="1:23" ht="22.5" customHeight="1">
      <c r="A12" s="354">
        <v>2</v>
      </c>
      <c r="B12" s="53" t="s">
        <v>55</v>
      </c>
      <c r="C12" s="254"/>
      <c r="D12" s="252">
        <v>104300</v>
      </c>
      <c r="E12" s="201">
        <v>0</v>
      </c>
      <c r="F12" s="201">
        <v>104300</v>
      </c>
      <c r="G12" s="201">
        <v>0</v>
      </c>
      <c r="H12" s="201">
        <v>0</v>
      </c>
      <c r="I12" s="252">
        <v>104300</v>
      </c>
      <c r="J12" s="252">
        <v>104300</v>
      </c>
      <c r="K12" s="252">
        <v>104300</v>
      </c>
      <c r="L12" s="201">
        <v>104300</v>
      </c>
      <c r="M12" s="201">
        <v>0</v>
      </c>
      <c r="N12" s="201">
        <v>0</v>
      </c>
      <c r="O12" s="201">
        <v>0</v>
      </c>
      <c r="P12" s="201">
        <v>0</v>
      </c>
      <c r="Q12" s="201">
        <v>0</v>
      </c>
      <c r="R12" s="201">
        <v>0</v>
      </c>
      <c r="S12" s="201">
        <v>0</v>
      </c>
      <c r="T12" s="252">
        <v>0</v>
      </c>
      <c r="U12" s="199">
        <f t="shared" si="0"/>
        <v>1</v>
      </c>
    </row>
    <row r="13" spans="1:23" ht="22.5" customHeight="1">
      <c r="A13" s="354">
        <v>3</v>
      </c>
      <c r="B13" s="53" t="s">
        <v>56</v>
      </c>
      <c r="C13" s="254"/>
      <c r="D13" s="252">
        <v>2867624</v>
      </c>
      <c r="E13" s="201">
        <v>226303</v>
      </c>
      <c r="F13" s="201">
        <v>2641321</v>
      </c>
      <c r="G13" s="201">
        <v>1265630</v>
      </c>
      <c r="H13" s="201">
        <v>0</v>
      </c>
      <c r="I13" s="252">
        <v>1601994</v>
      </c>
      <c r="J13" s="252">
        <v>1569632</v>
      </c>
      <c r="K13" s="252">
        <v>1252382</v>
      </c>
      <c r="L13" s="201">
        <v>1131051</v>
      </c>
      <c r="M13" s="201">
        <v>102736</v>
      </c>
      <c r="N13" s="201">
        <v>18595</v>
      </c>
      <c r="O13" s="201">
        <v>317250</v>
      </c>
      <c r="P13" s="201">
        <v>0</v>
      </c>
      <c r="Q13" s="201">
        <v>32362</v>
      </c>
      <c r="R13" s="201">
        <v>0</v>
      </c>
      <c r="S13" s="201">
        <v>0</v>
      </c>
      <c r="T13" s="252">
        <v>349612</v>
      </c>
      <c r="U13" s="199">
        <f t="shared" si="0"/>
        <v>0.79788256100793054</v>
      </c>
    </row>
    <row r="14" spans="1:23" ht="22.5" customHeight="1">
      <c r="A14" s="354">
        <v>4</v>
      </c>
      <c r="B14" s="53" t="s">
        <v>57</v>
      </c>
      <c r="C14" s="254"/>
      <c r="D14" s="252">
        <v>13270676</v>
      </c>
      <c r="E14" s="201">
        <v>298446</v>
      </c>
      <c r="F14" s="201">
        <v>12972230</v>
      </c>
      <c r="G14" s="201">
        <v>1004474</v>
      </c>
      <c r="H14" s="201">
        <v>0</v>
      </c>
      <c r="I14" s="252">
        <v>12266202</v>
      </c>
      <c r="J14" s="252">
        <v>12105704</v>
      </c>
      <c r="K14" s="252">
        <v>11804059</v>
      </c>
      <c r="L14" s="201">
        <v>11737942</v>
      </c>
      <c r="M14" s="201">
        <v>25829</v>
      </c>
      <c r="N14" s="201">
        <v>40288</v>
      </c>
      <c r="O14" s="201">
        <v>301645</v>
      </c>
      <c r="P14" s="201">
        <v>0</v>
      </c>
      <c r="Q14" s="201">
        <v>160498</v>
      </c>
      <c r="R14" s="201">
        <v>0</v>
      </c>
      <c r="S14" s="201">
        <v>0</v>
      </c>
      <c r="T14" s="252">
        <v>462143</v>
      </c>
      <c r="U14" s="199">
        <f t="shared" si="0"/>
        <v>0.97508240743371888</v>
      </c>
    </row>
    <row r="15" spans="1:23" ht="22.5" customHeight="1">
      <c r="A15" s="354">
        <v>5</v>
      </c>
      <c r="B15" s="53" t="s">
        <v>60</v>
      </c>
      <c r="C15" s="254"/>
      <c r="D15" s="252">
        <v>4395582</v>
      </c>
      <c r="E15" s="201">
        <v>130981</v>
      </c>
      <c r="F15" s="201">
        <v>4264601</v>
      </c>
      <c r="G15" s="201">
        <v>1278296</v>
      </c>
      <c r="H15" s="201">
        <v>0</v>
      </c>
      <c r="I15" s="252">
        <v>3117286</v>
      </c>
      <c r="J15" s="252">
        <v>2983711</v>
      </c>
      <c r="K15" s="252">
        <v>2852211</v>
      </c>
      <c r="L15" s="201">
        <v>2845986</v>
      </c>
      <c r="M15" s="201">
        <v>0</v>
      </c>
      <c r="N15" s="201">
        <v>6225</v>
      </c>
      <c r="O15" s="201">
        <v>131500</v>
      </c>
      <c r="P15" s="201">
        <v>0</v>
      </c>
      <c r="Q15" s="201">
        <v>133575</v>
      </c>
      <c r="R15" s="201">
        <v>0</v>
      </c>
      <c r="S15" s="201">
        <v>0</v>
      </c>
      <c r="T15" s="252">
        <v>265075</v>
      </c>
      <c r="U15" s="199">
        <f t="shared" si="0"/>
        <v>0.95592736696013791</v>
      </c>
    </row>
    <row r="16" spans="1:23" ht="22.5" customHeight="1">
      <c r="A16" s="354">
        <v>6</v>
      </c>
      <c r="B16" s="53" t="s">
        <v>58</v>
      </c>
      <c r="C16" s="254"/>
      <c r="D16" s="252">
        <v>1473036</v>
      </c>
      <c r="E16" s="201">
        <v>1</v>
      </c>
      <c r="F16" s="201">
        <v>1473035</v>
      </c>
      <c r="G16" s="201">
        <v>194842</v>
      </c>
      <c r="H16" s="201">
        <v>0</v>
      </c>
      <c r="I16" s="252">
        <v>1278194</v>
      </c>
      <c r="J16" s="252">
        <v>839994</v>
      </c>
      <c r="K16" s="252">
        <v>837743</v>
      </c>
      <c r="L16" s="201">
        <v>837743</v>
      </c>
      <c r="M16" s="201">
        <v>0</v>
      </c>
      <c r="N16" s="201">
        <v>0</v>
      </c>
      <c r="O16" s="201">
        <v>2251</v>
      </c>
      <c r="P16" s="201">
        <v>0</v>
      </c>
      <c r="Q16" s="201">
        <v>438200</v>
      </c>
      <c r="R16" s="201">
        <v>0</v>
      </c>
      <c r="S16" s="201">
        <v>0</v>
      </c>
      <c r="T16" s="252">
        <v>440451</v>
      </c>
      <c r="U16" s="199">
        <f t="shared" si="0"/>
        <v>0.99732021895394496</v>
      </c>
    </row>
    <row r="17" spans="1:21" s="5" customFormat="1" ht="21" customHeight="1">
      <c r="A17" s="478" t="str">
        <f>TT!C7</f>
        <v>Kon Tum, ngày    tháng 3 năm 2021</v>
      </c>
      <c r="B17" s="479"/>
      <c r="C17" s="479"/>
      <c r="D17" s="479"/>
      <c r="E17" s="479"/>
      <c r="F17" s="191"/>
      <c r="G17" s="191"/>
      <c r="H17" s="191"/>
      <c r="I17" s="192"/>
      <c r="J17" s="192"/>
      <c r="K17" s="192"/>
      <c r="L17" s="192"/>
      <c r="M17" s="192"/>
      <c r="N17" s="486" t="str">
        <f>TT!C4</f>
        <v>Kon Tum, ngày    tháng 3 năm 2021</v>
      </c>
      <c r="O17" s="487"/>
      <c r="P17" s="487"/>
      <c r="Q17" s="487"/>
      <c r="R17" s="487"/>
      <c r="S17" s="487"/>
      <c r="T17" s="487"/>
      <c r="U17" s="203"/>
    </row>
    <row r="18" spans="1:21" ht="15.75" customHeight="1">
      <c r="A18" s="472" t="str">
        <f>TT!A6</f>
        <v>NGƯỜI LẬP BIỂU</v>
      </c>
      <c r="B18" s="473"/>
      <c r="C18" s="473"/>
      <c r="D18" s="473"/>
      <c r="E18" s="473"/>
      <c r="F18" s="193"/>
      <c r="G18" s="193"/>
      <c r="H18" s="193"/>
      <c r="I18" s="142"/>
      <c r="J18" s="142"/>
      <c r="K18" s="142"/>
      <c r="L18" s="142"/>
      <c r="M18" s="142"/>
      <c r="N18" s="489" t="str">
        <f>TT!C5</f>
        <v>CỤC TRƯỞNG</v>
      </c>
      <c r="O18" s="489"/>
      <c r="P18" s="489"/>
      <c r="Q18" s="489"/>
      <c r="R18" s="489"/>
      <c r="S18" s="489"/>
      <c r="T18" s="489"/>
      <c r="U18" s="204"/>
    </row>
    <row r="19" spans="1:21" ht="79.5" customHeight="1">
      <c r="A19" s="194"/>
      <c r="B19" s="194"/>
      <c r="C19" s="194"/>
      <c r="D19" s="194"/>
      <c r="E19" s="194"/>
      <c r="F19" s="136"/>
      <c r="G19" s="136"/>
      <c r="H19" s="136"/>
      <c r="I19" s="142"/>
      <c r="J19" s="142"/>
      <c r="K19" s="142"/>
      <c r="L19" s="142"/>
      <c r="M19" s="142"/>
      <c r="N19" s="142"/>
      <c r="O19" s="142"/>
      <c r="P19" s="195"/>
      <c r="Q19" s="136"/>
      <c r="R19" s="142"/>
      <c r="S19" s="138"/>
      <c r="T19" s="138"/>
      <c r="U19" s="138"/>
    </row>
    <row r="20" spans="1:21" ht="15.75" customHeight="1">
      <c r="A20" s="477" t="str">
        <f>TT!C6</f>
        <v>PHẠM ANH VŨ</v>
      </c>
      <c r="B20" s="477"/>
      <c r="C20" s="477"/>
      <c r="D20" s="477"/>
      <c r="E20" s="477"/>
      <c r="F20" s="196" t="s">
        <v>2</v>
      </c>
      <c r="G20" s="196"/>
      <c r="H20" s="196"/>
      <c r="I20" s="196"/>
      <c r="J20" s="196"/>
      <c r="K20" s="196"/>
      <c r="L20" s="196"/>
      <c r="M20" s="196"/>
      <c r="N20" s="484" t="str">
        <f>TT!C3</f>
        <v>CAO MINH HOÀNG TÙNG</v>
      </c>
      <c r="O20" s="484"/>
      <c r="P20" s="484"/>
      <c r="Q20" s="484"/>
      <c r="R20" s="484"/>
      <c r="S20" s="484"/>
      <c r="T20" s="484"/>
      <c r="U20" s="205"/>
    </row>
    <row r="21" spans="1:21">
      <c r="A21" s="206"/>
      <c r="B21" s="206"/>
      <c r="C21" s="206"/>
      <c r="D21" s="206"/>
      <c r="E21" s="206"/>
      <c r="F21" s="206"/>
      <c r="G21" s="206"/>
      <c r="H21" s="206"/>
      <c r="I21" s="206"/>
      <c r="J21" s="206"/>
      <c r="K21" s="206"/>
      <c r="L21" s="206"/>
      <c r="M21" s="206"/>
      <c r="N21" s="207"/>
      <c r="O21" s="207"/>
      <c r="P21" s="207"/>
      <c r="Q21" s="207"/>
      <c r="R21" s="207"/>
      <c r="S21" s="207"/>
      <c r="T21" s="207"/>
      <c r="U21" s="207"/>
    </row>
    <row r="22" spans="1:21">
      <c r="A22" s="250" t="s">
        <v>301</v>
      </c>
      <c r="B22" s="250"/>
      <c r="C22" s="250"/>
      <c r="D22" s="250"/>
      <c r="E22" s="206"/>
      <c r="F22" s="206"/>
      <c r="G22" s="206"/>
      <c r="H22" s="206"/>
      <c r="I22" s="206"/>
      <c r="J22" s="206"/>
      <c r="K22" s="206"/>
      <c r="L22" s="206"/>
      <c r="M22" s="206"/>
      <c r="N22" s="207"/>
      <c r="O22" s="207"/>
      <c r="P22" s="207"/>
      <c r="Q22" s="207"/>
      <c r="R22" s="207"/>
      <c r="S22" s="207"/>
      <c r="T22" s="207"/>
      <c r="U22" s="207"/>
    </row>
  </sheetData>
  <sheetProtection selectLockedCells="1" selectUnlockedCells="1"/>
  <mergeCells count="33">
    <mergeCell ref="U3:U7"/>
    <mergeCell ref="E4:E7"/>
    <mergeCell ref="A1:D1"/>
    <mergeCell ref="C3:C7"/>
    <mergeCell ref="K4:P4"/>
    <mergeCell ref="J4:J7"/>
    <mergeCell ref="G3:G7"/>
    <mergeCell ref="F4:F7"/>
    <mergeCell ref="E1:O1"/>
    <mergeCell ref="P1:U1"/>
    <mergeCell ref="P2:U2"/>
    <mergeCell ref="Q4:Q7"/>
    <mergeCell ref="R4:R7"/>
    <mergeCell ref="S4:S7"/>
    <mergeCell ref="J3:S3"/>
    <mergeCell ref="D3:D7"/>
    <mergeCell ref="I3:I7"/>
    <mergeCell ref="A20:E20"/>
    <mergeCell ref="N20:T20"/>
    <mergeCell ref="E3:F3"/>
    <mergeCell ref="A17:E17"/>
    <mergeCell ref="N17:T17"/>
    <mergeCell ref="A3:A7"/>
    <mergeCell ref="B3:B7"/>
    <mergeCell ref="A18:E18"/>
    <mergeCell ref="N18:T18"/>
    <mergeCell ref="A8:B8"/>
    <mergeCell ref="O5:O7"/>
    <mergeCell ref="P5:P7"/>
    <mergeCell ref="K5:K7"/>
    <mergeCell ref="H3:H7"/>
    <mergeCell ref="T3:T7"/>
    <mergeCell ref="L5:N6"/>
  </mergeCells>
  <pageMargins left="0.39370078740157499" right="0.39370078740157499" top="0.41" bottom="0.45" header="0.31496062992126" footer="0.31496062992126"/>
  <pageSetup paperSize="9" scale="70" orientation="landscape" r:id="rId1"/>
  <ignoredErrors>
    <ignoredError sqref="C8:U8"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X24"/>
  <sheetViews>
    <sheetView view="pageBreakPreview" topLeftCell="A4" zoomScaleSheetLayoutView="100" workbookViewId="0">
      <selection activeCell="A9" sqref="A9:V22"/>
    </sheetView>
  </sheetViews>
  <sheetFormatPr defaultRowHeight="15.75"/>
  <cols>
    <col min="1" max="1" width="3.25" style="4" customWidth="1"/>
    <col min="2" max="2" width="13.375" style="4" customWidth="1"/>
    <col min="3" max="3" width="6.5" style="4" customWidth="1"/>
    <col min="4" max="4" width="6" style="4" customWidth="1"/>
    <col min="5" max="5" width="8.5" style="4" customWidth="1"/>
    <col min="6" max="6" width="5.75" style="4" customWidth="1"/>
    <col min="7" max="7" width="5" style="4" customWidth="1"/>
    <col min="8" max="8" width="6.75" style="4" customWidth="1"/>
    <col min="9" max="9" width="6.125" style="4" customWidth="1"/>
    <col min="10" max="12" width="6.75" style="4" customWidth="1"/>
    <col min="13" max="13" width="8.125" style="8" customWidth="1"/>
    <col min="14" max="14" width="7.25" style="8" customWidth="1"/>
    <col min="15" max="16" width="5.375" style="8" customWidth="1"/>
    <col min="17" max="17" width="7.125" style="8" customWidth="1"/>
    <col min="18" max="18" width="8" style="8" customWidth="1"/>
    <col min="19" max="19" width="5.375" style="8" customWidth="1"/>
    <col min="20" max="20" width="5.25" style="8" customWidth="1"/>
    <col min="21" max="21" width="6.125" style="8" customWidth="1"/>
    <col min="22" max="22" width="7.375" style="8" customWidth="1"/>
    <col min="23" max="16384" width="9" style="4"/>
  </cols>
  <sheetData>
    <row r="1" spans="1:24" ht="63.75" customHeight="1">
      <c r="A1" s="492" t="s">
        <v>152</v>
      </c>
      <c r="B1" s="492"/>
      <c r="C1" s="492"/>
      <c r="D1" s="492"/>
      <c r="E1" s="492"/>
      <c r="F1" s="501" t="s">
        <v>124</v>
      </c>
      <c r="G1" s="501"/>
      <c r="H1" s="501"/>
      <c r="I1" s="501"/>
      <c r="J1" s="501"/>
      <c r="K1" s="501"/>
      <c r="L1" s="501"/>
      <c r="M1" s="501"/>
      <c r="N1" s="501"/>
      <c r="O1" s="501"/>
      <c r="P1" s="39"/>
      <c r="Q1" s="505" t="s">
        <v>150</v>
      </c>
      <c r="R1" s="505"/>
      <c r="S1" s="505"/>
      <c r="T1" s="505"/>
      <c r="U1" s="505"/>
      <c r="V1" s="505"/>
    </row>
    <row r="2" spans="1:24" ht="17.25" customHeight="1">
      <c r="A2" s="23"/>
      <c r="B2" s="25"/>
      <c r="C2" s="25"/>
      <c r="D2" s="25"/>
      <c r="E2" s="6"/>
      <c r="F2" s="6"/>
      <c r="G2" s="6"/>
      <c r="H2" s="6"/>
      <c r="I2" s="6"/>
      <c r="J2" s="33"/>
      <c r="K2" s="35">
        <f>COUNTBLANK(E8:V22)</f>
        <v>252</v>
      </c>
      <c r="L2" s="35">
        <f>COUNTA(E9:V22)</f>
        <v>0</v>
      </c>
      <c r="M2" s="38">
        <f>K2+L2</f>
        <v>252</v>
      </c>
      <c r="N2" s="37"/>
      <c r="O2" s="24"/>
      <c r="P2" s="24"/>
      <c r="Q2" s="24"/>
      <c r="R2" s="509" t="s">
        <v>98</v>
      </c>
      <c r="S2" s="509"/>
      <c r="T2" s="509"/>
      <c r="U2" s="509"/>
      <c r="V2" s="509"/>
    </row>
    <row r="3" spans="1:24" s="11" customFormat="1" ht="15.75" customHeight="1">
      <c r="A3" s="557" t="s">
        <v>157</v>
      </c>
      <c r="B3" s="558"/>
      <c r="C3" s="534" t="s">
        <v>132</v>
      </c>
      <c r="D3" s="527" t="s">
        <v>134</v>
      </c>
      <c r="E3" s="563" t="s">
        <v>4</v>
      </c>
      <c r="F3" s="564"/>
      <c r="G3" s="549" t="s">
        <v>36</v>
      </c>
      <c r="H3" s="549" t="s">
        <v>82</v>
      </c>
      <c r="I3" s="555" t="s">
        <v>37</v>
      </c>
      <c r="J3" s="556"/>
      <c r="K3" s="556"/>
      <c r="L3" s="556"/>
      <c r="M3" s="556"/>
      <c r="N3" s="556"/>
      <c r="O3" s="556"/>
      <c r="P3" s="556"/>
      <c r="Q3" s="556"/>
      <c r="R3" s="556"/>
      <c r="S3" s="556"/>
      <c r="T3" s="556"/>
      <c r="U3" s="550" t="s">
        <v>103</v>
      </c>
      <c r="V3" s="527" t="s">
        <v>108</v>
      </c>
    </row>
    <row r="4" spans="1:24" s="12" customFormat="1" ht="15.75" customHeight="1">
      <c r="A4" s="559"/>
      <c r="B4" s="560"/>
      <c r="C4" s="535"/>
      <c r="D4" s="527"/>
      <c r="E4" s="502" t="s">
        <v>137</v>
      </c>
      <c r="F4" s="502" t="s">
        <v>62</v>
      </c>
      <c r="G4" s="549"/>
      <c r="H4" s="549"/>
      <c r="I4" s="549" t="s">
        <v>37</v>
      </c>
      <c r="J4" s="554" t="s">
        <v>38</v>
      </c>
      <c r="K4" s="554"/>
      <c r="L4" s="554"/>
      <c r="M4" s="554"/>
      <c r="N4" s="554"/>
      <c r="O4" s="554"/>
      <c r="P4" s="554"/>
      <c r="Q4" s="554"/>
      <c r="R4" s="510" t="s">
        <v>139</v>
      </c>
      <c r="S4" s="513" t="s">
        <v>148</v>
      </c>
      <c r="T4" s="510" t="s">
        <v>81</v>
      </c>
      <c r="U4" s="550"/>
      <c r="V4" s="527"/>
    </row>
    <row r="5" spans="1:24" s="11" customFormat="1" ht="15.75" customHeight="1">
      <c r="A5" s="559"/>
      <c r="B5" s="560"/>
      <c r="C5" s="535"/>
      <c r="D5" s="527"/>
      <c r="E5" s="503"/>
      <c r="F5" s="503"/>
      <c r="G5" s="549"/>
      <c r="H5" s="549"/>
      <c r="I5" s="549"/>
      <c r="J5" s="549" t="s">
        <v>61</v>
      </c>
      <c r="K5" s="551" t="s">
        <v>4</v>
      </c>
      <c r="L5" s="552"/>
      <c r="M5" s="552"/>
      <c r="N5" s="552"/>
      <c r="O5" s="552"/>
      <c r="P5" s="552"/>
      <c r="Q5" s="553"/>
      <c r="R5" s="511"/>
      <c r="S5" s="514"/>
      <c r="T5" s="511"/>
      <c r="U5" s="550"/>
      <c r="V5" s="527"/>
    </row>
    <row r="6" spans="1:24" s="11" customFormat="1" ht="15.75" customHeight="1">
      <c r="A6" s="559"/>
      <c r="B6" s="560"/>
      <c r="C6" s="535"/>
      <c r="D6" s="527"/>
      <c r="E6" s="503"/>
      <c r="F6" s="503"/>
      <c r="G6" s="549"/>
      <c r="H6" s="549"/>
      <c r="I6" s="549"/>
      <c r="J6" s="549"/>
      <c r="K6" s="510" t="s">
        <v>96</v>
      </c>
      <c r="L6" s="551" t="s">
        <v>4</v>
      </c>
      <c r="M6" s="552"/>
      <c r="N6" s="553"/>
      <c r="O6" s="510" t="s">
        <v>42</v>
      </c>
      <c r="P6" s="513" t="s">
        <v>147</v>
      </c>
      <c r="Q6" s="510" t="s">
        <v>46</v>
      </c>
      <c r="R6" s="511"/>
      <c r="S6" s="514"/>
      <c r="T6" s="511"/>
      <c r="U6" s="550"/>
      <c r="V6" s="527"/>
    </row>
    <row r="7" spans="1:24" s="11" customFormat="1" ht="51" customHeight="1">
      <c r="A7" s="559"/>
      <c r="B7" s="560"/>
      <c r="C7" s="536"/>
      <c r="D7" s="527"/>
      <c r="E7" s="504"/>
      <c r="F7" s="504"/>
      <c r="G7" s="549"/>
      <c r="H7" s="549"/>
      <c r="I7" s="549"/>
      <c r="J7" s="549"/>
      <c r="K7" s="512"/>
      <c r="L7" s="50" t="s">
        <v>39</v>
      </c>
      <c r="M7" s="50" t="s">
        <v>40</v>
      </c>
      <c r="N7" s="50" t="s">
        <v>159</v>
      </c>
      <c r="O7" s="512"/>
      <c r="P7" s="515"/>
      <c r="Q7" s="512"/>
      <c r="R7" s="512"/>
      <c r="S7" s="515"/>
      <c r="T7" s="512"/>
      <c r="U7" s="550"/>
      <c r="V7" s="527"/>
    </row>
    <row r="8" spans="1:24">
      <c r="A8" s="561"/>
      <c r="B8" s="562"/>
      <c r="C8" s="40" t="s">
        <v>13</v>
      </c>
      <c r="D8" s="40" t="s">
        <v>14</v>
      </c>
      <c r="E8" s="40" t="s">
        <v>19</v>
      </c>
      <c r="F8" s="40" t="s">
        <v>22</v>
      </c>
      <c r="G8" s="40" t="s">
        <v>23</v>
      </c>
      <c r="H8" s="40" t="s">
        <v>24</v>
      </c>
      <c r="I8" s="40" t="s">
        <v>25</v>
      </c>
      <c r="J8" s="40" t="s">
        <v>26</v>
      </c>
      <c r="K8" s="40" t="s">
        <v>27</v>
      </c>
      <c r="L8" s="40" t="s">
        <v>29</v>
      </c>
      <c r="M8" s="40" t="s">
        <v>30</v>
      </c>
      <c r="N8" s="40" t="s">
        <v>104</v>
      </c>
      <c r="O8" s="40" t="s">
        <v>101</v>
      </c>
      <c r="P8" s="40" t="s">
        <v>105</v>
      </c>
      <c r="Q8" s="40" t="s">
        <v>106</v>
      </c>
      <c r="R8" s="40" t="s">
        <v>107</v>
      </c>
      <c r="S8" s="40" t="s">
        <v>118</v>
      </c>
      <c r="T8" s="40" t="s">
        <v>131</v>
      </c>
      <c r="U8" s="40" t="s">
        <v>133</v>
      </c>
      <c r="V8" s="40" t="s">
        <v>149</v>
      </c>
    </row>
    <row r="9" spans="1:24">
      <c r="A9" s="40" t="s">
        <v>0</v>
      </c>
      <c r="B9" s="51" t="s">
        <v>94</v>
      </c>
      <c r="C9" s="42"/>
      <c r="D9" s="42"/>
      <c r="E9" s="42"/>
      <c r="F9" s="42"/>
      <c r="G9" s="42"/>
      <c r="H9" s="42"/>
      <c r="I9" s="42"/>
      <c r="J9" s="42"/>
      <c r="K9" s="42"/>
      <c r="L9" s="54"/>
      <c r="M9" s="54"/>
      <c r="N9" s="55"/>
      <c r="O9" s="42"/>
      <c r="P9" s="42"/>
      <c r="Q9" s="52"/>
      <c r="R9" s="52"/>
      <c r="S9" s="52"/>
      <c r="T9" s="52"/>
      <c r="U9" s="42"/>
      <c r="V9" s="42"/>
      <c r="X9" s="30"/>
    </row>
    <row r="10" spans="1:24">
      <c r="A10" s="44" t="s">
        <v>13</v>
      </c>
      <c r="B10" s="53" t="s">
        <v>54</v>
      </c>
      <c r="C10" s="42"/>
      <c r="D10" s="42"/>
      <c r="E10" s="42"/>
      <c r="F10" s="42"/>
      <c r="G10" s="42"/>
      <c r="H10" s="42"/>
      <c r="I10" s="42"/>
      <c r="J10" s="42"/>
      <c r="K10" s="42"/>
      <c r="L10" s="54"/>
      <c r="M10" s="54"/>
      <c r="N10" s="55"/>
      <c r="O10" s="42"/>
      <c r="P10" s="42"/>
      <c r="Q10" s="42"/>
      <c r="R10" s="42"/>
      <c r="S10" s="42"/>
      <c r="T10" s="42"/>
      <c r="U10" s="42"/>
      <c r="V10" s="42"/>
    </row>
    <row r="11" spans="1:24">
      <c r="A11" s="44" t="s">
        <v>14</v>
      </c>
      <c r="B11" s="53" t="s">
        <v>55</v>
      </c>
      <c r="C11" s="42"/>
      <c r="D11" s="42"/>
      <c r="E11" s="42"/>
      <c r="F11" s="42"/>
      <c r="G11" s="42"/>
      <c r="H11" s="42"/>
      <c r="I11" s="42"/>
      <c r="J11" s="42"/>
      <c r="K11" s="42"/>
      <c r="L11" s="54"/>
      <c r="M11" s="54"/>
      <c r="N11" s="55"/>
      <c r="O11" s="42"/>
      <c r="P11" s="42"/>
      <c r="Q11" s="42"/>
      <c r="R11" s="42"/>
      <c r="S11" s="42"/>
      <c r="T11" s="42"/>
      <c r="U11" s="42"/>
      <c r="V11" s="42"/>
    </row>
    <row r="12" spans="1:24">
      <c r="A12" s="44" t="s">
        <v>19</v>
      </c>
      <c r="B12" s="53" t="s">
        <v>56</v>
      </c>
      <c r="C12" s="42"/>
      <c r="D12" s="42"/>
      <c r="E12" s="42"/>
      <c r="F12" s="42"/>
      <c r="G12" s="42"/>
      <c r="H12" s="42"/>
      <c r="I12" s="42"/>
      <c r="J12" s="42"/>
      <c r="K12" s="42"/>
      <c r="L12" s="54"/>
      <c r="M12" s="54"/>
      <c r="N12" s="55"/>
      <c r="O12" s="42"/>
      <c r="P12" s="42"/>
      <c r="Q12" s="42"/>
      <c r="R12" s="42"/>
      <c r="S12" s="42"/>
      <c r="T12" s="42"/>
      <c r="U12" s="42"/>
      <c r="V12" s="42"/>
    </row>
    <row r="13" spans="1:24">
      <c r="A13" s="44" t="s">
        <v>22</v>
      </c>
      <c r="B13" s="53" t="s">
        <v>57</v>
      </c>
      <c r="C13" s="42"/>
      <c r="D13" s="42"/>
      <c r="E13" s="42"/>
      <c r="F13" s="42"/>
      <c r="G13" s="42"/>
      <c r="H13" s="42"/>
      <c r="I13" s="42"/>
      <c r="J13" s="42"/>
      <c r="K13" s="42"/>
      <c r="L13" s="54"/>
      <c r="M13" s="54"/>
      <c r="N13" s="55"/>
      <c r="O13" s="42"/>
      <c r="P13" s="42"/>
      <c r="Q13" s="42"/>
      <c r="R13" s="42"/>
      <c r="S13" s="42"/>
      <c r="T13" s="42"/>
      <c r="U13" s="42"/>
      <c r="V13" s="42"/>
    </row>
    <row r="14" spans="1:24">
      <c r="A14" s="44" t="s">
        <v>23</v>
      </c>
      <c r="B14" s="53" t="s">
        <v>60</v>
      </c>
      <c r="C14" s="42"/>
      <c r="D14" s="42"/>
      <c r="E14" s="42"/>
      <c r="F14" s="42"/>
      <c r="G14" s="42"/>
      <c r="H14" s="42"/>
      <c r="I14" s="42"/>
      <c r="J14" s="42"/>
      <c r="K14" s="42"/>
      <c r="L14" s="54"/>
      <c r="M14" s="54"/>
      <c r="N14" s="55"/>
      <c r="O14" s="42"/>
      <c r="P14" s="42"/>
      <c r="Q14" s="42"/>
      <c r="R14" s="42"/>
      <c r="S14" s="42"/>
      <c r="T14" s="42"/>
      <c r="U14" s="42"/>
      <c r="V14" s="42"/>
    </row>
    <row r="15" spans="1:24">
      <c r="A15" s="44" t="s">
        <v>24</v>
      </c>
      <c r="B15" s="53" t="s">
        <v>58</v>
      </c>
      <c r="C15" s="42"/>
      <c r="D15" s="42"/>
      <c r="E15" s="42"/>
      <c r="F15" s="42"/>
      <c r="G15" s="42"/>
      <c r="H15" s="42"/>
      <c r="I15" s="42"/>
      <c r="J15" s="42"/>
      <c r="K15" s="42"/>
      <c r="L15" s="54"/>
      <c r="M15" s="54"/>
      <c r="N15" s="55"/>
      <c r="O15" s="42"/>
      <c r="P15" s="42"/>
      <c r="Q15" s="42"/>
      <c r="R15" s="42"/>
      <c r="S15" s="42"/>
      <c r="T15" s="42"/>
      <c r="U15" s="42"/>
      <c r="V15" s="42"/>
    </row>
    <row r="16" spans="1:24">
      <c r="A16" s="40" t="s">
        <v>1</v>
      </c>
      <c r="B16" s="51" t="s">
        <v>95</v>
      </c>
      <c r="C16" s="42"/>
      <c r="D16" s="42"/>
      <c r="E16" s="42"/>
      <c r="F16" s="42"/>
      <c r="G16" s="42"/>
      <c r="H16" s="42"/>
      <c r="I16" s="42"/>
      <c r="J16" s="42"/>
      <c r="K16" s="42"/>
      <c r="L16" s="42"/>
      <c r="M16" s="42"/>
      <c r="N16" s="42"/>
      <c r="O16" s="42"/>
      <c r="P16" s="42"/>
      <c r="Q16" s="52"/>
      <c r="R16" s="52"/>
      <c r="S16" s="52"/>
      <c r="T16" s="52"/>
      <c r="U16" s="42"/>
      <c r="V16" s="42"/>
    </row>
    <row r="17" spans="1:23" ht="16.5" customHeight="1">
      <c r="A17" s="44" t="s">
        <v>13</v>
      </c>
      <c r="B17" s="53" t="s">
        <v>54</v>
      </c>
      <c r="C17" s="42"/>
      <c r="D17" s="42"/>
      <c r="E17" s="42"/>
      <c r="F17" s="42"/>
      <c r="G17" s="42"/>
      <c r="H17" s="42"/>
      <c r="I17" s="42"/>
      <c r="J17" s="42"/>
      <c r="K17" s="42"/>
      <c r="L17" s="42"/>
      <c r="M17" s="42"/>
      <c r="N17" s="42"/>
      <c r="O17" s="42"/>
      <c r="P17" s="42"/>
      <c r="Q17" s="42"/>
      <c r="R17" s="42"/>
      <c r="S17" s="42"/>
      <c r="T17" s="42"/>
      <c r="U17" s="42"/>
      <c r="V17" s="42"/>
    </row>
    <row r="18" spans="1:23" ht="16.5" customHeight="1">
      <c r="A18" s="44" t="s">
        <v>14</v>
      </c>
      <c r="B18" s="53" t="s">
        <v>55</v>
      </c>
      <c r="C18" s="42"/>
      <c r="D18" s="42"/>
      <c r="E18" s="42"/>
      <c r="F18" s="42"/>
      <c r="G18" s="42"/>
      <c r="H18" s="42"/>
      <c r="I18" s="42"/>
      <c r="J18" s="42"/>
      <c r="K18" s="42"/>
      <c r="L18" s="42"/>
      <c r="M18" s="42"/>
      <c r="N18" s="42"/>
      <c r="O18" s="42"/>
      <c r="P18" s="42"/>
      <c r="Q18" s="42"/>
      <c r="R18" s="42"/>
      <c r="S18" s="42"/>
      <c r="T18" s="42"/>
      <c r="U18" s="42"/>
      <c r="V18" s="42"/>
    </row>
    <row r="19" spans="1:23" ht="16.5" customHeight="1">
      <c r="A19" s="44" t="s">
        <v>19</v>
      </c>
      <c r="B19" s="53" t="s">
        <v>56</v>
      </c>
      <c r="C19" s="42"/>
      <c r="D19" s="42"/>
      <c r="E19" s="42"/>
      <c r="F19" s="42"/>
      <c r="G19" s="42"/>
      <c r="H19" s="42"/>
      <c r="I19" s="42"/>
      <c r="J19" s="42"/>
      <c r="K19" s="42"/>
      <c r="L19" s="42"/>
      <c r="M19" s="42"/>
      <c r="N19" s="42"/>
      <c r="O19" s="42"/>
      <c r="P19" s="42"/>
      <c r="Q19" s="42"/>
      <c r="R19" s="42"/>
      <c r="S19" s="42"/>
      <c r="T19" s="42"/>
      <c r="U19" s="42"/>
      <c r="V19" s="42"/>
    </row>
    <row r="20" spans="1:23" ht="16.5" customHeight="1">
      <c r="A20" s="44" t="s">
        <v>22</v>
      </c>
      <c r="B20" s="53" t="s">
        <v>57</v>
      </c>
      <c r="C20" s="42"/>
      <c r="D20" s="42"/>
      <c r="E20" s="42"/>
      <c r="F20" s="42"/>
      <c r="G20" s="42"/>
      <c r="H20" s="42"/>
      <c r="I20" s="42"/>
      <c r="J20" s="42"/>
      <c r="K20" s="42"/>
      <c r="L20" s="42"/>
      <c r="M20" s="42"/>
      <c r="N20" s="42"/>
      <c r="O20" s="42"/>
      <c r="P20" s="42"/>
      <c r="Q20" s="42"/>
      <c r="R20" s="42"/>
      <c r="S20" s="42"/>
      <c r="T20" s="42"/>
      <c r="U20" s="42"/>
      <c r="V20" s="42"/>
    </row>
    <row r="21" spans="1:23" ht="16.5" customHeight="1">
      <c r="A21" s="44" t="s">
        <v>23</v>
      </c>
      <c r="B21" s="53" t="s">
        <v>60</v>
      </c>
      <c r="C21" s="42"/>
      <c r="D21" s="42"/>
      <c r="E21" s="42"/>
      <c r="F21" s="42"/>
      <c r="G21" s="42"/>
      <c r="H21" s="42"/>
      <c r="I21" s="42"/>
      <c r="J21" s="42"/>
      <c r="K21" s="42"/>
      <c r="L21" s="42"/>
      <c r="M21" s="42"/>
      <c r="N21" s="42"/>
      <c r="O21" s="42"/>
      <c r="P21" s="42"/>
      <c r="Q21" s="42"/>
      <c r="R21" s="42"/>
      <c r="S21" s="42"/>
      <c r="T21" s="42"/>
      <c r="U21" s="42"/>
      <c r="V21" s="42"/>
    </row>
    <row r="22" spans="1:23" ht="16.5" customHeight="1">
      <c r="A22" s="44" t="s">
        <v>24</v>
      </c>
      <c r="B22" s="53" t="s">
        <v>58</v>
      </c>
      <c r="C22" s="42"/>
      <c r="D22" s="42"/>
      <c r="E22" s="42"/>
      <c r="F22" s="42"/>
      <c r="G22" s="42"/>
      <c r="H22" s="42"/>
      <c r="I22" s="42"/>
      <c r="J22" s="42"/>
      <c r="K22" s="42"/>
      <c r="L22" s="42"/>
      <c r="M22" s="42"/>
      <c r="N22" s="42"/>
      <c r="O22" s="42"/>
      <c r="P22" s="42"/>
      <c r="Q22" s="42"/>
      <c r="R22" s="42"/>
      <c r="S22" s="42"/>
      <c r="T22" s="42"/>
      <c r="U22" s="42"/>
      <c r="V22" s="42"/>
    </row>
    <row r="23" spans="1:23" s="5" customFormat="1" ht="45.75" customHeight="1">
      <c r="A23" s="523" t="s">
        <v>119</v>
      </c>
      <c r="B23" s="523"/>
      <c r="C23" s="523"/>
      <c r="D23" s="523"/>
      <c r="E23" s="523"/>
      <c r="F23" s="523"/>
      <c r="G23" s="523"/>
      <c r="H23" s="523"/>
      <c r="I23" s="523"/>
      <c r="J23" s="523"/>
      <c r="K23" s="7"/>
      <c r="L23" s="7"/>
      <c r="M23" s="7"/>
      <c r="O23" s="525" t="s">
        <v>127</v>
      </c>
      <c r="P23" s="525"/>
      <c r="Q23" s="525"/>
      <c r="R23" s="525"/>
      <c r="S23" s="525"/>
      <c r="T23" s="525"/>
      <c r="U23" s="525"/>
      <c r="V23" s="525"/>
      <c r="W23" s="5" t="s">
        <v>2</v>
      </c>
    </row>
    <row r="24" spans="1:23">
      <c r="A24" s="524"/>
      <c r="B24" s="524"/>
      <c r="C24" s="524"/>
      <c r="D24" s="524"/>
      <c r="E24" s="524"/>
      <c r="F24" s="524"/>
      <c r="G24" s="524"/>
      <c r="H24" s="524"/>
      <c r="I24" s="524"/>
      <c r="J24" s="524"/>
      <c r="O24" s="526"/>
      <c r="P24" s="526"/>
      <c r="Q24" s="526"/>
      <c r="R24" s="526"/>
      <c r="S24" s="526"/>
      <c r="T24" s="526"/>
      <c r="U24" s="526"/>
      <c r="V24" s="526"/>
    </row>
  </sheetData>
  <mergeCells count="29">
    <mergeCell ref="A1:E1"/>
    <mergeCell ref="F1:O1"/>
    <mergeCell ref="Q1:V1"/>
    <mergeCell ref="J4:Q4"/>
    <mergeCell ref="I3:T3"/>
    <mergeCell ref="C3:C7"/>
    <mergeCell ref="S4:S7"/>
    <mergeCell ref="T4:T7"/>
    <mergeCell ref="D3:D7"/>
    <mergeCell ref="A3:B8"/>
    <mergeCell ref="E3:F3"/>
    <mergeCell ref="E4:E7"/>
    <mergeCell ref="F4:F7"/>
    <mergeCell ref="R4:R7"/>
    <mergeCell ref="K6:K7"/>
    <mergeCell ref="I4:I7"/>
    <mergeCell ref="A23:J24"/>
    <mergeCell ref="O23:V24"/>
    <mergeCell ref="R2:V2"/>
    <mergeCell ref="V3:V7"/>
    <mergeCell ref="J5:J7"/>
    <mergeCell ref="G3:G7"/>
    <mergeCell ref="H3:H7"/>
    <mergeCell ref="P6:P7"/>
    <mergeCell ref="U3:U7"/>
    <mergeCell ref="K5:Q5"/>
    <mergeCell ref="L6:N6"/>
    <mergeCell ref="O6:O7"/>
    <mergeCell ref="Q6:Q7"/>
  </mergeCells>
  <phoneticPr fontId="8" type="noConversion"/>
  <pageMargins left="0.43307086614173229" right="0.19685039370078741" top="0.19685039370078741" bottom="0" header="0.19685039370078741" footer="0.19685039370078741"/>
  <pageSetup paperSize="9" scale="9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AA75"/>
  <sheetViews>
    <sheetView view="pageBreakPreview" topLeftCell="A4" zoomScaleNormal="100" zoomScaleSheetLayoutView="100" workbookViewId="0">
      <pane xSplit="2" ySplit="6" topLeftCell="C10" activePane="bottomRight" state="frozen"/>
      <selection activeCell="A4" sqref="A4"/>
      <selection pane="topRight" activeCell="C4" sqref="C4"/>
      <selection pane="bottomLeft" activeCell="A10" sqref="A10"/>
      <selection pane="bottomRight" activeCell="G13" sqref="G13"/>
    </sheetView>
  </sheetViews>
  <sheetFormatPr defaultRowHeight="15.75"/>
  <cols>
    <col min="1" max="1" width="4.125" style="4" customWidth="1"/>
    <col min="2" max="2" width="24" style="4" customWidth="1"/>
    <col min="3" max="3" width="6.625" style="4" customWidth="1"/>
    <col min="4" max="4" width="7.25" style="4" customWidth="1"/>
    <col min="5" max="5" width="8.375" style="4" customWidth="1"/>
    <col min="6" max="6" width="6.75" style="4" customWidth="1"/>
    <col min="7" max="7" width="6.5" style="4" customWidth="1"/>
    <col min="8" max="8" width="5.375" style="4" customWidth="1"/>
    <col min="9" max="9" width="8.375" style="4" customWidth="1"/>
    <col min="10" max="10" width="6.75" style="4" customWidth="1"/>
    <col min="11" max="11" width="6.625" style="4" customWidth="1"/>
    <col min="12" max="13" width="7.125" style="4" customWidth="1"/>
    <col min="14" max="14" width="7.375" style="8" customWidth="1"/>
    <col min="15" max="15" width="6.5" style="8" customWidth="1"/>
    <col min="16" max="16" width="5.625" style="8" customWidth="1"/>
    <col min="17" max="18" width="7" style="8" customWidth="1"/>
    <col min="19" max="19" width="5.75" style="8" customWidth="1"/>
    <col min="20" max="20" width="7.25" style="8" customWidth="1"/>
    <col min="21" max="21" width="7.375" style="8" customWidth="1"/>
    <col min="22" max="27" width="0" style="4" hidden="1" customWidth="1"/>
    <col min="28" max="16384" width="9" style="4"/>
  </cols>
  <sheetData>
    <row r="1" spans="1:27" s="5" customFormat="1" ht="66.75" customHeight="1">
      <c r="A1" s="492" t="s">
        <v>320</v>
      </c>
      <c r="B1" s="492"/>
      <c r="C1" s="492"/>
      <c r="D1" s="492"/>
      <c r="E1" s="452" t="s">
        <v>330</v>
      </c>
      <c r="F1" s="452"/>
      <c r="G1" s="452"/>
      <c r="H1" s="452"/>
      <c r="I1" s="452"/>
      <c r="J1" s="452"/>
      <c r="K1" s="452"/>
      <c r="L1" s="452"/>
      <c r="M1" s="452"/>
      <c r="N1" s="452"/>
      <c r="O1" s="452"/>
      <c r="P1" s="572" t="str">
        <f>TT!C2</f>
        <v>Đơn vị  báo cáo: CỤC THADS TỈNH KON TUM
Đơn vị nhận báo cáo: BAN PHÁP CHẾ HĐND TỈNH</v>
      </c>
      <c r="Q1" s="572"/>
      <c r="R1" s="572"/>
      <c r="S1" s="572"/>
      <c r="T1" s="572"/>
      <c r="U1" s="572"/>
    </row>
    <row r="2" spans="1:27" s="5" customFormat="1" ht="18" customHeight="1">
      <c r="A2" s="23"/>
      <c r="B2" s="25"/>
      <c r="C2" s="25"/>
      <c r="D2" s="25"/>
      <c r="E2" s="6"/>
      <c r="F2" s="6"/>
      <c r="G2" s="6"/>
      <c r="H2" s="6"/>
      <c r="I2" s="33"/>
      <c r="J2" s="34">
        <f>COUNTBLANK(E9:U66)</f>
        <v>0</v>
      </c>
      <c r="K2" s="35">
        <f>COUNTA(E9:U66)</f>
        <v>986</v>
      </c>
      <c r="L2" s="35">
        <f>J2+K2</f>
        <v>986</v>
      </c>
      <c r="M2" s="35"/>
      <c r="N2" s="24"/>
      <c r="O2" s="24"/>
      <c r="P2" s="493" t="s">
        <v>164</v>
      </c>
      <c r="Q2" s="493"/>
      <c r="R2" s="493"/>
      <c r="S2" s="493"/>
      <c r="T2" s="493"/>
      <c r="U2" s="493"/>
    </row>
    <row r="3" spans="1:27" s="5" customFormat="1" ht="18" customHeight="1">
      <c r="A3" s="574" t="s">
        <v>136</v>
      </c>
      <c r="B3" s="574" t="s">
        <v>157</v>
      </c>
      <c r="C3" s="571" t="s">
        <v>163</v>
      </c>
      <c r="D3" s="471" t="s">
        <v>134</v>
      </c>
      <c r="E3" s="471" t="s">
        <v>4</v>
      </c>
      <c r="F3" s="471"/>
      <c r="G3" s="566" t="s">
        <v>36</v>
      </c>
      <c r="H3" s="565" t="s">
        <v>165</v>
      </c>
      <c r="I3" s="566" t="s">
        <v>37</v>
      </c>
      <c r="J3" s="499" t="s">
        <v>4</v>
      </c>
      <c r="K3" s="500"/>
      <c r="L3" s="500"/>
      <c r="M3" s="500"/>
      <c r="N3" s="500"/>
      <c r="O3" s="500"/>
      <c r="P3" s="500"/>
      <c r="Q3" s="500"/>
      <c r="R3" s="500"/>
      <c r="S3" s="500"/>
      <c r="T3" s="568" t="s">
        <v>103</v>
      </c>
      <c r="U3" s="497" t="s">
        <v>160</v>
      </c>
    </row>
    <row r="4" spans="1:27" s="5" customFormat="1" ht="18" customHeight="1">
      <c r="A4" s="575"/>
      <c r="B4" s="575"/>
      <c r="C4" s="571"/>
      <c r="D4" s="471"/>
      <c r="E4" s="471" t="s">
        <v>344</v>
      </c>
      <c r="F4" s="471" t="s">
        <v>62</v>
      </c>
      <c r="G4" s="566"/>
      <c r="H4" s="565"/>
      <c r="I4" s="566"/>
      <c r="J4" s="566" t="s">
        <v>61</v>
      </c>
      <c r="K4" s="471" t="s">
        <v>4</v>
      </c>
      <c r="L4" s="471"/>
      <c r="M4" s="471"/>
      <c r="N4" s="471"/>
      <c r="O4" s="471"/>
      <c r="P4" s="471"/>
      <c r="Q4" s="565" t="s">
        <v>345</v>
      </c>
      <c r="R4" s="566" t="s">
        <v>366</v>
      </c>
      <c r="S4" s="580" t="s">
        <v>81</v>
      </c>
      <c r="T4" s="569"/>
      <c r="U4" s="498"/>
    </row>
    <row r="5" spans="1:27" s="5" customFormat="1" ht="18" customHeight="1">
      <c r="A5" s="575"/>
      <c r="B5" s="575"/>
      <c r="C5" s="571"/>
      <c r="D5" s="471"/>
      <c r="E5" s="471"/>
      <c r="F5" s="471"/>
      <c r="G5" s="566"/>
      <c r="H5" s="565"/>
      <c r="I5" s="566"/>
      <c r="J5" s="566"/>
      <c r="K5" s="566" t="s">
        <v>96</v>
      </c>
      <c r="L5" s="471" t="s">
        <v>4</v>
      </c>
      <c r="M5" s="471"/>
      <c r="N5" s="566" t="s">
        <v>42</v>
      </c>
      <c r="O5" s="567" t="s">
        <v>147</v>
      </c>
      <c r="P5" s="566" t="s">
        <v>46</v>
      </c>
      <c r="Q5" s="565"/>
      <c r="R5" s="566"/>
      <c r="S5" s="580"/>
      <c r="T5" s="569"/>
      <c r="U5" s="498"/>
    </row>
    <row r="6" spans="1:27" s="5" customFormat="1" ht="18" customHeight="1">
      <c r="A6" s="575"/>
      <c r="B6" s="575"/>
      <c r="C6" s="571"/>
      <c r="D6" s="471"/>
      <c r="E6" s="471"/>
      <c r="F6" s="471"/>
      <c r="G6" s="566"/>
      <c r="H6" s="565"/>
      <c r="I6" s="566"/>
      <c r="J6" s="566"/>
      <c r="K6" s="566"/>
      <c r="L6" s="471"/>
      <c r="M6" s="471"/>
      <c r="N6" s="566"/>
      <c r="O6" s="567"/>
      <c r="P6" s="566"/>
      <c r="Q6" s="565"/>
      <c r="R6" s="566"/>
      <c r="S6" s="580"/>
      <c r="T6" s="569"/>
      <c r="U6" s="498"/>
    </row>
    <row r="7" spans="1:27" s="5" customFormat="1" ht="37.5" customHeight="1">
      <c r="A7" s="576"/>
      <c r="B7" s="576"/>
      <c r="C7" s="571"/>
      <c r="D7" s="471"/>
      <c r="E7" s="471"/>
      <c r="F7" s="471"/>
      <c r="G7" s="566"/>
      <c r="H7" s="565"/>
      <c r="I7" s="566"/>
      <c r="J7" s="566"/>
      <c r="K7" s="566"/>
      <c r="L7" s="56" t="s">
        <v>39</v>
      </c>
      <c r="M7" s="56" t="s">
        <v>138</v>
      </c>
      <c r="N7" s="566"/>
      <c r="O7" s="567"/>
      <c r="P7" s="566"/>
      <c r="Q7" s="565"/>
      <c r="R7" s="566"/>
      <c r="S7" s="580"/>
      <c r="T7" s="570"/>
      <c r="U7" s="498"/>
    </row>
    <row r="8" spans="1:27" s="5" customFormat="1" ht="12.75" customHeight="1">
      <c r="A8" s="577" t="s">
        <v>3</v>
      </c>
      <c r="B8" s="578"/>
      <c r="C8" s="256">
        <v>1</v>
      </c>
      <c r="D8" s="256">
        <v>2</v>
      </c>
      <c r="E8" s="256">
        <v>3</v>
      </c>
      <c r="F8" s="256">
        <v>4</v>
      </c>
      <c r="G8" s="256">
        <v>5</v>
      </c>
      <c r="H8" s="256">
        <v>6</v>
      </c>
      <c r="I8" s="256">
        <v>7</v>
      </c>
      <c r="J8" s="256">
        <v>8</v>
      </c>
      <c r="K8" s="256">
        <v>9</v>
      </c>
      <c r="L8" s="256">
        <v>10</v>
      </c>
      <c r="M8" s="256">
        <v>11</v>
      </c>
      <c r="N8" s="256">
        <v>12</v>
      </c>
      <c r="O8" s="256">
        <v>13</v>
      </c>
      <c r="P8" s="256">
        <v>14</v>
      </c>
      <c r="Q8" s="256">
        <v>15</v>
      </c>
      <c r="R8" s="256">
        <v>16</v>
      </c>
      <c r="S8" s="256">
        <v>17</v>
      </c>
      <c r="T8" s="256">
        <v>18</v>
      </c>
      <c r="U8" s="256">
        <v>19</v>
      </c>
    </row>
    <row r="9" spans="1:27" s="372" customFormat="1" ht="20.100000000000001" customHeight="1">
      <c r="A9" s="579" t="s">
        <v>10</v>
      </c>
      <c r="B9" s="579"/>
      <c r="C9" s="370">
        <v>9492</v>
      </c>
      <c r="D9" s="370">
        <v>17637</v>
      </c>
      <c r="E9" s="370">
        <v>233</v>
      </c>
      <c r="F9" s="370">
        <v>17404</v>
      </c>
      <c r="G9" s="370">
        <v>429</v>
      </c>
      <c r="H9" s="370">
        <v>0</v>
      </c>
      <c r="I9" s="370">
        <v>17208</v>
      </c>
      <c r="J9" s="370">
        <v>16618</v>
      </c>
      <c r="K9" s="370">
        <v>15941</v>
      </c>
      <c r="L9" s="370">
        <v>15709</v>
      </c>
      <c r="M9" s="370">
        <v>232</v>
      </c>
      <c r="N9" s="370">
        <v>668</v>
      </c>
      <c r="O9" s="370">
        <v>9</v>
      </c>
      <c r="P9" s="370">
        <v>0</v>
      </c>
      <c r="Q9" s="370">
        <v>587</v>
      </c>
      <c r="R9" s="370">
        <v>3</v>
      </c>
      <c r="S9" s="370">
        <v>0</v>
      </c>
      <c r="T9" s="370">
        <v>1267</v>
      </c>
      <c r="U9" s="371">
        <f>IF(J9&lt;&gt;0,K9/J9,"")</f>
        <v>0.95926104224335063</v>
      </c>
      <c r="Y9" s="373">
        <f>SUM(Y10:Y66)</f>
        <v>428</v>
      </c>
      <c r="Z9" s="373">
        <f>Q9+Y9</f>
        <v>1015</v>
      </c>
      <c r="AA9" s="373">
        <f>T9+Y9</f>
        <v>1695</v>
      </c>
    </row>
    <row r="10" spans="1:27" s="372" customFormat="1" ht="20.100000000000001" customHeight="1">
      <c r="A10" s="374" t="s">
        <v>0</v>
      </c>
      <c r="B10" s="375" t="s">
        <v>331</v>
      </c>
      <c r="C10" s="370">
        <v>278</v>
      </c>
      <c r="D10" s="370">
        <v>996</v>
      </c>
      <c r="E10" s="370">
        <v>43</v>
      </c>
      <c r="F10" s="370">
        <v>953</v>
      </c>
      <c r="G10" s="370">
        <v>107</v>
      </c>
      <c r="H10" s="370">
        <v>0</v>
      </c>
      <c r="I10" s="370">
        <v>889</v>
      </c>
      <c r="J10" s="370">
        <v>831</v>
      </c>
      <c r="K10" s="370">
        <v>801</v>
      </c>
      <c r="L10" s="370">
        <v>800</v>
      </c>
      <c r="M10" s="370">
        <v>1</v>
      </c>
      <c r="N10" s="370">
        <v>30</v>
      </c>
      <c r="O10" s="370">
        <v>0</v>
      </c>
      <c r="P10" s="370">
        <v>0</v>
      </c>
      <c r="Q10" s="370">
        <v>57</v>
      </c>
      <c r="R10" s="370">
        <v>1</v>
      </c>
      <c r="S10" s="370">
        <v>0</v>
      </c>
      <c r="T10" s="370">
        <v>88</v>
      </c>
      <c r="U10" s="376">
        <f t="shared" ref="U10:U66" si="0">IF(J10&lt;&gt;0,K10/J10,"")</f>
        <v>0.96389891696750907</v>
      </c>
      <c r="V10" s="377">
        <f>D9-G9-H9</f>
        <v>17208</v>
      </c>
      <c r="W10" s="377">
        <f>J9+Q9+R9+S9</f>
        <v>17208</v>
      </c>
      <c r="X10" s="377">
        <f>V10-W10</f>
        <v>0</v>
      </c>
      <c r="Y10" s="377">
        <f>'[1]04'!$Y$10+'[1]04'!$AB$10</f>
        <v>0</v>
      </c>
      <c r="Z10" s="377">
        <f>Y10+Q10</f>
        <v>57</v>
      </c>
      <c r="AA10" s="377">
        <f>T10+Y10</f>
        <v>88</v>
      </c>
    </row>
    <row r="11" spans="1:27" s="5" customFormat="1" ht="20.100000000000001" customHeight="1">
      <c r="A11" s="329">
        <v>1</v>
      </c>
      <c r="B11" s="323" t="s">
        <v>412</v>
      </c>
      <c r="C11" s="293">
        <v>8</v>
      </c>
      <c r="D11" s="378">
        <v>67</v>
      </c>
      <c r="E11" s="293">
        <v>0</v>
      </c>
      <c r="F11" s="293">
        <v>67</v>
      </c>
      <c r="G11" s="293">
        <v>7</v>
      </c>
      <c r="H11" s="293">
        <v>0</v>
      </c>
      <c r="I11" s="370">
        <v>60</v>
      </c>
      <c r="J11" s="370">
        <v>60</v>
      </c>
      <c r="K11" s="370">
        <v>60</v>
      </c>
      <c r="L11" s="293">
        <v>60</v>
      </c>
      <c r="M11" s="293">
        <v>0</v>
      </c>
      <c r="N11" s="293">
        <v>0</v>
      </c>
      <c r="O11" s="293">
        <v>0</v>
      </c>
      <c r="P11" s="293">
        <v>0</v>
      </c>
      <c r="Q11" s="293">
        <v>0</v>
      </c>
      <c r="R11" s="293">
        <v>0</v>
      </c>
      <c r="S11" s="293">
        <v>0</v>
      </c>
      <c r="T11" s="370">
        <v>0</v>
      </c>
      <c r="U11" s="330">
        <f t="shared" si="0"/>
        <v>1</v>
      </c>
      <c r="V11" s="268">
        <f t="shared" ref="V11:V57" si="1">D10-G10-H10</f>
        <v>889</v>
      </c>
      <c r="W11" s="268">
        <f t="shared" ref="W11:W57" si="2">J10+Q10+R10+S10</f>
        <v>889</v>
      </c>
      <c r="X11" s="268">
        <f t="shared" ref="X11:X66" si="3">V11-W11</f>
        <v>0</v>
      </c>
      <c r="Y11" s="267"/>
      <c r="Z11" s="267"/>
      <c r="AA11" s="267"/>
    </row>
    <row r="12" spans="1:27" s="5" customFormat="1" ht="20.100000000000001" customHeight="1">
      <c r="A12" s="329">
        <v>2</v>
      </c>
      <c r="B12" s="323" t="s">
        <v>413</v>
      </c>
      <c r="C12" s="293">
        <v>8</v>
      </c>
      <c r="D12" s="378">
        <v>71</v>
      </c>
      <c r="E12" s="293">
        <v>1</v>
      </c>
      <c r="F12" s="293">
        <v>70</v>
      </c>
      <c r="G12" s="293">
        <v>15</v>
      </c>
      <c r="H12" s="293">
        <v>0</v>
      </c>
      <c r="I12" s="370">
        <v>56</v>
      </c>
      <c r="J12" s="370">
        <v>56</v>
      </c>
      <c r="K12" s="370">
        <v>56</v>
      </c>
      <c r="L12" s="293">
        <v>56</v>
      </c>
      <c r="M12" s="293">
        <v>0</v>
      </c>
      <c r="N12" s="293">
        <v>0</v>
      </c>
      <c r="O12" s="293">
        <v>0</v>
      </c>
      <c r="P12" s="293">
        <v>0</v>
      </c>
      <c r="Q12" s="293">
        <v>0</v>
      </c>
      <c r="R12" s="293">
        <v>0</v>
      </c>
      <c r="S12" s="293">
        <v>0</v>
      </c>
      <c r="T12" s="370">
        <v>0</v>
      </c>
      <c r="U12" s="330">
        <f t="shared" si="0"/>
        <v>1</v>
      </c>
      <c r="V12" s="268">
        <f t="shared" si="1"/>
        <v>60</v>
      </c>
      <c r="W12" s="268">
        <f t="shared" si="2"/>
        <v>60</v>
      </c>
      <c r="X12" s="268">
        <f t="shared" si="3"/>
        <v>0</v>
      </c>
      <c r="Y12" s="267"/>
      <c r="Z12" s="267"/>
      <c r="AA12" s="267"/>
    </row>
    <row r="13" spans="1:27" s="5" customFormat="1" ht="20.100000000000001" customHeight="1">
      <c r="A13" s="329">
        <v>3</v>
      </c>
      <c r="B13" s="323" t="s">
        <v>414</v>
      </c>
      <c r="C13" s="293">
        <v>3</v>
      </c>
      <c r="D13" s="378">
        <v>56</v>
      </c>
      <c r="E13" s="293">
        <v>1</v>
      </c>
      <c r="F13" s="293">
        <v>55</v>
      </c>
      <c r="G13" s="293">
        <v>12</v>
      </c>
      <c r="H13" s="293">
        <v>0</v>
      </c>
      <c r="I13" s="370">
        <v>44</v>
      </c>
      <c r="J13" s="370">
        <v>43</v>
      </c>
      <c r="K13" s="370">
        <v>43</v>
      </c>
      <c r="L13" s="293">
        <v>43</v>
      </c>
      <c r="M13" s="293">
        <v>0</v>
      </c>
      <c r="N13" s="293">
        <v>0</v>
      </c>
      <c r="O13" s="293">
        <v>0</v>
      </c>
      <c r="P13" s="293">
        <v>0</v>
      </c>
      <c r="Q13" s="293">
        <v>1</v>
      </c>
      <c r="R13" s="293">
        <v>0</v>
      </c>
      <c r="S13" s="293">
        <v>0</v>
      </c>
      <c r="T13" s="370">
        <v>1</v>
      </c>
      <c r="U13" s="330">
        <f t="shared" si="0"/>
        <v>1</v>
      </c>
      <c r="V13" s="268">
        <f t="shared" si="1"/>
        <v>56</v>
      </c>
      <c r="W13" s="268">
        <f t="shared" si="2"/>
        <v>56</v>
      </c>
      <c r="X13" s="268">
        <f t="shared" si="3"/>
        <v>0</v>
      </c>
      <c r="Y13" s="267"/>
      <c r="Z13" s="267"/>
      <c r="AA13" s="267"/>
    </row>
    <row r="14" spans="1:27" s="5" customFormat="1" ht="20.100000000000001" customHeight="1">
      <c r="A14" s="329">
        <v>4</v>
      </c>
      <c r="B14" s="323" t="s">
        <v>415</v>
      </c>
      <c r="C14" s="293">
        <v>40</v>
      </c>
      <c r="D14" s="378">
        <v>65</v>
      </c>
      <c r="E14" s="293">
        <v>6</v>
      </c>
      <c r="F14" s="293">
        <v>59</v>
      </c>
      <c r="G14" s="293">
        <v>14</v>
      </c>
      <c r="H14" s="293">
        <v>0</v>
      </c>
      <c r="I14" s="370">
        <v>51</v>
      </c>
      <c r="J14" s="370">
        <v>50</v>
      </c>
      <c r="K14" s="370">
        <v>49</v>
      </c>
      <c r="L14" s="293">
        <v>49</v>
      </c>
      <c r="M14" s="293">
        <v>0</v>
      </c>
      <c r="N14" s="293">
        <v>1</v>
      </c>
      <c r="O14" s="293">
        <v>0</v>
      </c>
      <c r="P14" s="293">
        <v>0</v>
      </c>
      <c r="Q14" s="293">
        <v>1</v>
      </c>
      <c r="R14" s="293">
        <v>0</v>
      </c>
      <c r="S14" s="293">
        <v>0</v>
      </c>
      <c r="T14" s="370">
        <v>2</v>
      </c>
      <c r="U14" s="330">
        <f t="shared" si="0"/>
        <v>0.98</v>
      </c>
      <c r="V14" s="268">
        <f t="shared" si="1"/>
        <v>44</v>
      </c>
      <c r="W14" s="268">
        <f t="shared" si="2"/>
        <v>44</v>
      </c>
      <c r="X14" s="268">
        <f t="shared" si="3"/>
        <v>0</v>
      </c>
      <c r="Y14" s="267"/>
      <c r="Z14" s="267"/>
      <c r="AA14" s="267"/>
    </row>
    <row r="15" spans="1:27" s="5" customFormat="1" ht="20.100000000000001" customHeight="1">
      <c r="A15" s="329">
        <v>5</v>
      </c>
      <c r="B15" s="323" t="s">
        <v>416</v>
      </c>
      <c r="C15" s="293">
        <v>55</v>
      </c>
      <c r="D15" s="378">
        <v>127</v>
      </c>
      <c r="E15" s="293">
        <v>10</v>
      </c>
      <c r="F15" s="293">
        <v>117</v>
      </c>
      <c r="G15" s="293">
        <v>5</v>
      </c>
      <c r="H15" s="293">
        <v>0</v>
      </c>
      <c r="I15" s="370">
        <v>122</v>
      </c>
      <c r="J15" s="370">
        <v>115</v>
      </c>
      <c r="K15" s="370">
        <v>106</v>
      </c>
      <c r="L15" s="293">
        <v>105</v>
      </c>
      <c r="M15" s="293">
        <v>1</v>
      </c>
      <c r="N15" s="293">
        <v>9</v>
      </c>
      <c r="O15" s="293">
        <v>0</v>
      </c>
      <c r="P15" s="293">
        <v>0</v>
      </c>
      <c r="Q15" s="293">
        <v>7</v>
      </c>
      <c r="R15" s="293">
        <v>0</v>
      </c>
      <c r="S15" s="293">
        <v>0</v>
      </c>
      <c r="T15" s="370">
        <v>16</v>
      </c>
      <c r="U15" s="330">
        <f t="shared" si="0"/>
        <v>0.92173913043478262</v>
      </c>
      <c r="V15" s="268">
        <f t="shared" si="1"/>
        <v>51</v>
      </c>
      <c r="W15" s="268">
        <f t="shared" si="2"/>
        <v>51</v>
      </c>
      <c r="X15" s="268">
        <f t="shared" si="3"/>
        <v>0</v>
      </c>
      <c r="Y15" s="267"/>
      <c r="Z15" s="267"/>
      <c r="AA15" s="267"/>
    </row>
    <row r="16" spans="1:27" s="5" customFormat="1" ht="20.100000000000001" customHeight="1">
      <c r="A16" s="329">
        <v>6</v>
      </c>
      <c r="B16" s="323" t="s">
        <v>417</v>
      </c>
      <c r="C16" s="293">
        <v>65</v>
      </c>
      <c r="D16" s="378">
        <v>162</v>
      </c>
      <c r="E16" s="293">
        <v>0</v>
      </c>
      <c r="F16" s="293">
        <v>162</v>
      </c>
      <c r="G16" s="293">
        <v>14</v>
      </c>
      <c r="H16" s="293">
        <v>0</v>
      </c>
      <c r="I16" s="370">
        <v>148</v>
      </c>
      <c r="J16" s="370">
        <v>132</v>
      </c>
      <c r="K16" s="370">
        <v>123</v>
      </c>
      <c r="L16" s="293">
        <v>123</v>
      </c>
      <c r="M16" s="293">
        <v>0</v>
      </c>
      <c r="N16" s="293">
        <v>9</v>
      </c>
      <c r="O16" s="293">
        <v>0</v>
      </c>
      <c r="P16" s="293">
        <v>0</v>
      </c>
      <c r="Q16" s="293">
        <v>16</v>
      </c>
      <c r="R16" s="293">
        <v>0</v>
      </c>
      <c r="S16" s="293">
        <v>0</v>
      </c>
      <c r="T16" s="370">
        <v>25</v>
      </c>
      <c r="U16" s="330">
        <f t="shared" si="0"/>
        <v>0.93181818181818177</v>
      </c>
      <c r="V16" s="268">
        <f t="shared" si="1"/>
        <v>122</v>
      </c>
      <c r="W16" s="268">
        <f t="shared" si="2"/>
        <v>122</v>
      </c>
      <c r="X16" s="268">
        <f t="shared" si="3"/>
        <v>0</v>
      </c>
      <c r="Y16" s="267"/>
      <c r="Z16" s="267"/>
      <c r="AA16" s="267"/>
    </row>
    <row r="17" spans="1:27" s="5" customFormat="1" ht="20.100000000000001" customHeight="1">
      <c r="A17" s="329">
        <v>7</v>
      </c>
      <c r="B17" s="323" t="s">
        <v>418</v>
      </c>
      <c r="C17" s="293">
        <v>2</v>
      </c>
      <c r="D17" s="378">
        <v>35</v>
      </c>
      <c r="E17" s="293">
        <v>0</v>
      </c>
      <c r="F17" s="293">
        <v>35</v>
      </c>
      <c r="G17" s="293">
        <v>10</v>
      </c>
      <c r="H17" s="293">
        <v>0</v>
      </c>
      <c r="I17" s="370">
        <v>25</v>
      </c>
      <c r="J17" s="370">
        <v>23</v>
      </c>
      <c r="K17" s="370">
        <v>23</v>
      </c>
      <c r="L17" s="293">
        <v>23</v>
      </c>
      <c r="M17" s="293">
        <v>0</v>
      </c>
      <c r="N17" s="293">
        <v>0</v>
      </c>
      <c r="O17" s="293">
        <v>0</v>
      </c>
      <c r="P17" s="293">
        <v>0</v>
      </c>
      <c r="Q17" s="293">
        <v>2</v>
      </c>
      <c r="R17" s="293">
        <v>0</v>
      </c>
      <c r="S17" s="293">
        <v>0</v>
      </c>
      <c r="T17" s="370">
        <v>2</v>
      </c>
      <c r="U17" s="330">
        <f t="shared" si="0"/>
        <v>1</v>
      </c>
      <c r="V17" s="268">
        <f t="shared" si="1"/>
        <v>148</v>
      </c>
      <c r="W17" s="268">
        <f t="shared" si="2"/>
        <v>148</v>
      </c>
      <c r="X17" s="268">
        <f t="shared" si="3"/>
        <v>0</v>
      </c>
      <c r="Y17" s="267"/>
      <c r="Z17" s="267"/>
      <c r="AA17" s="267"/>
    </row>
    <row r="18" spans="1:27" s="5" customFormat="1" ht="20.100000000000001" customHeight="1">
      <c r="A18" s="329">
        <v>8</v>
      </c>
      <c r="B18" s="323" t="s">
        <v>419</v>
      </c>
      <c r="C18" s="293">
        <v>61</v>
      </c>
      <c r="D18" s="378">
        <v>270</v>
      </c>
      <c r="E18" s="293">
        <v>25</v>
      </c>
      <c r="F18" s="293">
        <v>245</v>
      </c>
      <c r="G18" s="293">
        <v>16</v>
      </c>
      <c r="H18" s="293">
        <v>0</v>
      </c>
      <c r="I18" s="370">
        <v>254</v>
      </c>
      <c r="J18" s="370">
        <v>226</v>
      </c>
      <c r="K18" s="370">
        <v>216</v>
      </c>
      <c r="L18" s="293">
        <v>216</v>
      </c>
      <c r="M18" s="293">
        <v>0</v>
      </c>
      <c r="N18" s="293">
        <v>10</v>
      </c>
      <c r="O18" s="293">
        <v>0</v>
      </c>
      <c r="P18" s="293">
        <v>0</v>
      </c>
      <c r="Q18" s="293">
        <v>27</v>
      </c>
      <c r="R18" s="293">
        <v>1</v>
      </c>
      <c r="S18" s="293">
        <v>0</v>
      </c>
      <c r="T18" s="370">
        <v>38</v>
      </c>
      <c r="U18" s="330">
        <f t="shared" si="0"/>
        <v>0.95575221238938057</v>
      </c>
      <c r="V18" s="268">
        <f t="shared" si="1"/>
        <v>25</v>
      </c>
      <c r="W18" s="268">
        <f t="shared" si="2"/>
        <v>25</v>
      </c>
      <c r="X18" s="268">
        <f t="shared" si="3"/>
        <v>0</v>
      </c>
      <c r="Y18" s="267"/>
      <c r="Z18" s="267"/>
      <c r="AA18" s="267"/>
    </row>
    <row r="19" spans="1:27" s="5" customFormat="1" ht="20.100000000000001" customHeight="1">
      <c r="A19" s="329">
        <v>9</v>
      </c>
      <c r="B19" s="323" t="s">
        <v>420</v>
      </c>
      <c r="C19" s="293">
        <v>18</v>
      </c>
      <c r="D19" s="378">
        <v>72</v>
      </c>
      <c r="E19" s="293">
        <v>0</v>
      </c>
      <c r="F19" s="293">
        <v>72</v>
      </c>
      <c r="G19" s="293">
        <v>3</v>
      </c>
      <c r="H19" s="293">
        <v>0</v>
      </c>
      <c r="I19" s="370">
        <v>69</v>
      </c>
      <c r="J19" s="370">
        <v>67</v>
      </c>
      <c r="K19" s="370">
        <v>66</v>
      </c>
      <c r="L19" s="293">
        <v>66</v>
      </c>
      <c r="M19" s="293">
        <v>0</v>
      </c>
      <c r="N19" s="293">
        <v>1</v>
      </c>
      <c r="O19" s="293">
        <v>0</v>
      </c>
      <c r="P19" s="293">
        <v>0</v>
      </c>
      <c r="Q19" s="293">
        <v>2</v>
      </c>
      <c r="R19" s="293">
        <v>0</v>
      </c>
      <c r="S19" s="293">
        <v>0</v>
      </c>
      <c r="T19" s="370">
        <v>3</v>
      </c>
      <c r="U19" s="330">
        <f t="shared" si="0"/>
        <v>0.9850746268656716</v>
      </c>
      <c r="V19" s="268">
        <f t="shared" si="1"/>
        <v>254</v>
      </c>
      <c r="W19" s="268">
        <f t="shared" si="2"/>
        <v>254</v>
      </c>
      <c r="X19" s="268">
        <f t="shared" si="3"/>
        <v>0</v>
      </c>
      <c r="Y19" s="267"/>
      <c r="Z19" s="267"/>
      <c r="AA19" s="267"/>
    </row>
    <row r="20" spans="1:27" s="5" customFormat="1" ht="20.100000000000001" customHeight="1">
      <c r="A20" s="329">
        <v>10</v>
      </c>
      <c r="B20" s="323" t="s">
        <v>421</v>
      </c>
      <c r="C20" s="293">
        <v>18</v>
      </c>
      <c r="D20" s="378">
        <v>71</v>
      </c>
      <c r="E20" s="293">
        <v>0</v>
      </c>
      <c r="F20" s="293">
        <v>71</v>
      </c>
      <c r="G20" s="293">
        <v>11</v>
      </c>
      <c r="H20" s="293">
        <v>0</v>
      </c>
      <c r="I20" s="370">
        <v>60</v>
      </c>
      <c r="J20" s="370">
        <v>59</v>
      </c>
      <c r="K20" s="370">
        <v>59</v>
      </c>
      <c r="L20" s="293">
        <v>59</v>
      </c>
      <c r="M20" s="293">
        <v>0</v>
      </c>
      <c r="N20" s="293">
        <v>0</v>
      </c>
      <c r="O20" s="293">
        <v>0</v>
      </c>
      <c r="P20" s="293">
        <v>0</v>
      </c>
      <c r="Q20" s="293">
        <v>1</v>
      </c>
      <c r="R20" s="293">
        <v>0</v>
      </c>
      <c r="S20" s="293">
        <v>0</v>
      </c>
      <c r="T20" s="370">
        <v>1</v>
      </c>
      <c r="U20" s="330">
        <f t="shared" si="0"/>
        <v>1</v>
      </c>
      <c r="V20" s="268">
        <f t="shared" si="1"/>
        <v>69</v>
      </c>
      <c r="W20" s="268">
        <f t="shared" si="2"/>
        <v>69</v>
      </c>
      <c r="X20" s="268">
        <f t="shared" si="3"/>
        <v>0</v>
      </c>
      <c r="Y20" s="267"/>
      <c r="Z20" s="267"/>
      <c r="AA20" s="267"/>
    </row>
    <row r="21" spans="1:27" s="372" customFormat="1" ht="20.100000000000001" customHeight="1">
      <c r="A21" s="374" t="s">
        <v>1</v>
      </c>
      <c r="B21" s="379" t="s">
        <v>332</v>
      </c>
      <c r="C21" s="370">
        <v>9214</v>
      </c>
      <c r="D21" s="370">
        <v>16641</v>
      </c>
      <c r="E21" s="370">
        <v>190</v>
      </c>
      <c r="F21" s="370">
        <v>16451</v>
      </c>
      <c r="G21" s="370">
        <v>322</v>
      </c>
      <c r="H21" s="370">
        <v>0</v>
      </c>
      <c r="I21" s="370">
        <v>16319</v>
      </c>
      <c r="J21" s="370">
        <v>15787</v>
      </c>
      <c r="K21" s="370">
        <v>15140</v>
      </c>
      <c r="L21" s="370">
        <v>14909</v>
      </c>
      <c r="M21" s="370">
        <v>231</v>
      </c>
      <c r="N21" s="370">
        <v>638</v>
      </c>
      <c r="O21" s="370">
        <v>9</v>
      </c>
      <c r="P21" s="370">
        <v>0</v>
      </c>
      <c r="Q21" s="370">
        <v>530</v>
      </c>
      <c r="R21" s="370">
        <v>2</v>
      </c>
      <c r="S21" s="370">
        <v>0</v>
      </c>
      <c r="T21" s="370">
        <v>1179</v>
      </c>
      <c r="U21" s="371">
        <f t="shared" si="0"/>
        <v>0.95901691264964839</v>
      </c>
      <c r="V21" s="377">
        <f t="shared" si="1"/>
        <v>60</v>
      </c>
      <c r="W21" s="377">
        <f t="shared" si="2"/>
        <v>60</v>
      </c>
      <c r="X21" s="377">
        <f t="shared" si="3"/>
        <v>0</v>
      </c>
      <c r="Y21" s="380"/>
      <c r="Z21" s="380"/>
      <c r="AA21" s="380"/>
    </row>
    <row r="22" spans="1:27" s="372" customFormat="1" ht="20.100000000000001" customHeight="1">
      <c r="A22" s="374" t="s">
        <v>13</v>
      </c>
      <c r="B22" s="379" t="s">
        <v>333</v>
      </c>
      <c r="C22" s="370">
        <v>4715</v>
      </c>
      <c r="D22" s="370">
        <v>7547</v>
      </c>
      <c r="E22" s="370">
        <v>97</v>
      </c>
      <c r="F22" s="370">
        <v>7450</v>
      </c>
      <c r="G22" s="370">
        <v>129</v>
      </c>
      <c r="H22" s="370">
        <v>0</v>
      </c>
      <c r="I22" s="370">
        <v>7418</v>
      </c>
      <c r="J22" s="370">
        <v>7161</v>
      </c>
      <c r="K22" s="370">
        <v>6848</v>
      </c>
      <c r="L22" s="370">
        <v>6732</v>
      </c>
      <c r="M22" s="370">
        <v>116</v>
      </c>
      <c r="N22" s="370">
        <v>307</v>
      </c>
      <c r="O22" s="370">
        <v>6</v>
      </c>
      <c r="P22" s="370">
        <v>0</v>
      </c>
      <c r="Q22" s="370">
        <v>257</v>
      </c>
      <c r="R22" s="370">
        <v>0</v>
      </c>
      <c r="S22" s="370">
        <v>0</v>
      </c>
      <c r="T22" s="370">
        <v>570</v>
      </c>
      <c r="U22" s="376">
        <f t="shared" si="0"/>
        <v>0.95629102080714989</v>
      </c>
      <c r="V22" s="377">
        <f t="shared" si="1"/>
        <v>16319</v>
      </c>
      <c r="W22" s="377">
        <f t="shared" si="2"/>
        <v>16319</v>
      </c>
      <c r="X22" s="377">
        <f t="shared" si="3"/>
        <v>0</v>
      </c>
      <c r="Y22" s="377">
        <f>'[2]04'!$Y$10+'[2]04'!$AB$10</f>
        <v>251</v>
      </c>
      <c r="Z22" s="377">
        <f>Y22+Q22</f>
        <v>508</v>
      </c>
      <c r="AA22" s="377">
        <f>T22+Y22</f>
        <v>821</v>
      </c>
    </row>
    <row r="23" spans="1:27" s="5" customFormat="1" ht="20.100000000000001" customHeight="1">
      <c r="A23" s="208" t="s">
        <v>15</v>
      </c>
      <c r="B23" s="306" t="s">
        <v>422</v>
      </c>
      <c r="C23" s="293">
        <v>140</v>
      </c>
      <c r="D23" s="378">
        <v>142</v>
      </c>
      <c r="E23" s="293">
        <v>2</v>
      </c>
      <c r="F23" s="293">
        <v>140</v>
      </c>
      <c r="G23" s="293">
        <v>9</v>
      </c>
      <c r="H23" s="293">
        <v>0</v>
      </c>
      <c r="I23" s="370">
        <v>133</v>
      </c>
      <c r="J23" s="370">
        <v>133</v>
      </c>
      <c r="K23" s="370">
        <v>133</v>
      </c>
      <c r="L23" s="293">
        <v>133</v>
      </c>
      <c r="M23" s="293">
        <v>0</v>
      </c>
      <c r="N23" s="293">
        <v>0</v>
      </c>
      <c r="O23" s="293">
        <v>0</v>
      </c>
      <c r="P23" s="293">
        <v>0</v>
      </c>
      <c r="Q23" s="293">
        <v>0</v>
      </c>
      <c r="R23" s="293">
        <v>0</v>
      </c>
      <c r="S23" s="293">
        <v>0</v>
      </c>
      <c r="T23" s="370">
        <v>0</v>
      </c>
      <c r="U23" s="330">
        <f t="shared" si="0"/>
        <v>1</v>
      </c>
      <c r="V23" s="268">
        <f t="shared" si="1"/>
        <v>7418</v>
      </c>
      <c r="W23" s="268">
        <f t="shared" si="2"/>
        <v>7418</v>
      </c>
      <c r="X23" s="268">
        <f t="shared" si="3"/>
        <v>0</v>
      </c>
      <c r="Y23" s="267"/>
      <c r="Z23" s="267"/>
      <c r="AA23" s="267"/>
    </row>
    <row r="24" spans="1:27" s="5" customFormat="1" ht="20.100000000000001" customHeight="1">
      <c r="A24" s="208" t="s">
        <v>16</v>
      </c>
      <c r="B24" s="306" t="s">
        <v>423</v>
      </c>
      <c r="C24" s="293">
        <v>853</v>
      </c>
      <c r="D24" s="378">
        <v>1161</v>
      </c>
      <c r="E24" s="293">
        <v>10</v>
      </c>
      <c r="F24" s="293">
        <v>1151</v>
      </c>
      <c r="G24" s="293">
        <v>20</v>
      </c>
      <c r="H24" s="293">
        <v>0</v>
      </c>
      <c r="I24" s="370">
        <v>1141</v>
      </c>
      <c r="J24" s="370">
        <v>1102</v>
      </c>
      <c r="K24" s="370">
        <v>1043</v>
      </c>
      <c r="L24" s="293">
        <v>1015</v>
      </c>
      <c r="M24" s="293">
        <v>28</v>
      </c>
      <c r="N24" s="293">
        <v>59</v>
      </c>
      <c r="O24" s="293">
        <v>0</v>
      </c>
      <c r="P24" s="293">
        <v>0</v>
      </c>
      <c r="Q24" s="293">
        <v>39</v>
      </c>
      <c r="R24" s="293">
        <v>0</v>
      </c>
      <c r="S24" s="293">
        <v>0</v>
      </c>
      <c r="T24" s="370">
        <v>98</v>
      </c>
      <c r="U24" s="330">
        <f t="shared" si="0"/>
        <v>0.94646098003629764</v>
      </c>
      <c r="V24" s="268">
        <f t="shared" si="1"/>
        <v>133</v>
      </c>
      <c r="W24" s="268">
        <f t="shared" si="2"/>
        <v>133</v>
      </c>
      <c r="X24" s="268">
        <f t="shared" si="3"/>
        <v>0</v>
      </c>
      <c r="Y24" s="267"/>
      <c r="Z24" s="267"/>
      <c r="AA24" s="267"/>
    </row>
    <row r="25" spans="1:27" s="5" customFormat="1" ht="20.100000000000001" customHeight="1">
      <c r="A25" s="208" t="s">
        <v>41</v>
      </c>
      <c r="B25" s="306" t="s">
        <v>424</v>
      </c>
      <c r="C25" s="293">
        <v>885</v>
      </c>
      <c r="D25" s="378">
        <v>1239</v>
      </c>
      <c r="E25" s="293">
        <v>15</v>
      </c>
      <c r="F25" s="293">
        <v>1224</v>
      </c>
      <c r="G25" s="293">
        <v>17</v>
      </c>
      <c r="H25" s="293">
        <v>0</v>
      </c>
      <c r="I25" s="370">
        <v>1222</v>
      </c>
      <c r="J25" s="370">
        <v>1161</v>
      </c>
      <c r="K25" s="370">
        <v>1119</v>
      </c>
      <c r="L25" s="293">
        <v>1106</v>
      </c>
      <c r="M25" s="293">
        <v>13</v>
      </c>
      <c r="N25" s="293">
        <v>42</v>
      </c>
      <c r="O25" s="293">
        <v>0</v>
      </c>
      <c r="P25" s="293">
        <v>0</v>
      </c>
      <c r="Q25" s="293">
        <v>61</v>
      </c>
      <c r="R25" s="293">
        <v>0</v>
      </c>
      <c r="S25" s="293">
        <v>0</v>
      </c>
      <c r="T25" s="370">
        <v>103</v>
      </c>
      <c r="U25" s="330">
        <f t="shared" si="0"/>
        <v>0.96382428940568476</v>
      </c>
      <c r="V25" s="268">
        <f t="shared" si="1"/>
        <v>1141</v>
      </c>
      <c r="W25" s="268">
        <f t="shared" si="2"/>
        <v>1141</v>
      </c>
      <c r="X25" s="268">
        <f t="shared" si="3"/>
        <v>0</v>
      </c>
      <c r="Y25" s="267"/>
      <c r="Z25" s="267"/>
      <c r="AA25" s="267"/>
    </row>
    <row r="26" spans="1:27" s="5" customFormat="1" ht="20.100000000000001" customHeight="1">
      <c r="A26" s="208" t="s">
        <v>43</v>
      </c>
      <c r="B26" s="306" t="s">
        <v>425</v>
      </c>
      <c r="C26" s="293">
        <v>655</v>
      </c>
      <c r="D26" s="378">
        <v>982</v>
      </c>
      <c r="E26" s="293">
        <v>27</v>
      </c>
      <c r="F26" s="293">
        <v>955</v>
      </c>
      <c r="G26" s="293">
        <v>12</v>
      </c>
      <c r="H26" s="293">
        <v>0</v>
      </c>
      <c r="I26" s="370">
        <v>970</v>
      </c>
      <c r="J26" s="370">
        <v>952</v>
      </c>
      <c r="K26" s="370">
        <v>917</v>
      </c>
      <c r="L26" s="293">
        <v>898</v>
      </c>
      <c r="M26" s="293">
        <v>19</v>
      </c>
      <c r="N26" s="293">
        <v>32</v>
      </c>
      <c r="O26" s="293">
        <v>3</v>
      </c>
      <c r="P26" s="293">
        <v>0</v>
      </c>
      <c r="Q26" s="293">
        <v>18</v>
      </c>
      <c r="R26" s="293">
        <v>0</v>
      </c>
      <c r="S26" s="293">
        <v>0</v>
      </c>
      <c r="T26" s="370">
        <v>53</v>
      </c>
      <c r="U26" s="330">
        <f t="shared" si="0"/>
        <v>0.96323529411764708</v>
      </c>
      <c r="V26" s="268">
        <f t="shared" si="1"/>
        <v>1222</v>
      </c>
      <c r="W26" s="268">
        <f t="shared" si="2"/>
        <v>1222</v>
      </c>
      <c r="X26" s="268">
        <f t="shared" si="3"/>
        <v>0</v>
      </c>
      <c r="Y26" s="267"/>
      <c r="Z26" s="267"/>
      <c r="AA26" s="267"/>
    </row>
    <row r="27" spans="1:27" s="5" customFormat="1" ht="20.100000000000001" customHeight="1">
      <c r="A27" s="208" t="s">
        <v>44</v>
      </c>
      <c r="B27" s="306" t="s">
        <v>426</v>
      </c>
      <c r="C27" s="293">
        <v>717</v>
      </c>
      <c r="D27" s="378">
        <v>1251</v>
      </c>
      <c r="E27" s="293">
        <v>23</v>
      </c>
      <c r="F27" s="293">
        <v>1228</v>
      </c>
      <c r="G27" s="293">
        <v>18</v>
      </c>
      <c r="H27" s="293">
        <v>0</v>
      </c>
      <c r="I27" s="370">
        <v>1233</v>
      </c>
      <c r="J27" s="370">
        <v>1185</v>
      </c>
      <c r="K27" s="370">
        <v>1120</v>
      </c>
      <c r="L27" s="293">
        <v>1103</v>
      </c>
      <c r="M27" s="293">
        <v>17</v>
      </c>
      <c r="N27" s="293">
        <v>65</v>
      </c>
      <c r="O27" s="293">
        <v>0</v>
      </c>
      <c r="P27" s="293">
        <v>0</v>
      </c>
      <c r="Q27" s="293">
        <v>48</v>
      </c>
      <c r="R27" s="293">
        <v>0</v>
      </c>
      <c r="S27" s="293">
        <v>0</v>
      </c>
      <c r="T27" s="370">
        <v>113</v>
      </c>
      <c r="U27" s="330">
        <f t="shared" si="0"/>
        <v>0.94514767932489452</v>
      </c>
      <c r="V27" s="268">
        <f t="shared" si="1"/>
        <v>970</v>
      </c>
      <c r="W27" s="268">
        <f t="shared" si="2"/>
        <v>970</v>
      </c>
      <c r="X27" s="268">
        <f t="shared" si="3"/>
        <v>0</v>
      </c>
      <c r="Y27" s="267"/>
      <c r="Z27" s="267"/>
      <c r="AA27" s="267"/>
    </row>
    <row r="28" spans="1:27" s="5" customFormat="1" ht="20.100000000000001" customHeight="1">
      <c r="A28" s="208" t="s">
        <v>77</v>
      </c>
      <c r="B28" s="306" t="s">
        <v>427</v>
      </c>
      <c r="C28" s="293">
        <v>862</v>
      </c>
      <c r="D28" s="378">
        <v>1162</v>
      </c>
      <c r="E28" s="293">
        <v>6</v>
      </c>
      <c r="F28" s="293">
        <v>1156</v>
      </c>
      <c r="G28" s="293">
        <v>15</v>
      </c>
      <c r="H28" s="293">
        <v>0</v>
      </c>
      <c r="I28" s="370">
        <v>1147</v>
      </c>
      <c r="J28" s="370">
        <v>1114</v>
      </c>
      <c r="K28" s="370">
        <v>1078</v>
      </c>
      <c r="L28" s="293">
        <v>1066</v>
      </c>
      <c r="M28" s="293">
        <v>12</v>
      </c>
      <c r="N28" s="293">
        <v>36</v>
      </c>
      <c r="O28" s="293">
        <v>0</v>
      </c>
      <c r="P28" s="293">
        <v>0</v>
      </c>
      <c r="Q28" s="293">
        <v>33</v>
      </c>
      <c r="R28" s="293">
        <v>0</v>
      </c>
      <c r="S28" s="293">
        <v>0</v>
      </c>
      <c r="T28" s="370">
        <v>69</v>
      </c>
      <c r="U28" s="330">
        <f t="shared" si="0"/>
        <v>0.96768402154398558</v>
      </c>
      <c r="V28" s="268">
        <f t="shared" si="1"/>
        <v>1233</v>
      </c>
      <c r="W28" s="268">
        <f t="shared" si="2"/>
        <v>1233</v>
      </c>
      <c r="X28" s="268">
        <f t="shared" si="3"/>
        <v>0</v>
      </c>
      <c r="Y28" s="267"/>
      <c r="Z28" s="267"/>
      <c r="AA28" s="267"/>
    </row>
    <row r="29" spans="1:27" s="5" customFormat="1" ht="20.100000000000001" customHeight="1">
      <c r="A29" s="208" t="s">
        <v>80</v>
      </c>
      <c r="B29" s="306" t="s">
        <v>428</v>
      </c>
      <c r="C29" s="293">
        <v>150</v>
      </c>
      <c r="D29" s="378">
        <v>659</v>
      </c>
      <c r="E29" s="293">
        <v>6</v>
      </c>
      <c r="F29" s="293">
        <v>653</v>
      </c>
      <c r="G29" s="293">
        <v>15</v>
      </c>
      <c r="H29" s="293">
        <v>0</v>
      </c>
      <c r="I29" s="370">
        <v>644</v>
      </c>
      <c r="J29" s="370">
        <v>627</v>
      </c>
      <c r="K29" s="370">
        <v>585</v>
      </c>
      <c r="L29" s="293">
        <v>573</v>
      </c>
      <c r="M29" s="293">
        <v>12</v>
      </c>
      <c r="N29" s="293">
        <v>41</v>
      </c>
      <c r="O29" s="293">
        <v>1</v>
      </c>
      <c r="P29" s="293">
        <v>0</v>
      </c>
      <c r="Q29" s="293">
        <v>17</v>
      </c>
      <c r="R29" s="293">
        <v>0</v>
      </c>
      <c r="S29" s="293">
        <v>0</v>
      </c>
      <c r="T29" s="370">
        <v>59</v>
      </c>
      <c r="U29" s="330">
        <f t="shared" si="0"/>
        <v>0.93301435406698563</v>
      </c>
      <c r="V29" s="268">
        <f t="shared" si="1"/>
        <v>1147</v>
      </c>
      <c r="W29" s="268">
        <f t="shared" si="2"/>
        <v>1147</v>
      </c>
      <c r="X29" s="268">
        <f t="shared" si="3"/>
        <v>0</v>
      </c>
      <c r="Y29" s="267"/>
      <c r="Z29" s="267"/>
      <c r="AA29" s="267"/>
    </row>
    <row r="30" spans="1:27" s="5" customFormat="1" ht="20.100000000000001" customHeight="1">
      <c r="A30" s="208" t="s">
        <v>83</v>
      </c>
      <c r="B30" s="306" t="s">
        <v>429</v>
      </c>
      <c r="C30" s="293">
        <v>453</v>
      </c>
      <c r="D30" s="378">
        <v>951</v>
      </c>
      <c r="E30" s="293">
        <v>8</v>
      </c>
      <c r="F30" s="293">
        <v>943</v>
      </c>
      <c r="G30" s="293">
        <v>23</v>
      </c>
      <c r="H30" s="293">
        <v>0</v>
      </c>
      <c r="I30" s="370">
        <v>928</v>
      </c>
      <c r="J30" s="370">
        <v>887</v>
      </c>
      <c r="K30" s="370">
        <v>853</v>
      </c>
      <c r="L30" s="293">
        <v>838</v>
      </c>
      <c r="M30" s="293">
        <v>15</v>
      </c>
      <c r="N30" s="293">
        <v>32</v>
      </c>
      <c r="O30" s="293">
        <v>2</v>
      </c>
      <c r="P30" s="293">
        <v>0</v>
      </c>
      <c r="Q30" s="293">
        <v>41</v>
      </c>
      <c r="R30" s="293">
        <v>0</v>
      </c>
      <c r="S30" s="293">
        <v>0</v>
      </c>
      <c r="T30" s="370">
        <v>75</v>
      </c>
      <c r="U30" s="330">
        <f t="shared" si="0"/>
        <v>0.96166854565952653</v>
      </c>
      <c r="V30" s="268">
        <f t="shared" si="1"/>
        <v>644</v>
      </c>
      <c r="W30" s="268">
        <f t="shared" si="2"/>
        <v>644</v>
      </c>
      <c r="X30" s="268">
        <f t="shared" si="3"/>
        <v>0</v>
      </c>
      <c r="Y30" s="267"/>
      <c r="Z30" s="267"/>
      <c r="AA30" s="267"/>
    </row>
    <row r="31" spans="1:27" s="372" customFormat="1" ht="20.100000000000001" customHeight="1">
      <c r="A31" s="374" t="s">
        <v>14</v>
      </c>
      <c r="B31" s="379" t="s">
        <v>334</v>
      </c>
      <c r="C31" s="370">
        <v>851</v>
      </c>
      <c r="D31" s="370">
        <v>2110</v>
      </c>
      <c r="E31" s="370">
        <v>26</v>
      </c>
      <c r="F31" s="370">
        <v>2084</v>
      </c>
      <c r="G31" s="370">
        <v>49</v>
      </c>
      <c r="H31" s="370">
        <v>0</v>
      </c>
      <c r="I31" s="370">
        <v>2061</v>
      </c>
      <c r="J31" s="370">
        <v>1973</v>
      </c>
      <c r="K31" s="370">
        <v>1869</v>
      </c>
      <c r="L31" s="370">
        <v>1834</v>
      </c>
      <c r="M31" s="370">
        <v>35</v>
      </c>
      <c r="N31" s="370">
        <v>102</v>
      </c>
      <c r="O31" s="370">
        <v>2</v>
      </c>
      <c r="P31" s="370">
        <v>0</v>
      </c>
      <c r="Q31" s="370">
        <v>86</v>
      </c>
      <c r="R31" s="370">
        <v>2</v>
      </c>
      <c r="S31" s="370">
        <v>0</v>
      </c>
      <c r="T31" s="370">
        <v>192</v>
      </c>
      <c r="U31" s="376">
        <f t="shared" si="0"/>
        <v>0.94728839330968073</v>
      </c>
      <c r="V31" s="377">
        <f t="shared" si="1"/>
        <v>928</v>
      </c>
      <c r="W31" s="377">
        <f t="shared" si="2"/>
        <v>928</v>
      </c>
      <c r="X31" s="377">
        <f t="shared" si="3"/>
        <v>0</v>
      </c>
      <c r="Y31" s="377">
        <f>'[3]04'!$Y$10+'[3]04'!$AB$10</f>
        <v>135</v>
      </c>
      <c r="Z31" s="377">
        <f>Q31+Y31</f>
        <v>221</v>
      </c>
      <c r="AA31" s="377">
        <f>T31+Y31</f>
        <v>327</v>
      </c>
    </row>
    <row r="32" spans="1:27" s="5" customFormat="1" ht="20.100000000000001" customHeight="1">
      <c r="A32" s="208" t="s">
        <v>17</v>
      </c>
      <c r="B32" s="306" t="s">
        <v>430</v>
      </c>
      <c r="C32" s="293">
        <v>125</v>
      </c>
      <c r="D32" s="378">
        <v>309</v>
      </c>
      <c r="E32" s="293">
        <v>9</v>
      </c>
      <c r="F32" s="293">
        <v>300</v>
      </c>
      <c r="G32" s="293">
        <v>8</v>
      </c>
      <c r="H32" s="293">
        <v>0</v>
      </c>
      <c r="I32" s="370">
        <v>301</v>
      </c>
      <c r="J32" s="370">
        <v>300</v>
      </c>
      <c r="K32" s="370">
        <v>295</v>
      </c>
      <c r="L32" s="293">
        <v>295</v>
      </c>
      <c r="M32" s="293">
        <v>0</v>
      </c>
      <c r="N32" s="293">
        <v>5</v>
      </c>
      <c r="O32" s="293">
        <v>0</v>
      </c>
      <c r="P32" s="293">
        <v>0</v>
      </c>
      <c r="Q32" s="293">
        <v>1</v>
      </c>
      <c r="R32" s="293">
        <v>0</v>
      </c>
      <c r="S32" s="293">
        <v>0</v>
      </c>
      <c r="T32" s="370">
        <v>6</v>
      </c>
      <c r="U32" s="330">
        <f t="shared" si="0"/>
        <v>0.98333333333333328</v>
      </c>
      <c r="V32" s="268">
        <f t="shared" si="1"/>
        <v>2061</v>
      </c>
      <c r="W32" s="268">
        <f t="shared" si="2"/>
        <v>2061</v>
      </c>
      <c r="X32" s="268">
        <f t="shared" si="3"/>
        <v>0</v>
      </c>
      <c r="Y32" s="267"/>
      <c r="Z32" s="267"/>
      <c r="AA32" s="267"/>
    </row>
    <row r="33" spans="1:27" s="5" customFormat="1" ht="20.100000000000001" customHeight="1">
      <c r="A33" s="208" t="s">
        <v>18</v>
      </c>
      <c r="B33" s="306" t="s">
        <v>431</v>
      </c>
      <c r="C33" s="293">
        <v>198</v>
      </c>
      <c r="D33" s="378">
        <v>480</v>
      </c>
      <c r="E33" s="293">
        <v>9</v>
      </c>
      <c r="F33" s="293">
        <v>471</v>
      </c>
      <c r="G33" s="293">
        <v>22</v>
      </c>
      <c r="H33" s="293">
        <v>0</v>
      </c>
      <c r="I33" s="370">
        <v>458</v>
      </c>
      <c r="J33" s="370">
        <v>436</v>
      </c>
      <c r="K33" s="370">
        <v>423</v>
      </c>
      <c r="L33" s="293">
        <v>413</v>
      </c>
      <c r="M33" s="293">
        <v>10</v>
      </c>
      <c r="N33" s="293">
        <v>13</v>
      </c>
      <c r="O33" s="293">
        <v>0</v>
      </c>
      <c r="P33" s="293">
        <v>0</v>
      </c>
      <c r="Q33" s="293">
        <v>22</v>
      </c>
      <c r="R33" s="293">
        <v>0</v>
      </c>
      <c r="S33" s="293">
        <v>0</v>
      </c>
      <c r="T33" s="370">
        <v>35</v>
      </c>
      <c r="U33" s="330">
        <f t="shared" si="0"/>
        <v>0.97018348623853212</v>
      </c>
      <c r="V33" s="268">
        <f t="shared" si="1"/>
        <v>301</v>
      </c>
      <c r="W33" s="268">
        <f t="shared" si="2"/>
        <v>301</v>
      </c>
      <c r="X33" s="268">
        <f t="shared" si="3"/>
        <v>0</v>
      </c>
      <c r="Y33" s="267"/>
      <c r="Z33" s="267"/>
      <c r="AA33" s="267"/>
    </row>
    <row r="34" spans="1:27" s="5" customFormat="1" ht="20.100000000000001" customHeight="1">
      <c r="A34" s="208" t="s">
        <v>111</v>
      </c>
      <c r="B34" s="306" t="s">
        <v>432</v>
      </c>
      <c r="C34" s="293">
        <v>215</v>
      </c>
      <c r="D34" s="378">
        <v>549</v>
      </c>
      <c r="E34" s="293">
        <v>4</v>
      </c>
      <c r="F34" s="293">
        <v>545</v>
      </c>
      <c r="G34" s="293">
        <v>5</v>
      </c>
      <c r="H34" s="293">
        <v>0</v>
      </c>
      <c r="I34" s="370">
        <v>544</v>
      </c>
      <c r="J34" s="370">
        <v>515</v>
      </c>
      <c r="K34" s="370">
        <v>478</v>
      </c>
      <c r="L34" s="293">
        <v>466</v>
      </c>
      <c r="M34" s="293">
        <v>12</v>
      </c>
      <c r="N34" s="293">
        <v>35</v>
      </c>
      <c r="O34" s="293">
        <v>2</v>
      </c>
      <c r="P34" s="293">
        <v>0</v>
      </c>
      <c r="Q34" s="293">
        <v>27</v>
      </c>
      <c r="R34" s="293">
        <v>2</v>
      </c>
      <c r="S34" s="293">
        <v>0</v>
      </c>
      <c r="T34" s="370">
        <v>66</v>
      </c>
      <c r="U34" s="330">
        <f t="shared" si="0"/>
        <v>0.92815533980582521</v>
      </c>
      <c r="V34" s="268">
        <f t="shared" si="1"/>
        <v>458</v>
      </c>
      <c r="W34" s="268">
        <f t="shared" si="2"/>
        <v>458</v>
      </c>
      <c r="X34" s="268">
        <f t="shared" si="3"/>
        <v>0</v>
      </c>
      <c r="Y34" s="267"/>
      <c r="Z34" s="267"/>
      <c r="AA34" s="267"/>
    </row>
    <row r="35" spans="1:27" s="5" customFormat="1" ht="20.100000000000001" customHeight="1">
      <c r="A35" s="208" t="s">
        <v>346</v>
      </c>
      <c r="B35" s="306" t="s">
        <v>433</v>
      </c>
      <c r="C35" s="293">
        <v>205</v>
      </c>
      <c r="D35" s="378">
        <v>411</v>
      </c>
      <c r="E35" s="293">
        <v>4</v>
      </c>
      <c r="F35" s="293">
        <v>407</v>
      </c>
      <c r="G35" s="293">
        <v>5</v>
      </c>
      <c r="H35" s="293">
        <v>0</v>
      </c>
      <c r="I35" s="370">
        <v>406</v>
      </c>
      <c r="J35" s="370">
        <v>403</v>
      </c>
      <c r="K35" s="370">
        <v>383</v>
      </c>
      <c r="L35" s="293">
        <v>379</v>
      </c>
      <c r="M35" s="293">
        <v>4</v>
      </c>
      <c r="N35" s="293">
        <v>20</v>
      </c>
      <c r="O35" s="293">
        <v>0</v>
      </c>
      <c r="P35" s="293">
        <v>0</v>
      </c>
      <c r="Q35" s="293">
        <v>3</v>
      </c>
      <c r="R35" s="293">
        <v>0</v>
      </c>
      <c r="S35" s="293">
        <v>0</v>
      </c>
      <c r="T35" s="370">
        <v>23</v>
      </c>
      <c r="U35" s="330">
        <f t="shared" si="0"/>
        <v>0.95037220843672454</v>
      </c>
      <c r="V35" s="268">
        <f t="shared" si="1"/>
        <v>544</v>
      </c>
      <c r="W35" s="268">
        <f t="shared" si="2"/>
        <v>544</v>
      </c>
      <c r="X35" s="268">
        <f t="shared" si="3"/>
        <v>0</v>
      </c>
      <c r="Y35" s="267"/>
      <c r="Z35" s="267"/>
      <c r="AA35" s="267"/>
    </row>
    <row r="36" spans="1:27" s="5" customFormat="1" ht="20.100000000000001" customHeight="1">
      <c r="A36" s="208" t="s">
        <v>347</v>
      </c>
      <c r="B36" s="306" t="s">
        <v>434</v>
      </c>
      <c r="C36" s="293">
        <v>85</v>
      </c>
      <c r="D36" s="378">
        <v>186</v>
      </c>
      <c r="E36" s="293">
        <v>0</v>
      </c>
      <c r="F36" s="293">
        <v>186</v>
      </c>
      <c r="G36" s="293">
        <v>4</v>
      </c>
      <c r="H36" s="293">
        <v>0</v>
      </c>
      <c r="I36" s="370">
        <v>182</v>
      </c>
      <c r="J36" s="370">
        <v>160</v>
      </c>
      <c r="K36" s="370">
        <v>146</v>
      </c>
      <c r="L36" s="293">
        <v>139</v>
      </c>
      <c r="M36" s="293">
        <v>7</v>
      </c>
      <c r="N36" s="293">
        <v>14</v>
      </c>
      <c r="O36" s="293">
        <v>0</v>
      </c>
      <c r="P36" s="293">
        <v>0</v>
      </c>
      <c r="Q36" s="293">
        <v>22</v>
      </c>
      <c r="R36" s="293">
        <v>0</v>
      </c>
      <c r="S36" s="293">
        <v>0</v>
      </c>
      <c r="T36" s="370">
        <v>36</v>
      </c>
      <c r="U36" s="330">
        <f t="shared" si="0"/>
        <v>0.91249999999999998</v>
      </c>
      <c r="V36" s="268">
        <f t="shared" si="1"/>
        <v>406</v>
      </c>
      <c r="W36" s="268">
        <f t="shared" si="2"/>
        <v>406</v>
      </c>
      <c r="X36" s="268">
        <f t="shared" si="3"/>
        <v>0</v>
      </c>
      <c r="Y36" s="267"/>
      <c r="Z36" s="267"/>
      <c r="AA36" s="267"/>
    </row>
    <row r="37" spans="1:27" s="5" customFormat="1" ht="20.100000000000001" customHeight="1">
      <c r="A37" s="208" t="s">
        <v>348</v>
      </c>
      <c r="B37" s="306" t="s">
        <v>435</v>
      </c>
      <c r="C37" s="293">
        <v>23</v>
      </c>
      <c r="D37" s="378">
        <v>175</v>
      </c>
      <c r="E37" s="293">
        <v>0</v>
      </c>
      <c r="F37" s="293">
        <v>175</v>
      </c>
      <c r="G37" s="293">
        <v>5</v>
      </c>
      <c r="H37" s="293">
        <v>0</v>
      </c>
      <c r="I37" s="370">
        <v>170</v>
      </c>
      <c r="J37" s="370">
        <v>159</v>
      </c>
      <c r="K37" s="370">
        <v>144</v>
      </c>
      <c r="L37" s="293">
        <v>142</v>
      </c>
      <c r="M37" s="293">
        <v>2</v>
      </c>
      <c r="N37" s="293">
        <v>15</v>
      </c>
      <c r="O37" s="293">
        <v>0</v>
      </c>
      <c r="P37" s="293">
        <v>0</v>
      </c>
      <c r="Q37" s="293">
        <v>11</v>
      </c>
      <c r="R37" s="293">
        <v>0</v>
      </c>
      <c r="S37" s="293">
        <v>0</v>
      </c>
      <c r="T37" s="370">
        <v>26</v>
      </c>
      <c r="U37" s="330">
        <f t="shared" si="0"/>
        <v>0.90566037735849059</v>
      </c>
      <c r="V37" s="268">
        <f t="shared" si="1"/>
        <v>182</v>
      </c>
      <c r="W37" s="268">
        <f t="shared" si="2"/>
        <v>182</v>
      </c>
      <c r="X37" s="268">
        <f t="shared" si="3"/>
        <v>0</v>
      </c>
      <c r="Y37" s="267"/>
      <c r="Z37" s="267"/>
      <c r="AA37" s="267"/>
    </row>
    <row r="38" spans="1:27" s="372" customFormat="1" ht="20.100000000000001" customHeight="1">
      <c r="A38" s="374" t="s">
        <v>19</v>
      </c>
      <c r="B38" s="379" t="s">
        <v>335</v>
      </c>
      <c r="C38" s="370">
        <v>738</v>
      </c>
      <c r="D38" s="370">
        <v>1336</v>
      </c>
      <c r="E38" s="370">
        <v>15</v>
      </c>
      <c r="F38" s="370">
        <v>1321</v>
      </c>
      <c r="G38" s="370">
        <v>8</v>
      </c>
      <c r="H38" s="370">
        <v>0</v>
      </c>
      <c r="I38" s="370">
        <v>1328</v>
      </c>
      <c r="J38" s="370">
        <v>1287</v>
      </c>
      <c r="K38" s="370">
        <v>1244</v>
      </c>
      <c r="L38" s="370">
        <v>1231</v>
      </c>
      <c r="M38" s="370">
        <v>13</v>
      </c>
      <c r="N38" s="370">
        <v>42</v>
      </c>
      <c r="O38" s="370">
        <v>1</v>
      </c>
      <c r="P38" s="370">
        <v>0</v>
      </c>
      <c r="Q38" s="370">
        <v>41</v>
      </c>
      <c r="R38" s="370">
        <v>0</v>
      </c>
      <c r="S38" s="370">
        <v>0</v>
      </c>
      <c r="T38" s="370">
        <v>84</v>
      </c>
      <c r="U38" s="371">
        <f t="shared" si="0"/>
        <v>0.96658896658896654</v>
      </c>
      <c r="V38" s="377">
        <f t="shared" si="1"/>
        <v>170</v>
      </c>
      <c r="W38" s="377">
        <f t="shared" si="2"/>
        <v>170</v>
      </c>
      <c r="X38" s="377">
        <f t="shared" si="3"/>
        <v>0</v>
      </c>
      <c r="Y38" s="377">
        <f>'[4]04'!$Y$10+'[4]04'!$AB$10</f>
        <v>0</v>
      </c>
      <c r="Z38" s="377">
        <f>Y38+Q38</f>
        <v>41</v>
      </c>
      <c r="AA38" s="377">
        <f>T38+Y38</f>
        <v>84</v>
      </c>
    </row>
    <row r="39" spans="1:27" s="5" customFormat="1" ht="20.100000000000001" customHeight="1">
      <c r="A39" s="208" t="s">
        <v>47</v>
      </c>
      <c r="B39" s="306" t="s">
        <v>436</v>
      </c>
      <c r="C39" s="293">
        <v>421</v>
      </c>
      <c r="D39" s="378">
        <v>620</v>
      </c>
      <c r="E39" s="293">
        <v>8</v>
      </c>
      <c r="F39" s="293">
        <v>612</v>
      </c>
      <c r="G39" s="293">
        <v>3</v>
      </c>
      <c r="H39" s="293">
        <v>0</v>
      </c>
      <c r="I39" s="370">
        <v>617</v>
      </c>
      <c r="J39" s="370">
        <v>610</v>
      </c>
      <c r="K39" s="370">
        <v>607</v>
      </c>
      <c r="L39" s="293">
        <v>604</v>
      </c>
      <c r="M39" s="293">
        <v>3</v>
      </c>
      <c r="N39" s="293">
        <v>3</v>
      </c>
      <c r="O39" s="293">
        <v>0</v>
      </c>
      <c r="P39" s="293">
        <v>0</v>
      </c>
      <c r="Q39" s="293">
        <v>7</v>
      </c>
      <c r="R39" s="293">
        <v>0</v>
      </c>
      <c r="S39" s="293">
        <v>0</v>
      </c>
      <c r="T39" s="370">
        <v>10</v>
      </c>
      <c r="U39" s="330">
        <f t="shared" si="0"/>
        <v>0.9950819672131147</v>
      </c>
      <c r="V39" s="268">
        <f t="shared" si="1"/>
        <v>1328</v>
      </c>
      <c r="W39" s="268">
        <f t="shared" si="2"/>
        <v>1328</v>
      </c>
      <c r="X39" s="268">
        <f t="shared" si="3"/>
        <v>0</v>
      </c>
      <c r="Y39" s="267"/>
      <c r="Z39" s="267"/>
      <c r="AA39" s="267"/>
    </row>
    <row r="40" spans="1:27" s="5" customFormat="1" ht="20.100000000000001" customHeight="1">
      <c r="A40" s="208" t="s">
        <v>48</v>
      </c>
      <c r="B40" s="306" t="s">
        <v>437</v>
      </c>
      <c r="C40" s="293">
        <v>317</v>
      </c>
      <c r="D40" s="378">
        <v>716</v>
      </c>
      <c r="E40" s="293">
        <v>7</v>
      </c>
      <c r="F40" s="293">
        <v>709</v>
      </c>
      <c r="G40" s="293">
        <v>5</v>
      </c>
      <c r="H40" s="293">
        <v>0</v>
      </c>
      <c r="I40" s="370">
        <v>711</v>
      </c>
      <c r="J40" s="370">
        <v>677</v>
      </c>
      <c r="K40" s="370">
        <v>637</v>
      </c>
      <c r="L40" s="293">
        <v>627</v>
      </c>
      <c r="M40" s="293">
        <v>10</v>
      </c>
      <c r="N40" s="293">
        <v>39</v>
      </c>
      <c r="O40" s="293">
        <v>1</v>
      </c>
      <c r="P40" s="293">
        <v>0</v>
      </c>
      <c r="Q40" s="293">
        <v>34</v>
      </c>
      <c r="R40" s="293">
        <v>0</v>
      </c>
      <c r="S40" s="293">
        <v>0</v>
      </c>
      <c r="T40" s="370">
        <v>74</v>
      </c>
      <c r="U40" s="330">
        <f t="shared" si="0"/>
        <v>0.94091580502215655</v>
      </c>
      <c r="V40" s="268">
        <f t="shared" si="1"/>
        <v>617</v>
      </c>
      <c r="W40" s="268">
        <f t="shared" si="2"/>
        <v>617</v>
      </c>
      <c r="X40" s="268">
        <f t="shared" si="3"/>
        <v>0</v>
      </c>
      <c r="Y40" s="267"/>
      <c r="Z40" s="267"/>
      <c r="AA40" s="267"/>
    </row>
    <row r="41" spans="1:27" s="372" customFormat="1" ht="20.100000000000001" customHeight="1">
      <c r="A41" s="374" t="s">
        <v>22</v>
      </c>
      <c r="B41" s="379" t="s">
        <v>336</v>
      </c>
      <c r="C41" s="370">
        <v>1349</v>
      </c>
      <c r="D41" s="370">
        <v>2347</v>
      </c>
      <c r="E41" s="370">
        <v>34</v>
      </c>
      <c r="F41" s="370">
        <v>2313</v>
      </c>
      <c r="G41" s="370">
        <v>56</v>
      </c>
      <c r="H41" s="370">
        <v>0</v>
      </c>
      <c r="I41" s="370">
        <v>2291</v>
      </c>
      <c r="J41" s="370">
        <v>2222</v>
      </c>
      <c r="K41" s="370">
        <v>2116</v>
      </c>
      <c r="L41" s="370">
        <v>2078</v>
      </c>
      <c r="M41" s="370">
        <v>38</v>
      </c>
      <c r="N41" s="370">
        <v>106</v>
      </c>
      <c r="O41" s="370">
        <v>0</v>
      </c>
      <c r="P41" s="370">
        <v>0</v>
      </c>
      <c r="Q41" s="370">
        <v>69</v>
      </c>
      <c r="R41" s="370">
        <v>0</v>
      </c>
      <c r="S41" s="370">
        <v>0</v>
      </c>
      <c r="T41" s="370">
        <v>175</v>
      </c>
      <c r="U41" s="371">
        <f t="shared" si="0"/>
        <v>0.95229522952295231</v>
      </c>
      <c r="V41" s="377">
        <f t="shared" si="1"/>
        <v>711</v>
      </c>
      <c r="W41" s="377">
        <f t="shared" si="2"/>
        <v>711</v>
      </c>
      <c r="X41" s="377">
        <f t="shared" si="3"/>
        <v>0</v>
      </c>
      <c r="Y41" s="377">
        <f>'[5]04'!$Y$10+'[5]04'!$AB$10</f>
        <v>0</v>
      </c>
      <c r="Z41" s="377">
        <f>Y41+Q41</f>
        <v>69</v>
      </c>
      <c r="AA41" s="377">
        <f>T41+Y41</f>
        <v>175</v>
      </c>
    </row>
    <row r="42" spans="1:27" s="5" customFormat="1" ht="20.100000000000001" customHeight="1">
      <c r="A42" s="208" t="s">
        <v>49</v>
      </c>
      <c r="B42" s="306" t="s">
        <v>438</v>
      </c>
      <c r="C42" s="293">
        <v>488</v>
      </c>
      <c r="D42" s="378">
        <v>898</v>
      </c>
      <c r="E42" s="293">
        <v>15</v>
      </c>
      <c r="F42" s="293">
        <v>883</v>
      </c>
      <c r="G42" s="293">
        <v>23</v>
      </c>
      <c r="H42" s="293">
        <v>0</v>
      </c>
      <c r="I42" s="370">
        <v>875</v>
      </c>
      <c r="J42" s="370">
        <v>875</v>
      </c>
      <c r="K42" s="370">
        <v>857</v>
      </c>
      <c r="L42" s="293">
        <v>851</v>
      </c>
      <c r="M42" s="293">
        <v>6</v>
      </c>
      <c r="N42" s="293">
        <v>18</v>
      </c>
      <c r="O42" s="293">
        <v>0</v>
      </c>
      <c r="P42" s="293">
        <v>0</v>
      </c>
      <c r="Q42" s="293">
        <v>0</v>
      </c>
      <c r="R42" s="293">
        <v>0</v>
      </c>
      <c r="S42" s="293">
        <v>0</v>
      </c>
      <c r="T42" s="370">
        <v>18</v>
      </c>
      <c r="U42" s="330">
        <f t="shared" si="0"/>
        <v>0.97942857142857143</v>
      </c>
      <c r="V42" s="268">
        <f t="shared" si="1"/>
        <v>2291</v>
      </c>
      <c r="W42" s="268">
        <f t="shared" si="2"/>
        <v>2291</v>
      </c>
      <c r="X42" s="268">
        <f t="shared" si="3"/>
        <v>0</v>
      </c>
      <c r="Y42" s="267"/>
      <c r="Z42" s="267"/>
      <c r="AA42" s="267"/>
    </row>
    <row r="43" spans="1:27" s="5" customFormat="1" ht="20.100000000000001" customHeight="1">
      <c r="A43" s="208" t="s">
        <v>50</v>
      </c>
      <c r="B43" s="306" t="s">
        <v>439</v>
      </c>
      <c r="C43" s="293">
        <v>351</v>
      </c>
      <c r="D43" s="378">
        <v>561</v>
      </c>
      <c r="E43" s="293">
        <v>7</v>
      </c>
      <c r="F43" s="293">
        <v>554</v>
      </c>
      <c r="G43" s="293">
        <v>6</v>
      </c>
      <c r="H43" s="293">
        <v>0</v>
      </c>
      <c r="I43" s="370">
        <v>555</v>
      </c>
      <c r="J43" s="370">
        <v>521</v>
      </c>
      <c r="K43" s="370">
        <v>497</v>
      </c>
      <c r="L43" s="293">
        <v>484</v>
      </c>
      <c r="M43" s="293">
        <v>13</v>
      </c>
      <c r="N43" s="293">
        <v>24</v>
      </c>
      <c r="O43" s="293">
        <v>0</v>
      </c>
      <c r="P43" s="293">
        <v>0</v>
      </c>
      <c r="Q43" s="293">
        <v>34</v>
      </c>
      <c r="R43" s="293">
        <v>0</v>
      </c>
      <c r="S43" s="293">
        <v>0</v>
      </c>
      <c r="T43" s="370">
        <v>58</v>
      </c>
      <c r="U43" s="330">
        <f t="shared" si="0"/>
        <v>0.95393474088291752</v>
      </c>
      <c r="V43" s="268">
        <f t="shared" si="1"/>
        <v>875</v>
      </c>
      <c r="W43" s="268">
        <f t="shared" si="2"/>
        <v>875</v>
      </c>
      <c r="X43" s="268">
        <f t="shared" si="3"/>
        <v>0</v>
      </c>
      <c r="Y43" s="267"/>
      <c r="Z43" s="267"/>
      <c r="AA43" s="267"/>
    </row>
    <row r="44" spans="1:27" s="5" customFormat="1" ht="20.100000000000001" customHeight="1">
      <c r="A44" s="208" t="s">
        <v>349</v>
      </c>
      <c r="B44" s="306" t="s">
        <v>440</v>
      </c>
      <c r="C44" s="293">
        <v>376</v>
      </c>
      <c r="D44" s="378">
        <v>606</v>
      </c>
      <c r="E44" s="293">
        <v>12</v>
      </c>
      <c r="F44" s="293">
        <v>594</v>
      </c>
      <c r="G44" s="293">
        <v>22</v>
      </c>
      <c r="H44" s="293">
        <v>0</v>
      </c>
      <c r="I44" s="370">
        <v>584</v>
      </c>
      <c r="J44" s="370">
        <v>573</v>
      </c>
      <c r="K44" s="370">
        <v>538</v>
      </c>
      <c r="L44" s="293">
        <v>523</v>
      </c>
      <c r="M44" s="293">
        <v>15</v>
      </c>
      <c r="N44" s="293">
        <v>35</v>
      </c>
      <c r="O44" s="293">
        <v>0</v>
      </c>
      <c r="P44" s="293">
        <v>0</v>
      </c>
      <c r="Q44" s="293">
        <v>11</v>
      </c>
      <c r="R44" s="293">
        <v>0</v>
      </c>
      <c r="S44" s="293">
        <v>0</v>
      </c>
      <c r="T44" s="370">
        <v>46</v>
      </c>
      <c r="U44" s="330">
        <f t="shared" si="0"/>
        <v>0.93891797556719025</v>
      </c>
      <c r="V44" s="268">
        <f t="shared" si="1"/>
        <v>555</v>
      </c>
      <c r="W44" s="268">
        <f t="shared" si="2"/>
        <v>555</v>
      </c>
      <c r="X44" s="268">
        <f t="shared" si="3"/>
        <v>0</v>
      </c>
      <c r="Y44" s="267"/>
      <c r="Z44" s="267"/>
      <c r="AA44" s="267"/>
    </row>
    <row r="45" spans="1:27" s="5" customFormat="1" ht="20.100000000000001" customHeight="1">
      <c r="A45" s="208" t="s">
        <v>350</v>
      </c>
      <c r="B45" s="306" t="s">
        <v>441</v>
      </c>
      <c r="C45" s="293">
        <v>134</v>
      </c>
      <c r="D45" s="378">
        <v>282</v>
      </c>
      <c r="E45" s="293">
        <v>0</v>
      </c>
      <c r="F45" s="293">
        <v>282</v>
      </c>
      <c r="G45" s="293">
        <v>5</v>
      </c>
      <c r="H45" s="293">
        <v>0</v>
      </c>
      <c r="I45" s="370">
        <v>277</v>
      </c>
      <c r="J45" s="370">
        <v>253</v>
      </c>
      <c r="K45" s="370">
        <v>224</v>
      </c>
      <c r="L45" s="293">
        <v>220</v>
      </c>
      <c r="M45" s="293">
        <v>4</v>
      </c>
      <c r="N45" s="293">
        <v>29</v>
      </c>
      <c r="O45" s="293">
        <v>0</v>
      </c>
      <c r="P45" s="293">
        <v>0</v>
      </c>
      <c r="Q45" s="293">
        <v>24</v>
      </c>
      <c r="R45" s="293">
        <v>0</v>
      </c>
      <c r="S45" s="293">
        <v>0</v>
      </c>
      <c r="T45" s="370">
        <v>53</v>
      </c>
      <c r="U45" s="330">
        <f t="shared" si="0"/>
        <v>0.88537549407114624</v>
      </c>
      <c r="V45" s="268">
        <f t="shared" si="1"/>
        <v>584</v>
      </c>
      <c r="W45" s="268">
        <f t="shared" si="2"/>
        <v>584</v>
      </c>
      <c r="X45" s="268">
        <f t="shared" si="3"/>
        <v>0</v>
      </c>
      <c r="Y45" s="267"/>
      <c r="Z45" s="267"/>
      <c r="AA45" s="267"/>
    </row>
    <row r="46" spans="1:27" s="372" customFormat="1" ht="20.100000000000001" customHeight="1">
      <c r="A46" s="374" t="s">
        <v>23</v>
      </c>
      <c r="B46" s="379" t="s">
        <v>337</v>
      </c>
      <c r="C46" s="370">
        <v>158</v>
      </c>
      <c r="D46" s="370">
        <v>467</v>
      </c>
      <c r="E46" s="370">
        <v>1</v>
      </c>
      <c r="F46" s="370">
        <v>466</v>
      </c>
      <c r="G46" s="370">
        <v>6</v>
      </c>
      <c r="H46" s="370">
        <v>0</v>
      </c>
      <c r="I46" s="370">
        <v>461</v>
      </c>
      <c r="J46" s="370">
        <v>451</v>
      </c>
      <c r="K46" s="370">
        <v>446</v>
      </c>
      <c r="L46" s="370">
        <v>444</v>
      </c>
      <c r="M46" s="370">
        <v>2</v>
      </c>
      <c r="N46" s="370">
        <v>5</v>
      </c>
      <c r="O46" s="370">
        <v>0</v>
      </c>
      <c r="P46" s="370">
        <v>0</v>
      </c>
      <c r="Q46" s="370">
        <v>10</v>
      </c>
      <c r="R46" s="370">
        <v>0</v>
      </c>
      <c r="S46" s="370">
        <v>0</v>
      </c>
      <c r="T46" s="370">
        <v>15</v>
      </c>
      <c r="U46" s="371">
        <f t="shared" si="0"/>
        <v>0.98891352549889133</v>
      </c>
      <c r="V46" s="377" t="e">
        <f>#REF!-#REF!-#REF!</f>
        <v>#REF!</v>
      </c>
      <c r="W46" s="377" t="e">
        <f>#REF!+#REF!+#REF!+#REF!</f>
        <v>#REF!</v>
      </c>
      <c r="X46" s="377" t="e">
        <f t="shared" si="3"/>
        <v>#REF!</v>
      </c>
      <c r="Y46" s="377">
        <f>'[6]04'!$Y$10+'[6]04'!$AB$10</f>
        <v>2</v>
      </c>
      <c r="Z46" s="377">
        <f>Q46+Y46</f>
        <v>12</v>
      </c>
      <c r="AA46" s="377">
        <f>T46+Y46</f>
        <v>17</v>
      </c>
    </row>
    <row r="47" spans="1:27" s="7" customFormat="1" ht="20.100000000000001" customHeight="1">
      <c r="A47" s="322" t="s">
        <v>76</v>
      </c>
      <c r="B47" s="323" t="s">
        <v>442</v>
      </c>
      <c r="C47" s="293">
        <v>71</v>
      </c>
      <c r="D47" s="378">
        <v>215</v>
      </c>
      <c r="E47" s="293">
        <v>0</v>
      </c>
      <c r="F47" s="293">
        <v>215</v>
      </c>
      <c r="G47" s="293">
        <v>3</v>
      </c>
      <c r="H47" s="293">
        <v>0</v>
      </c>
      <c r="I47" s="370">
        <v>212</v>
      </c>
      <c r="J47" s="370">
        <v>211</v>
      </c>
      <c r="K47" s="370">
        <v>211</v>
      </c>
      <c r="L47" s="293">
        <v>210</v>
      </c>
      <c r="M47" s="293">
        <v>1</v>
      </c>
      <c r="N47" s="293">
        <v>0</v>
      </c>
      <c r="O47" s="293">
        <v>0</v>
      </c>
      <c r="P47" s="293">
        <v>0</v>
      </c>
      <c r="Q47" s="293">
        <v>1</v>
      </c>
      <c r="R47" s="293">
        <v>0</v>
      </c>
      <c r="S47" s="293">
        <v>0</v>
      </c>
      <c r="T47" s="370">
        <v>1</v>
      </c>
      <c r="U47" s="330">
        <f t="shared" si="0"/>
        <v>1</v>
      </c>
      <c r="V47" s="324"/>
      <c r="W47" s="324"/>
      <c r="X47" s="324"/>
      <c r="Y47" s="324"/>
      <c r="Z47" s="324"/>
      <c r="AA47" s="324"/>
    </row>
    <row r="48" spans="1:27" s="5" customFormat="1" ht="20.100000000000001" customHeight="1">
      <c r="A48" s="208" t="s">
        <v>51</v>
      </c>
      <c r="B48" s="306" t="s">
        <v>443</v>
      </c>
      <c r="C48" s="293">
        <v>34</v>
      </c>
      <c r="D48" s="378">
        <v>73</v>
      </c>
      <c r="E48" s="293">
        <v>0</v>
      </c>
      <c r="F48" s="293">
        <v>73</v>
      </c>
      <c r="G48" s="293">
        <v>0</v>
      </c>
      <c r="H48" s="293">
        <v>0</v>
      </c>
      <c r="I48" s="370">
        <v>73</v>
      </c>
      <c r="J48" s="370">
        <v>68</v>
      </c>
      <c r="K48" s="370">
        <v>65</v>
      </c>
      <c r="L48" s="293">
        <v>65</v>
      </c>
      <c r="M48" s="293">
        <v>0</v>
      </c>
      <c r="N48" s="293">
        <v>3</v>
      </c>
      <c r="O48" s="293">
        <v>0</v>
      </c>
      <c r="P48" s="293">
        <v>0</v>
      </c>
      <c r="Q48" s="293">
        <v>5</v>
      </c>
      <c r="R48" s="293">
        <v>0</v>
      </c>
      <c r="S48" s="293">
        <v>0</v>
      </c>
      <c r="T48" s="370">
        <v>8</v>
      </c>
      <c r="U48" s="330">
        <f t="shared" si="0"/>
        <v>0.95588235294117652</v>
      </c>
      <c r="V48" s="268">
        <f>D46-G46-H46</f>
        <v>461</v>
      </c>
      <c r="W48" s="268">
        <f>J46+Q46+R46+S46</f>
        <v>461</v>
      </c>
      <c r="X48" s="268">
        <f t="shared" si="3"/>
        <v>0</v>
      </c>
      <c r="Y48" s="267"/>
      <c r="Z48" s="267"/>
      <c r="AA48" s="267"/>
    </row>
    <row r="49" spans="1:27" s="5" customFormat="1" ht="20.100000000000001" customHeight="1">
      <c r="A49" s="208" t="s">
        <v>52</v>
      </c>
      <c r="B49" s="306" t="s">
        <v>444</v>
      </c>
      <c r="C49" s="293">
        <v>53</v>
      </c>
      <c r="D49" s="378">
        <v>179</v>
      </c>
      <c r="E49" s="293">
        <v>1</v>
      </c>
      <c r="F49" s="293">
        <v>178</v>
      </c>
      <c r="G49" s="293">
        <v>3</v>
      </c>
      <c r="H49" s="293">
        <v>0</v>
      </c>
      <c r="I49" s="370">
        <v>176</v>
      </c>
      <c r="J49" s="370">
        <v>172</v>
      </c>
      <c r="K49" s="370">
        <v>170</v>
      </c>
      <c r="L49" s="293">
        <v>169</v>
      </c>
      <c r="M49" s="293">
        <v>1</v>
      </c>
      <c r="N49" s="293">
        <v>2</v>
      </c>
      <c r="O49" s="293">
        <v>0</v>
      </c>
      <c r="P49" s="293">
        <v>0</v>
      </c>
      <c r="Q49" s="293">
        <v>4</v>
      </c>
      <c r="R49" s="293">
        <v>0</v>
      </c>
      <c r="S49" s="293">
        <v>0</v>
      </c>
      <c r="T49" s="370">
        <v>6</v>
      </c>
      <c r="U49" s="330">
        <f t="shared" si="0"/>
        <v>0.98837209302325579</v>
      </c>
      <c r="V49" s="268">
        <f t="shared" si="1"/>
        <v>73</v>
      </c>
      <c r="W49" s="268">
        <f t="shared" si="2"/>
        <v>73</v>
      </c>
      <c r="X49" s="268">
        <f t="shared" si="3"/>
        <v>0</v>
      </c>
      <c r="Y49" s="267"/>
      <c r="Z49" s="267"/>
      <c r="AA49" s="267"/>
    </row>
    <row r="50" spans="1:27" s="372" customFormat="1" ht="20.100000000000001" customHeight="1">
      <c r="A50" s="374" t="s">
        <v>24</v>
      </c>
      <c r="B50" s="379" t="s">
        <v>338</v>
      </c>
      <c r="C50" s="370">
        <v>759</v>
      </c>
      <c r="D50" s="370">
        <v>1431</v>
      </c>
      <c r="E50" s="370">
        <v>0</v>
      </c>
      <c r="F50" s="370">
        <v>1431</v>
      </c>
      <c r="G50" s="370">
        <v>15</v>
      </c>
      <c r="H50" s="370">
        <v>0</v>
      </c>
      <c r="I50" s="370">
        <v>1416</v>
      </c>
      <c r="J50" s="370">
        <v>1400</v>
      </c>
      <c r="K50" s="370">
        <v>1374</v>
      </c>
      <c r="L50" s="370">
        <v>1356</v>
      </c>
      <c r="M50" s="370">
        <v>18</v>
      </c>
      <c r="N50" s="370">
        <v>26</v>
      </c>
      <c r="O50" s="370">
        <v>0</v>
      </c>
      <c r="P50" s="370">
        <v>0</v>
      </c>
      <c r="Q50" s="370">
        <v>16</v>
      </c>
      <c r="R50" s="370">
        <v>0</v>
      </c>
      <c r="S50" s="370">
        <v>0</v>
      </c>
      <c r="T50" s="370">
        <v>42</v>
      </c>
      <c r="U50" s="371">
        <f t="shared" si="0"/>
        <v>0.98142857142857143</v>
      </c>
      <c r="V50" s="377" t="e">
        <f>#REF!-#REF!-#REF!</f>
        <v>#REF!</v>
      </c>
      <c r="W50" s="377" t="e">
        <f>#REF!+#REF!+#REF!+#REF!</f>
        <v>#REF!</v>
      </c>
      <c r="X50" s="377" t="e">
        <f t="shared" si="3"/>
        <v>#REF!</v>
      </c>
      <c r="Y50" s="377">
        <f>'[7]04'!$Y$10+'[7]04'!$AB$10</f>
        <v>37</v>
      </c>
      <c r="Z50" s="377">
        <f>Y50+Q50</f>
        <v>53</v>
      </c>
      <c r="AA50" s="377">
        <f>+T50+Y50</f>
        <v>79</v>
      </c>
    </row>
    <row r="51" spans="1:27" s="7" customFormat="1" ht="20.100000000000001" customHeight="1">
      <c r="A51" s="322" t="s">
        <v>351</v>
      </c>
      <c r="B51" s="306" t="s">
        <v>445</v>
      </c>
      <c r="C51" s="293">
        <v>228</v>
      </c>
      <c r="D51" s="425">
        <v>410</v>
      </c>
      <c r="E51" s="293">
        <v>0</v>
      </c>
      <c r="F51" s="293">
        <v>410</v>
      </c>
      <c r="G51" s="293">
        <v>2</v>
      </c>
      <c r="H51" s="293">
        <v>0</v>
      </c>
      <c r="I51" s="370">
        <v>408</v>
      </c>
      <c r="J51" s="370">
        <v>408</v>
      </c>
      <c r="K51" s="370">
        <v>407</v>
      </c>
      <c r="L51" s="293">
        <v>405</v>
      </c>
      <c r="M51" s="293">
        <v>2</v>
      </c>
      <c r="N51" s="293">
        <v>1</v>
      </c>
      <c r="O51" s="293">
        <v>0</v>
      </c>
      <c r="P51" s="293">
        <v>0</v>
      </c>
      <c r="Q51" s="293">
        <v>0</v>
      </c>
      <c r="R51" s="293">
        <v>0</v>
      </c>
      <c r="S51" s="293">
        <v>0</v>
      </c>
      <c r="T51" s="370">
        <v>1</v>
      </c>
      <c r="U51" s="330">
        <f t="shared" si="0"/>
        <v>0.99754901960784315</v>
      </c>
      <c r="V51" s="324"/>
      <c r="W51" s="324"/>
      <c r="X51" s="324"/>
      <c r="Y51" s="324"/>
      <c r="Z51" s="324"/>
      <c r="AA51" s="324"/>
    </row>
    <row r="52" spans="1:27" s="5" customFormat="1" ht="20.100000000000001" customHeight="1">
      <c r="A52" s="208" t="s">
        <v>352</v>
      </c>
      <c r="B52" s="306" t="s">
        <v>446</v>
      </c>
      <c r="C52" s="293">
        <v>280</v>
      </c>
      <c r="D52" s="425">
        <v>549</v>
      </c>
      <c r="E52" s="293">
        <v>0</v>
      </c>
      <c r="F52" s="293">
        <v>549</v>
      </c>
      <c r="G52" s="293">
        <v>7</v>
      </c>
      <c r="H52" s="293">
        <v>0</v>
      </c>
      <c r="I52" s="370">
        <v>542</v>
      </c>
      <c r="J52" s="370">
        <v>532</v>
      </c>
      <c r="K52" s="370">
        <v>523</v>
      </c>
      <c r="L52" s="293">
        <v>514</v>
      </c>
      <c r="M52" s="293">
        <v>9</v>
      </c>
      <c r="N52" s="293">
        <v>9</v>
      </c>
      <c r="O52" s="293">
        <v>0</v>
      </c>
      <c r="P52" s="293">
        <v>0</v>
      </c>
      <c r="Q52" s="293">
        <v>10</v>
      </c>
      <c r="R52" s="293">
        <v>0</v>
      </c>
      <c r="S52" s="293">
        <v>0</v>
      </c>
      <c r="T52" s="370">
        <v>19</v>
      </c>
      <c r="U52" s="330">
        <f t="shared" si="0"/>
        <v>0.98308270676691734</v>
      </c>
      <c r="V52" s="268">
        <f>D50-G50-H50</f>
        <v>1416</v>
      </c>
      <c r="W52" s="268">
        <f>J50+Q50+R50+S50</f>
        <v>1416</v>
      </c>
      <c r="X52" s="268">
        <f t="shared" si="3"/>
        <v>0</v>
      </c>
      <c r="Y52" s="267"/>
      <c r="Z52" s="267"/>
      <c r="AA52" s="267"/>
    </row>
    <row r="53" spans="1:27" s="5" customFormat="1" ht="20.100000000000001" customHeight="1">
      <c r="A53" s="208" t="s">
        <v>353</v>
      </c>
      <c r="B53" s="306" t="s">
        <v>447</v>
      </c>
      <c r="C53" s="293">
        <v>251</v>
      </c>
      <c r="D53" s="425">
        <v>472</v>
      </c>
      <c r="E53" s="293">
        <v>0</v>
      </c>
      <c r="F53" s="293">
        <v>472</v>
      </c>
      <c r="G53" s="293">
        <v>6</v>
      </c>
      <c r="H53" s="293">
        <v>0</v>
      </c>
      <c r="I53" s="370">
        <v>466</v>
      </c>
      <c r="J53" s="370">
        <v>460</v>
      </c>
      <c r="K53" s="370">
        <v>444</v>
      </c>
      <c r="L53" s="293">
        <v>437</v>
      </c>
      <c r="M53" s="293">
        <v>7</v>
      </c>
      <c r="N53" s="293">
        <v>16</v>
      </c>
      <c r="O53" s="293">
        <v>0</v>
      </c>
      <c r="P53" s="293">
        <v>0</v>
      </c>
      <c r="Q53" s="293">
        <v>6</v>
      </c>
      <c r="R53" s="293">
        <v>0</v>
      </c>
      <c r="S53" s="293">
        <v>0</v>
      </c>
      <c r="T53" s="370">
        <v>22</v>
      </c>
      <c r="U53" s="330">
        <f t="shared" si="0"/>
        <v>0.9652173913043478</v>
      </c>
      <c r="V53" s="268">
        <f t="shared" si="1"/>
        <v>542</v>
      </c>
      <c r="W53" s="268">
        <f t="shared" si="2"/>
        <v>542</v>
      </c>
      <c r="X53" s="268">
        <f t="shared" si="3"/>
        <v>0</v>
      </c>
      <c r="Y53" s="267"/>
      <c r="Z53" s="267"/>
      <c r="AA53" s="267"/>
    </row>
    <row r="54" spans="1:27" s="372" customFormat="1" ht="20.100000000000001" customHeight="1">
      <c r="A54" s="374" t="s">
        <v>25</v>
      </c>
      <c r="B54" s="379" t="s">
        <v>339</v>
      </c>
      <c r="C54" s="370">
        <v>281</v>
      </c>
      <c r="D54" s="370">
        <v>886</v>
      </c>
      <c r="E54" s="370">
        <v>16</v>
      </c>
      <c r="F54" s="370">
        <v>870</v>
      </c>
      <c r="G54" s="370">
        <v>45</v>
      </c>
      <c r="H54" s="370">
        <v>0</v>
      </c>
      <c r="I54" s="370">
        <v>841</v>
      </c>
      <c r="J54" s="370">
        <v>795</v>
      </c>
      <c r="K54" s="370">
        <v>753</v>
      </c>
      <c r="L54" s="370">
        <v>744</v>
      </c>
      <c r="M54" s="370">
        <v>9</v>
      </c>
      <c r="N54" s="370">
        <v>42</v>
      </c>
      <c r="O54" s="370">
        <v>0</v>
      </c>
      <c r="P54" s="370">
        <v>0</v>
      </c>
      <c r="Q54" s="370">
        <v>46</v>
      </c>
      <c r="R54" s="370">
        <v>0</v>
      </c>
      <c r="S54" s="370">
        <v>0</v>
      </c>
      <c r="T54" s="370">
        <v>88</v>
      </c>
      <c r="U54" s="371">
        <f t="shared" si="0"/>
        <v>0.94716981132075473</v>
      </c>
      <c r="V54" s="377" t="e">
        <f>#REF!-#REF!-#REF!</f>
        <v>#REF!</v>
      </c>
      <c r="W54" s="377" t="e">
        <f>#REF!+#REF!+#REF!+#REF!</f>
        <v>#REF!</v>
      </c>
      <c r="X54" s="377" t="e">
        <f t="shared" si="3"/>
        <v>#REF!</v>
      </c>
      <c r="Y54" s="380"/>
      <c r="Z54" s="380"/>
      <c r="AA54" s="380"/>
    </row>
    <row r="55" spans="1:27" s="5" customFormat="1" ht="20.100000000000001" customHeight="1">
      <c r="A55" s="208" t="s">
        <v>354</v>
      </c>
      <c r="B55" s="306" t="s">
        <v>448</v>
      </c>
      <c r="C55" s="293">
        <v>105</v>
      </c>
      <c r="D55" s="425">
        <v>356</v>
      </c>
      <c r="E55" s="293">
        <v>10</v>
      </c>
      <c r="F55" s="293">
        <v>346</v>
      </c>
      <c r="G55" s="293">
        <v>24</v>
      </c>
      <c r="H55" s="293">
        <v>0</v>
      </c>
      <c r="I55" s="370">
        <v>332</v>
      </c>
      <c r="J55" s="370">
        <v>311</v>
      </c>
      <c r="K55" s="370">
        <v>294</v>
      </c>
      <c r="L55" s="293">
        <v>289</v>
      </c>
      <c r="M55" s="293">
        <v>5</v>
      </c>
      <c r="N55" s="293">
        <v>17</v>
      </c>
      <c r="O55" s="293">
        <v>0</v>
      </c>
      <c r="P55" s="293">
        <v>0</v>
      </c>
      <c r="Q55" s="293">
        <v>21</v>
      </c>
      <c r="R55" s="293">
        <v>0</v>
      </c>
      <c r="S55" s="293">
        <v>0</v>
      </c>
      <c r="T55" s="370">
        <v>38</v>
      </c>
      <c r="U55" s="330">
        <f t="shared" si="0"/>
        <v>0.94533762057877813</v>
      </c>
      <c r="V55" s="268">
        <f>D54-G54-H54</f>
        <v>841</v>
      </c>
      <c r="W55" s="268">
        <f>J54+Q54+R54+S54</f>
        <v>841</v>
      </c>
      <c r="X55" s="268">
        <f t="shared" si="3"/>
        <v>0</v>
      </c>
      <c r="Y55" s="267"/>
      <c r="Z55" s="267"/>
      <c r="AA55" s="267"/>
    </row>
    <row r="56" spans="1:27" s="5" customFormat="1" ht="20.100000000000001" customHeight="1">
      <c r="A56" s="208" t="s">
        <v>355</v>
      </c>
      <c r="B56" s="306" t="s">
        <v>449</v>
      </c>
      <c r="C56" s="293">
        <v>97</v>
      </c>
      <c r="D56" s="425">
        <v>352</v>
      </c>
      <c r="E56" s="293">
        <v>6</v>
      </c>
      <c r="F56" s="293">
        <v>346</v>
      </c>
      <c r="G56" s="293">
        <v>20</v>
      </c>
      <c r="H56" s="293">
        <v>0</v>
      </c>
      <c r="I56" s="370">
        <v>332</v>
      </c>
      <c r="J56" s="370">
        <v>310</v>
      </c>
      <c r="K56" s="370">
        <v>292</v>
      </c>
      <c r="L56" s="293">
        <v>288</v>
      </c>
      <c r="M56" s="293">
        <v>4</v>
      </c>
      <c r="N56" s="293">
        <v>18</v>
      </c>
      <c r="O56" s="293">
        <v>0</v>
      </c>
      <c r="P56" s="293">
        <v>0</v>
      </c>
      <c r="Q56" s="293">
        <v>22</v>
      </c>
      <c r="R56" s="293">
        <v>0</v>
      </c>
      <c r="S56" s="293">
        <v>0</v>
      </c>
      <c r="T56" s="370">
        <v>40</v>
      </c>
      <c r="U56" s="330">
        <f t="shared" si="0"/>
        <v>0.9419354838709677</v>
      </c>
      <c r="V56" s="268">
        <f t="shared" si="1"/>
        <v>332</v>
      </c>
      <c r="W56" s="268">
        <f t="shared" si="2"/>
        <v>332</v>
      </c>
      <c r="X56" s="268">
        <f t="shared" si="3"/>
        <v>0</v>
      </c>
      <c r="Y56" s="267"/>
      <c r="Z56" s="267"/>
      <c r="AA56" s="267"/>
    </row>
    <row r="57" spans="1:27" s="5" customFormat="1" ht="20.100000000000001" customHeight="1">
      <c r="A57" s="208" t="s">
        <v>356</v>
      </c>
      <c r="B57" s="306" t="s">
        <v>450</v>
      </c>
      <c r="C57" s="293">
        <v>79</v>
      </c>
      <c r="D57" s="425">
        <v>178</v>
      </c>
      <c r="E57" s="293">
        <v>0</v>
      </c>
      <c r="F57" s="293">
        <v>178</v>
      </c>
      <c r="G57" s="293">
        <v>1</v>
      </c>
      <c r="H57" s="293">
        <v>0</v>
      </c>
      <c r="I57" s="370">
        <v>177</v>
      </c>
      <c r="J57" s="370">
        <v>174</v>
      </c>
      <c r="K57" s="370">
        <v>167</v>
      </c>
      <c r="L57" s="293">
        <v>167</v>
      </c>
      <c r="M57" s="293">
        <v>0</v>
      </c>
      <c r="N57" s="293">
        <v>7</v>
      </c>
      <c r="O57" s="293">
        <v>0</v>
      </c>
      <c r="P57" s="293">
        <v>0</v>
      </c>
      <c r="Q57" s="293">
        <v>3</v>
      </c>
      <c r="R57" s="293">
        <v>0</v>
      </c>
      <c r="S57" s="293">
        <v>0</v>
      </c>
      <c r="T57" s="370">
        <v>10</v>
      </c>
      <c r="U57" s="330">
        <f t="shared" si="0"/>
        <v>0.95977011494252873</v>
      </c>
      <c r="V57" s="268">
        <f t="shared" si="1"/>
        <v>332</v>
      </c>
      <c r="W57" s="268">
        <f t="shared" si="2"/>
        <v>332</v>
      </c>
      <c r="X57" s="268">
        <f t="shared" si="3"/>
        <v>0</v>
      </c>
      <c r="Y57" s="267"/>
      <c r="Z57" s="267"/>
      <c r="AA57" s="267"/>
    </row>
    <row r="58" spans="1:27" s="372" customFormat="1" ht="20.100000000000001" customHeight="1">
      <c r="A58" s="374" t="s">
        <v>26</v>
      </c>
      <c r="B58" s="379" t="s">
        <v>340</v>
      </c>
      <c r="C58" s="370">
        <v>164</v>
      </c>
      <c r="D58" s="370">
        <v>231</v>
      </c>
      <c r="E58" s="370">
        <v>1</v>
      </c>
      <c r="F58" s="370">
        <v>230</v>
      </c>
      <c r="G58" s="370">
        <v>9</v>
      </c>
      <c r="H58" s="370">
        <v>0</v>
      </c>
      <c r="I58" s="370">
        <v>222</v>
      </c>
      <c r="J58" s="370">
        <v>219</v>
      </c>
      <c r="K58" s="370">
        <v>215</v>
      </c>
      <c r="L58" s="370">
        <v>215</v>
      </c>
      <c r="M58" s="370">
        <v>0</v>
      </c>
      <c r="N58" s="370">
        <v>4</v>
      </c>
      <c r="O58" s="370">
        <v>0</v>
      </c>
      <c r="P58" s="370">
        <v>0</v>
      </c>
      <c r="Q58" s="370">
        <v>3</v>
      </c>
      <c r="R58" s="370">
        <v>0</v>
      </c>
      <c r="S58" s="370">
        <v>0</v>
      </c>
      <c r="T58" s="370">
        <v>7</v>
      </c>
      <c r="U58" s="371">
        <f t="shared" si="0"/>
        <v>0.9817351598173516</v>
      </c>
      <c r="V58" s="377" t="e">
        <f>#REF!-#REF!-#REF!</f>
        <v>#REF!</v>
      </c>
      <c r="W58" s="377" t="e">
        <f>#REF!+#REF!+#REF!+#REF!</f>
        <v>#REF!</v>
      </c>
      <c r="X58" s="377" t="e">
        <f t="shared" si="3"/>
        <v>#REF!</v>
      </c>
      <c r="Y58" s="377">
        <f>'[8]04'!$Y$10+'[8]04'!$AB$10</f>
        <v>3</v>
      </c>
      <c r="Z58" s="377">
        <f>Q58+Y58</f>
        <v>6</v>
      </c>
      <c r="AA58" s="377">
        <f>T58+Y58</f>
        <v>10</v>
      </c>
    </row>
    <row r="59" spans="1:27" s="7" customFormat="1" ht="20.100000000000001" customHeight="1">
      <c r="A59" s="322" t="s">
        <v>357</v>
      </c>
      <c r="B59" s="306" t="s">
        <v>451</v>
      </c>
      <c r="C59" s="293">
        <v>89</v>
      </c>
      <c r="D59" s="425">
        <v>122</v>
      </c>
      <c r="E59" s="293">
        <v>1</v>
      </c>
      <c r="F59" s="293">
        <v>121</v>
      </c>
      <c r="G59" s="293">
        <v>5</v>
      </c>
      <c r="H59" s="293">
        <v>0</v>
      </c>
      <c r="I59" s="370">
        <v>117</v>
      </c>
      <c r="J59" s="370">
        <v>117</v>
      </c>
      <c r="K59" s="370">
        <v>116</v>
      </c>
      <c r="L59" s="293">
        <v>116</v>
      </c>
      <c r="M59" s="293">
        <v>0</v>
      </c>
      <c r="N59" s="293">
        <v>1</v>
      </c>
      <c r="O59" s="293">
        <v>0</v>
      </c>
      <c r="P59" s="293">
        <v>0</v>
      </c>
      <c r="Q59" s="293">
        <v>0</v>
      </c>
      <c r="R59" s="293">
        <v>0</v>
      </c>
      <c r="S59" s="293">
        <v>0</v>
      </c>
      <c r="T59" s="370">
        <v>1</v>
      </c>
      <c r="U59" s="330">
        <f t="shared" si="0"/>
        <v>0.99145299145299148</v>
      </c>
      <c r="V59" s="324"/>
      <c r="W59" s="324"/>
      <c r="X59" s="324"/>
      <c r="Y59" s="324"/>
      <c r="Z59" s="324"/>
      <c r="AA59" s="324"/>
    </row>
    <row r="60" spans="1:27" s="5" customFormat="1" ht="20.100000000000001" customHeight="1">
      <c r="A60" s="208" t="s">
        <v>358</v>
      </c>
      <c r="B60" s="306" t="s">
        <v>452</v>
      </c>
      <c r="C60" s="293">
        <v>75</v>
      </c>
      <c r="D60" s="425">
        <v>109</v>
      </c>
      <c r="E60" s="293">
        <v>0</v>
      </c>
      <c r="F60" s="293">
        <v>109</v>
      </c>
      <c r="G60" s="293">
        <v>4</v>
      </c>
      <c r="H60" s="293">
        <v>0</v>
      </c>
      <c r="I60" s="370">
        <v>105</v>
      </c>
      <c r="J60" s="370">
        <v>102</v>
      </c>
      <c r="K60" s="370">
        <v>99</v>
      </c>
      <c r="L60" s="293">
        <v>99</v>
      </c>
      <c r="M60" s="293">
        <v>0</v>
      </c>
      <c r="N60" s="293">
        <v>3</v>
      </c>
      <c r="O60" s="293">
        <v>0</v>
      </c>
      <c r="P60" s="293">
        <v>0</v>
      </c>
      <c r="Q60" s="293">
        <v>3</v>
      </c>
      <c r="R60" s="293">
        <v>0</v>
      </c>
      <c r="S60" s="293">
        <v>0</v>
      </c>
      <c r="T60" s="370">
        <v>6</v>
      </c>
      <c r="U60" s="330">
        <f t="shared" si="0"/>
        <v>0.97058823529411764</v>
      </c>
      <c r="V60" s="268">
        <f>D58-G58-H58</f>
        <v>222</v>
      </c>
      <c r="W60" s="268">
        <f>J58+Q58+R58+S58</f>
        <v>222</v>
      </c>
      <c r="X60" s="268">
        <f t="shared" si="3"/>
        <v>0</v>
      </c>
      <c r="Y60" s="267"/>
      <c r="Z60" s="267"/>
      <c r="AA60" s="267"/>
    </row>
    <row r="61" spans="1:27" s="372" customFormat="1" ht="20.100000000000001" customHeight="1">
      <c r="A61" s="374" t="s">
        <v>27</v>
      </c>
      <c r="B61" s="379" t="s">
        <v>341</v>
      </c>
      <c r="C61" s="370">
        <v>77</v>
      </c>
      <c r="D61" s="370">
        <v>145</v>
      </c>
      <c r="E61" s="370">
        <v>0</v>
      </c>
      <c r="F61" s="370">
        <v>145</v>
      </c>
      <c r="G61" s="370">
        <v>5</v>
      </c>
      <c r="H61" s="370">
        <v>0</v>
      </c>
      <c r="I61" s="370">
        <v>140</v>
      </c>
      <c r="J61" s="370">
        <v>139</v>
      </c>
      <c r="K61" s="370">
        <v>137</v>
      </c>
      <c r="L61" s="370">
        <v>137</v>
      </c>
      <c r="M61" s="370">
        <v>0</v>
      </c>
      <c r="N61" s="370">
        <v>2</v>
      </c>
      <c r="O61" s="370">
        <v>0</v>
      </c>
      <c r="P61" s="370">
        <v>0</v>
      </c>
      <c r="Q61" s="370">
        <v>1</v>
      </c>
      <c r="R61" s="370">
        <v>0</v>
      </c>
      <c r="S61" s="370">
        <v>0</v>
      </c>
      <c r="T61" s="370">
        <v>3</v>
      </c>
      <c r="U61" s="371">
        <f t="shared" si="0"/>
        <v>0.98561151079136688</v>
      </c>
      <c r="V61" s="377" t="e">
        <f>#REF!-#REF!-#REF!</f>
        <v>#REF!</v>
      </c>
      <c r="W61" s="377" t="e">
        <f>#REF!+#REF!+#REF!+#REF!</f>
        <v>#REF!</v>
      </c>
      <c r="X61" s="377" t="e">
        <f t="shared" si="3"/>
        <v>#REF!</v>
      </c>
      <c r="Y61" s="377">
        <f>'[9]04'!$Y$10+'[9]04'!$AB$10</f>
        <v>0</v>
      </c>
      <c r="Z61" s="380"/>
      <c r="AA61" s="380"/>
    </row>
    <row r="62" spans="1:27" s="7" customFormat="1" ht="20.100000000000001" customHeight="1">
      <c r="A62" s="322" t="s">
        <v>359</v>
      </c>
      <c r="B62" s="306" t="s">
        <v>453</v>
      </c>
      <c r="C62" s="293">
        <v>33</v>
      </c>
      <c r="D62" s="425">
        <v>72</v>
      </c>
      <c r="E62" s="293">
        <v>0</v>
      </c>
      <c r="F62" s="293">
        <v>72</v>
      </c>
      <c r="G62" s="293">
        <v>1</v>
      </c>
      <c r="H62" s="293">
        <v>0</v>
      </c>
      <c r="I62" s="370">
        <v>71</v>
      </c>
      <c r="J62" s="370">
        <v>70</v>
      </c>
      <c r="K62" s="370">
        <v>68</v>
      </c>
      <c r="L62" s="293">
        <v>68</v>
      </c>
      <c r="M62" s="293">
        <v>0</v>
      </c>
      <c r="N62" s="293">
        <v>2</v>
      </c>
      <c r="O62" s="293">
        <v>0</v>
      </c>
      <c r="P62" s="293">
        <v>0</v>
      </c>
      <c r="Q62" s="293">
        <v>1</v>
      </c>
      <c r="R62" s="293">
        <v>0</v>
      </c>
      <c r="S62" s="293">
        <v>0</v>
      </c>
      <c r="T62" s="370">
        <v>3</v>
      </c>
      <c r="U62" s="330">
        <f t="shared" si="0"/>
        <v>0.97142857142857142</v>
      </c>
      <c r="V62" s="324"/>
      <c r="W62" s="324"/>
      <c r="X62" s="324"/>
      <c r="Y62" s="324"/>
      <c r="Z62" s="325"/>
      <c r="AA62" s="325"/>
    </row>
    <row r="63" spans="1:27" s="5" customFormat="1" ht="20.100000000000001" customHeight="1">
      <c r="A63" s="208" t="s">
        <v>360</v>
      </c>
      <c r="B63" s="306" t="s">
        <v>454</v>
      </c>
      <c r="C63" s="293">
        <v>44</v>
      </c>
      <c r="D63" s="425">
        <v>73</v>
      </c>
      <c r="E63" s="293">
        <v>0</v>
      </c>
      <c r="F63" s="293">
        <v>73</v>
      </c>
      <c r="G63" s="293">
        <v>4</v>
      </c>
      <c r="H63" s="293">
        <v>0</v>
      </c>
      <c r="I63" s="370">
        <v>69</v>
      </c>
      <c r="J63" s="370">
        <v>69</v>
      </c>
      <c r="K63" s="370">
        <v>69</v>
      </c>
      <c r="L63" s="293">
        <v>69</v>
      </c>
      <c r="M63" s="293">
        <v>0</v>
      </c>
      <c r="N63" s="293">
        <v>0</v>
      </c>
      <c r="O63" s="293">
        <v>0</v>
      </c>
      <c r="P63" s="293">
        <v>0</v>
      </c>
      <c r="Q63" s="293">
        <v>0</v>
      </c>
      <c r="R63" s="293">
        <v>0</v>
      </c>
      <c r="S63" s="293">
        <v>0</v>
      </c>
      <c r="T63" s="370">
        <v>0</v>
      </c>
      <c r="U63" s="330">
        <f t="shared" si="0"/>
        <v>1</v>
      </c>
      <c r="V63" s="268">
        <f>D61-G61-H61</f>
        <v>140</v>
      </c>
      <c r="W63" s="268">
        <f>J61+Q61+R61+S61</f>
        <v>140</v>
      </c>
      <c r="X63" s="268">
        <f t="shared" si="3"/>
        <v>0</v>
      </c>
      <c r="Y63" s="267"/>
      <c r="Z63" s="267"/>
      <c r="AA63" s="267"/>
    </row>
    <row r="64" spans="1:27" s="372" customFormat="1" ht="20.100000000000001" customHeight="1">
      <c r="A64" s="374" t="s">
        <v>29</v>
      </c>
      <c r="B64" s="379" t="s">
        <v>342</v>
      </c>
      <c r="C64" s="370">
        <v>122</v>
      </c>
      <c r="D64" s="370">
        <v>141</v>
      </c>
      <c r="E64" s="370">
        <v>0</v>
      </c>
      <c r="F64" s="370">
        <v>141</v>
      </c>
      <c r="G64" s="370">
        <v>0</v>
      </c>
      <c r="H64" s="370">
        <v>0</v>
      </c>
      <c r="I64" s="370">
        <v>141</v>
      </c>
      <c r="J64" s="370">
        <v>140</v>
      </c>
      <c r="K64" s="370">
        <v>138</v>
      </c>
      <c r="L64" s="370">
        <v>138</v>
      </c>
      <c r="M64" s="370">
        <v>0</v>
      </c>
      <c r="N64" s="370">
        <v>2</v>
      </c>
      <c r="O64" s="370">
        <v>0</v>
      </c>
      <c r="P64" s="370">
        <v>0</v>
      </c>
      <c r="Q64" s="370">
        <v>1</v>
      </c>
      <c r="R64" s="370">
        <v>0</v>
      </c>
      <c r="S64" s="370">
        <v>0</v>
      </c>
      <c r="T64" s="370">
        <v>3</v>
      </c>
      <c r="U64" s="371">
        <f t="shared" si="0"/>
        <v>0.98571428571428577</v>
      </c>
      <c r="V64" s="377" t="e">
        <f>#REF!-#REF!-#REF!</f>
        <v>#REF!</v>
      </c>
      <c r="W64" s="377" t="e">
        <f>#REF!+#REF!+#REF!+#REF!</f>
        <v>#REF!</v>
      </c>
      <c r="X64" s="377" t="e">
        <f t="shared" si="3"/>
        <v>#REF!</v>
      </c>
      <c r="Y64" s="380"/>
      <c r="Z64" s="380"/>
      <c r="AA64" s="380"/>
    </row>
    <row r="65" spans="1:27" s="7" customFormat="1" ht="20.100000000000001" customHeight="1">
      <c r="A65" s="322" t="s">
        <v>361</v>
      </c>
      <c r="B65" s="306" t="s">
        <v>455</v>
      </c>
      <c r="C65" s="293">
        <v>57</v>
      </c>
      <c r="D65" s="425">
        <v>71</v>
      </c>
      <c r="E65" s="293">
        <v>0</v>
      </c>
      <c r="F65" s="293">
        <v>71</v>
      </c>
      <c r="G65" s="293">
        <v>0</v>
      </c>
      <c r="H65" s="293">
        <v>0</v>
      </c>
      <c r="I65" s="370">
        <v>71</v>
      </c>
      <c r="J65" s="370">
        <v>71</v>
      </c>
      <c r="K65" s="370">
        <v>71</v>
      </c>
      <c r="L65" s="293">
        <v>71</v>
      </c>
      <c r="M65" s="293">
        <v>0</v>
      </c>
      <c r="N65" s="293">
        <v>0</v>
      </c>
      <c r="O65" s="293">
        <v>0</v>
      </c>
      <c r="P65" s="293">
        <v>0</v>
      </c>
      <c r="Q65" s="293">
        <v>0</v>
      </c>
      <c r="R65" s="293">
        <v>0</v>
      </c>
      <c r="S65" s="293">
        <v>0</v>
      </c>
      <c r="T65" s="370">
        <v>0</v>
      </c>
      <c r="U65" s="330">
        <f t="shared" si="0"/>
        <v>1</v>
      </c>
      <c r="V65" s="324"/>
      <c r="W65" s="324"/>
      <c r="X65" s="324"/>
      <c r="Y65" s="325"/>
      <c r="Z65" s="325"/>
      <c r="AA65" s="325"/>
    </row>
    <row r="66" spans="1:27" s="5" customFormat="1" ht="20.100000000000001" customHeight="1">
      <c r="A66" s="208" t="s">
        <v>362</v>
      </c>
      <c r="B66" s="306" t="s">
        <v>456</v>
      </c>
      <c r="C66" s="293">
        <v>65</v>
      </c>
      <c r="D66" s="425">
        <v>70</v>
      </c>
      <c r="E66" s="293">
        <v>0</v>
      </c>
      <c r="F66" s="293">
        <v>70</v>
      </c>
      <c r="G66" s="293">
        <v>0</v>
      </c>
      <c r="H66" s="293">
        <v>0</v>
      </c>
      <c r="I66" s="370">
        <v>70</v>
      </c>
      <c r="J66" s="370">
        <v>69</v>
      </c>
      <c r="K66" s="370">
        <v>67</v>
      </c>
      <c r="L66" s="293">
        <v>67</v>
      </c>
      <c r="M66" s="293">
        <v>0</v>
      </c>
      <c r="N66" s="293">
        <v>2</v>
      </c>
      <c r="O66" s="293">
        <v>0</v>
      </c>
      <c r="P66" s="293">
        <v>0</v>
      </c>
      <c r="Q66" s="293">
        <v>1</v>
      </c>
      <c r="R66" s="293">
        <v>0</v>
      </c>
      <c r="S66" s="293">
        <v>0</v>
      </c>
      <c r="T66" s="370">
        <v>3</v>
      </c>
      <c r="U66" s="330">
        <f t="shared" si="0"/>
        <v>0.97101449275362317</v>
      </c>
      <c r="V66" s="268">
        <f>D64-G64-H64</f>
        <v>141</v>
      </c>
      <c r="W66" s="268">
        <f>J64+Q64+R64+S64</f>
        <v>141</v>
      </c>
      <c r="X66" s="268">
        <f t="shared" si="3"/>
        <v>0</v>
      </c>
      <c r="Y66" s="267"/>
      <c r="Z66" s="267"/>
      <c r="AA66" s="267"/>
    </row>
    <row r="67" spans="1:27" s="5" customFormat="1" ht="18" customHeight="1">
      <c r="A67" s="478" t="str">
        <f>TT!C4</f>
        <v>Kon Tum, ngày    tháng 3 năm 2021</v>
      </c>
      <c r="B67" s="479"/>
      <c r="C67" s="479"/>
      <c r="D67" s="479"/>
      <c r="E67" s="479"/>
      <c r="F67" s="191"/>
      <c r="G67" s="191"/>
      <c r="H67" s="191"/>
      <c r="I67" s="192"/>
      <c r="J67" s="192"/>
      <c r="K67" s="192"/>
      <c r="L67" s="192"/>
      <c r="M67" s="192"/>
      <c r="N67" s="486" t="str">
        <f>TT!C4</f>
        <v>Kon Tum, ngày    tháng 3 năm 2021</v>
      </c>
      <c r="O67" s="487"/>
      <c r="P67" s="487"/>
      <c r="Q67" s="487"/>
      <c r="R67" s="487"/>
      <c r="S67" s="487"/>
      <c r="T67" s="487"/>
      <c r="U67" s="487"/>
    </row>
    <row r="68" spans="1:27" s="5" customFormat="1" ht="18" customHeight="1">
      <c r="A68" s="472" t="s">
        <v>286</v>
      </c>
      <c r="B68" s="473"/>
      <c r="C68" s="473"/>
      <c r="D68" s="473"/>
      <c r="E68" s="473"/>
      <c r="F68" s="193"/>
      <c r="G68" s="193"/>
      <c r="H68" s="193"/>
      <c r="I68" s="142"/>
      <c r="J68" s="142"/>
      <c r="K68" s="142"/>
      <c r="L68" s="142"/>
      <c r="M68" s="142"/>
      <c r="N68" s="489" t="str">
        <f>TT!C5</f>
        <v>CỤC TRƯỞNG</v>
      </c>
      <c r="O68" s="489"/>
      <c r="P68" s="489"/>
      <c r="Q68" s="489"/>
      <c r="R68" s="489"/>
      <c r="S68" s="489"/>
      <c r="T68" s="489"/>
      <c r="U68" s="489"/>
    </row>
    <row r="69" spans="1:27" s="5" customFormat="1" ht="18" customHeight="1">
      <c r="A69" s="276"/>
      <c r="B69" s="277"/>
      <c r="C69" s="277"/>
      <c r="D69" s="277"/>
      <c r="E69" s="277"/>
      <c r="F69" s="193"/>
      <c r="G69" s="193"/>
      <c r="H69" s="193"/>
      <c r="I69" s="142"/>
      <c r="J69" s="142"/>
      <c r="K69" s="142"/>
      <c r="L69" s="142"/>
      <c r="M69" s="142"/>
      <c r="N69" s="275"/>
      <c r="O69" s="275"/>
      <c r="P69" s="275"/>
      <c r="Q69" s="275"/>
      <c r="R69" s="275"/>
      <c r="S69" s="275"/>
      <c r="T69" s="275"/>
      <c r="U69" s="275"/>
    </row>
    <row r="70" spans="1:27" s="5" customFormat="1" ht="18" customHeight="1">
      <c r="A70" s="276"/>
      <c r="B70" s="277"/>
      <c r="C70" s="277"/>
      <c r="D70" s="277"/>
      <c r="E70" s="277"/>
      <c r="F70" s="193"/>
      <c r="G70" s="193"/>
      <c r="H70" s="193"/>
      <c r="I70" s="142"/>
      <c r="J70" s="142"/>
      <c r="K70" s="142"/>
      <c r="L70" s="142"/>
      <c r="M70" s="142"/>
      <c r="N70" s="275"/>
      <c r="O70" s="275"/>
      <c r="P70" s="275"/>
      <c r="Q70" s="275"/>
      <c r="R70" s="275"/>
      <c r="S70" s="275"/>
      <c r="T70" s="275"/>
      <c r="U70" s="275"/>
    </row>
    <row r="71" spans="1:27" s="5" customFormat="1" ht="18" customHeight="1">
      <c r="A71" s="276"/>
      <c r="B71" s="277"/>
      <c r="C71" s="277"/>
      <c r="D71" s="277"/>
      <c r="E71" s="277"/>
      <c r="F71" s="193"/>
      <c r="G71" s="193"/>
      <c r="H71" s="193"/>
      <c r="I71" s="142"/>
      <c r="J71" s="142"/>
      <c r="K71" s="142"/>
      <c r="L71" s="142"/>
      <c r="M71" s="142"/>
      <c r="N71" s="275"/>
      <c r="O71" s="275"/>
      <c r="P71" s="275"/>
      <c r="Q71" s="275"/>
      <c r="R71" s="275"/>
      <c r="S71" s="275"/>
      <c r="T71" s="275"/>
      <c r="U71" s="275"/>
    </row>
    <row r="72" spans="1:27" s="5" customFormat="1" ht="18" customHeight="1">
      <c r="A72" s="276"/>
      <c r="B72" s="277"/>
      <c r="C72" s="277"/>
      <c r="D72" s="277"/>
      <c r="E72" s="277"/>
      <c r="F72" s="193"/>
      <c r="G72" s="193"/>
      <c r="H72" s="193"/>
      <c r="I72" s="142"/>
      <c r="J72" s="142"/>
      <c r="K72" s="142"/>
      <c r="L72" s="142"/>
      <c r="M72" s="142"/>
      <c r="N72" s="275"/>
      <c r="O72" s="275"/>
      <c r="P72" s="275"/>
      <c r="Q72" s="275"/>
      <c r="R72" s="275"/>
      <c r="S72" s="275"/>
      <c r="T72" s="275"/>
      <c r="U72" s="275"/>
    </row>
    <row r="73" spans="1:27" s="5" customFormat="1" ht="18" customHeight="1">
      <c r="A73" s="194"/>
      <c r="B73" s="194"/>
      <c r="C73" s="194"/>
      <c r="D73" s="194"/>
      <c r="E73" s="194"/>
      <c r="F73" s="136"/>
      <c r="G73" s="136"/>
      <c r="H73" s="136"/>
      <c r="I73" s="142"/>
      <c r="J73" s="142"/>
      <c r="K73" s="142"/>
      <c r="L73" s="142"/>
      <c r="M73" s="142"/>
      <c r="N73" s="142"/>
      <c r="O73" s="142"/>
      <c r="P73" s="136"/>
      <c r="Q73" s="195"/>
      <c r="R73" s="136"/>
      <c r="S73" s="142"/>
      <c r="T73" s="138"/>
      <c r="U73" s="138"/>
    </row>
    <row r="74" spans="1:27" s="5" customFormat="1" ht="18" customHeight="1">
      <c r="A74" s="255"/>
      <c r="B74" s="255"/>
      <c r="C74" s="255"/>
      <c r="D74" s="255"/>
      <c r="E74" s="255"/>
      <c r="F74" s="196" t="s">
        <v>2</v>
      </c>
      <c r="G74" s="196"/>
      <c r="H74" s="196"/>
      <c r="I74" s="196"/>
      <c r="J74" s="196"/>
      <c r="K74" s="196"/>
      <c r="L74" s="196"/>
      <c r="M74" s="196"/>
      <c r="N74" s="257"/>
      <c r="O74" s="257"/>
      <c r="P74" s="257"/>
      <c r="Q74" s="257"/>
      <c r="R74" s="257"/>
      <c r="S74" s="257"/>
      <c r="T74" s="257"/>
      <c r="U74" s="257"/>
    </row>
    <row r="75" spans="1:27" ht="16.5">
      <c r="A75" s="573" t="str">
        <f>TT!C6</f>
        <v>PHẠM ANH VŨ</v>
      </c>
      <c r="B75" s="573"/>
      <c r="C75" s="573"/>
      <c r="D75" s="573"/>
      <c r="E75" s="573"/>
      <c r="F75" s="196"/>
      <c r="G75" s="196"/>
      <c r="H75" s="196"/>
      <c r="I75" s="196"/>
      <c r="J75" s="196"/>
      <c r="K75" s="196"/>
      <c r="L75" s="196"/>
      <c r="M75" s="196"/>
      <c r="N75" s="573" t="str">
        <f>TT!C3</f>
        <v>CAO MINH HOÀNG TÙNG</v>
      </c>
      <c r="O75" s="573"/>
      <c r="P75" s="573"/>
      <c r="Q75" s="573"/>
      <c r="R75" s="573"/>
      <c r="S75" s="573"/>
      <c r="T75" s="573"/>
      <c r="U75" s="573"/>
    </row>
  </sheetData>
  <sheetProtection selectLockedCells="1" selectUnlockedCells="1"/>
  <mergeCells count="35">
    <mergeCell ref="A68:E68"/>
    <mergeCell ref="N68:U68"/>
    <mergeCell ref="N75:U75"/>
    <mergeCell ref="A3:A7"/>
    <mergeCell ref="B3:B7"/>
    <mergeCell ref="L5:M6"/>
    <mergeCell ref="J4:J7"/>
    <mergeCell ref="K4:P4"/>
    <mergeCell ref="A8:B8"/>
    <mergeCell ref="I3:I7"/>
    <mergeCell ref="E4:E7"/>
    <mergeCell ref="F4:F7"/>
    <mergeCell ref="A75:E75"/>
    <mergeCell ref="A9:B9"/>
    <mergeCell ref="G3:G7"/>
    <mergeCell ref="S4:S7"/>
    <mergeCell ref="A1:D1"/>
    <mergeCell ref="P1:U1"/>
    <mergeCell ref="E1:O1"/>
    <mergeCell ref="K5:K7"/>
    <mergeCell ref="P2:U2"/>
    <mergeCell ref="A67:E67"/>
    <mergeCell ref="H3:H7"/>
    <mergeCell ref="N67:U67"/>
    <mergeCell ref="R4:R7"/>
    <mergeCell ref="O5:O7"/>
    <mergeCell ref="P5:P7"/>
    <mergeCell ref="U3:U7"/>
    <mergeCell ref="T3:T7"/>
    <mergeCell ref="J3:S3"/>
    <mergeCell ref="N5:N7"/>
    <mergeCell ref="C3:C7"/>
    <mergeCell ref="D3:D7"/>
    <mergeCell ref="E3:F3"/>
    <mergeCell ref="Q4:Q7"/>
  </mergeCells>
  <pageMargins left="0.39370078740157499" right="0.39370078740157499" top="0.39" bottom="0.4" header="0.31496062992126" footer="0.31496062992126"/>
  <pageSetup paperSize="9" scale="82" orientation="landscape" r:id="rId1"/>
  <headerFooter>
    <oddFooter>&amp;C&amp;P</oddFooter>
  </headerFooter>
  <ignoredErrors>
    <ignoredError sqref="U31 U46 U50 U54 U58 U61 U64 U21:U22 U38 U32:U37 U41 U39:U40 U42:U45 U47 U48:U49 U52:U53 U51 U55:U57 U60 U59 U63 U62 U65 U66" unlockedFormula="1"/>
    <ignoredError sqref="U9 U10 U11:U20 U23:U30" evalError="1"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6533C2-B572-4FC6-A925-D4AF85EF53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96933C1-ADE5-4CEA-A913-28F67C5C7545}">
  <ds:schemaRefs>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611B8C60-BEDB-4B3A-9781-FB207F0A88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TT</vt:lpstr>
      <vt:lpstr>01</vt:lpstr>
      <vt:lpstr>PT01</vt:lpstr>
      <vt:lpstr>02</vt:lpstr>
      <vt:lpstr>02 (bỏ)</vt:lpstr>
      <vt:lpstr>PT02</vt:lpstr>
      <vt:lpstr>03</vt:lpstr>
      <vt:lpstr>03 (bỏ)</vt:lpstr>
      <vt:lpstr>04</vt:lpstr>
      <vt:lpstr>04 (bỏ)</vt:lpstr>
      <vt:lpstr>05</vt:lpstr>
      <vt:lpstr>05 (bỏ)</vt:lpstr>
      <vt:lpstr>06</vt:lpstr>
      <vt:lpstr>07</vt:lpstr>
      <vt:lpstr>08</vt:lpstr>
      <vt:lpstr>09</vt:lpstr>
      <vt:lpstr>10</vt:lpstr>
      <vt:lpstr>11</vt:lpstr>
      <vt:lpstr>12</vt:lpstr>
      <vt:lpstr>PLChuaDieuKien</vt:lpstr>
      <vt:lpstr>'01'!Print_Area</vt:lpstr>
      <vt:lpstr>'02'!Print_Area</vt:lpstr>
      <vt:lpstr>'02 (bỏ)'!Print_Area</vt:lpstr>
      <vt:lpstr>'03'!Print_Area</vt:lpstr>
      <vt:lpstr>'03 (bỏ)'!Print_Area</vt:lpstr>
      <vt:lpstr>'04'!Print_Area</vt:lpstr>
      <vt:lpstr>'04 (bỏ)'!Print_Area</vt:lpstr>
      <vt:lpstr>'05 (bỏ)'!Print_Area</vt:lpstr>
      <vt:lpstr>'06'!Print_Area</vt:lpstr>
      <vt:lpstr>'PT01'!Print_Area</vt:lpstr>
      <vt:lpstr>'PT02'!Print_Area</vt:lpstr>
      <vt:lpstr>TT!Print_Area</vt:lpstr>
      <vt:lpstr>'04'!Print_Titles</vt:lpstr>
      <vt:lpstr>'05'!Print_Titles</vt:lpstr>
      <vt:lpstr>'05 (bỏ)'!Print_Titles</vt:lpstr>
      <vt:lpstr>PLChuaDieuKien!Print_Titles</vt:lpstr>
      <vt:lpstr>'PT01'!Print_Titles</vt:lpstr>
      <vt:lpstr>'PT02'!Print_Titles</vt:lpstr>
    </vt:vector>
  </TitlesOfParts>
  <Company>456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DELL</cp:lastModifiedBy>
  <cp:lastPrinted>2021-03-24T02:39:47Z</cp:lastPrinted>
  <dcterms:created xsi:type="dcterms:W3CDTF">2004-03-07T02:36:29Z</dcterms:created>
  <dcterms:modified xsi:type="dcterms:W3CDTF">2021-03-24T02:39:49Z</dcterms:modified>
</cp:coreProperties>
</file>