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activeTab="1"/>
  </bookViews>
  <sheets>
    <sheet name="PL1 TH" sheetId="32" r:id="rId1"/>
    <sheet name="PL2 NSDP" sheetId="24" r:id="rId2"/>
    <sheet name="PL3 Phan cap " sheetId="30" r:id="rId3"/>
    <sheet name="PL4 Thu de lai  " sheetId="27" r:id="rId4"/>
    <sheet name="Chu dau tu" sheetId="20" state="hidden" r:id="rId5"/>
    <sheet name="DK" sheetId="21" state="hidden" r:id="rId6"/>
    <sheet name="DK nganh" sheetId="22" state="hidden" r:id="rId7"/>
  </sheet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localSheetId="3"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2" hidden="1">{"'Sheet1'!$L$16"}</definedName>
    <definedName name="______ban2" localSheetId="3" hidden="1">{"'Sheet1'!$L$16"}</definedName>
    <definedName name="______ban2" hidden="1">{"'Sheet1'!$L$16"}</definedName>
    <definedName name="______h1" localSheetId="2" hidden="1">{"'Sheet1'!$L$16"}</definedName>
    <definedName name="______h1" localSheetId="3" hidden="1">{"'Sheet1'!$L$16"}</definedName>
    <definedName name="______h1" hidden="1">{"'Sheet1'!$L$16"}</definedName>
    <definedName name="______hu1" localSheetId="2" hidden="1">{"'Sheet1'!$L$16"}</definedName>
    <definedName name="______hu1" localSheetId="3" hidden="1">{"'Sheet1'!$L$16"}</definedName>
    <definedName name="______hu1" hidden="1">{"'Sheet1'!$L$16"}</definedName>
    <definedName name="______hu2" localSheetId="2" hidden="1">{"'Sheet1'!$L$16"}</definedName>
    <definedName name="______hu2" localSheetId="3" hidden="1">{"'Sheet1'!$L$16"}</definedName>
    <definedName name="______hu2" hidden="1">{"'Sheet1'!$L$16"}</definedName>
    <definedName name="______hu5" localSheetId="2" hidden="1">{"'Sheet1'!$L$16"}</definedName>
    <definedName name="______hu5" localSheetId="3" hidden="1">{"'Sheet1'!$L$16"}</definedName>
    <definedName name="______hu5" hidden="1">{"'Sheet1'!$L$16"}</definedName>
    <definedName name="______hu6" localSheetId="2" hidden="1">{"'Sheet1'!$L$16"}</definedName>
    <definedName name="______hu6" localSheetId="3" hidden="1">{"'Sheet1'!$L$16"}</definedName>
    <definedName name="______hu6" hidden="1">{"'Sheet1'!$L$16"}</definedName>
    <definedName name="______M36" localSheetId="2" hidden="1">{"'Sheet1'!$L$16"}</definedName>
    <definedName name="______M36" localSheetId="3"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2" hidden="1">{"'Sheet1'!$L$16"}</definedName>
    <definedName name="______PA3" localSheetId="3"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2" hidden="1">{"'Sheet1'!$L$16"}</definedName>
    <definedName name="______Tru21" localSheetId="3" hidden="1">{"'Sheet1'!$L$16"}</definedName>
    <definedName name="______Tru21" hidden="1">{"'Sheet1'!$L$16"}</definedName>
    <definedName name="_____a1" localSheetId="2" hidden="1">{"'Sheet1'!$L$16"}</definedName>
    <definedName name="_____a1" localSheetId="3"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2" hidden="1">{"'Sheet1'!$L$16"}</definedName>
    <definedName name="_____h1" localSheetId="3" hidden="1">{"'Sheet1'!$L$16"}</definedName>
    <definedName name="_____h1" hidden="1">{"'Sheet1'!$L$16"}</definedName>
    <definedName name="_____hu1" localSheetId="2" hidden="1">{"'Sheet1'!$L$16"}</definedName>
    <definedName name="_____hu1" localSheetId="3" hidden="1">{"'Sheet1'!$L$16"}</definedName>
    <definedName name="_____hu1" hidden="1">{"'Sheet1'!$L$16"}</definedName>
    <definedName name="_____hu2" localSheetId="2" hidden="1">{"'Sheet1'!$L$16"}</definedName>
    <definedName name="_____hu2" localSheetId="3" hidden="1">{"'Sheet1'!$L$16"}</definedName>
    <definedName name="_____hu2" hidden="1">{"'Sheet1'!$L$16"}</definedName>
    <definedName name="_____hu5" localSheetId="2" hidden="1">{"'Sheet1'!$L$16"}</definedName>
    <definedName name="_____hu5" localSheetId="3" hidden="1">{"'Sheet1'!$L$16"}</definedName>
    <definedName name="_____hu5" hidden="1">{"'Sheet1'!$L$16"}</definedName>
    <definedName name="_____hu6" localSheetId="2" hidden="1">{"'Sheet1'!$L$16"}</definedName>
    <definedName name="_____hu6" localSheetId="3"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2" hidden="1">{"'Sheet1'!$L$16"}</definedName>
    <definedName name="_____NSO2" localSheetId="3" hidden="1">{"'Sheet1'!$L$16"}</definedName>
    <definedName name="_____NSO2" hidden="1">{"'Sheet1'!$L$16"}</definedName>
    <definedName name="_____PA3" localSheetId="2" hidden="1">{"'Sheet1'!$L$16"}</definedName>
    <definedName name="_____PA3" localSheetId="3"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localSheetId="3"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hidden="1">{"'Sheet1'!$L$16"}</definedName>
    <definedName name="____ban2" localSheetId="2" hidden="1">{"'Sheet1'!$L$16"}</definedName>
    <definedName name="____ban2" localSheetId="3"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#REF!</definedName>
    <definedName name="____CON2">#REF!</definedName>
    <definedName name="____Goi8" localSheetId="2" hidden="1">{"'Sheet1'!$L$16"}</definedName>
    <definedName name="____Goi8"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2" hidden="1">{"'Sheet1'!$L$16"}</definedName>
    <definedName name="____hu1" localSheetId="3" hidden="1">{"'Sheet1'!$L$16"}</definedName>
    <definedName name="____hu1" hidden="1">{"'Sheet1'!$L$16"}</definedName>
    <definedName name="____hu2" localSheetId="2" hidden="1">{"'Sheet1'!$L$16"}</definedName>
    <definedName name="____hu2" localSheetId="3" hidden="1">{"'Sheet1'!$L$16"}</definedName>
    <definedName name="____hu2" hidden="1">{"'Sheet1'!$L$16"}</definedName>
    <definedName name="____hu5" localSheetId="2" hidden="1">{"'Sheet1'!$L$16"}</definedName>
    <definedName name="____hu5" localSheetId="3" hidden="1">{"'Sheet1'!$L$16"}</definedName>
    <definedName name="____hu5" hidden="1">{"'Sheet1'!$L$16"}</definedName>
    <definedName name="____hu6" localSheetId="2" hidden="1">{"'Sheet1'!$L$16"}</definedName>
    <definedName name="____hu6" localSheetId="3"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2" hidden="1">{"'Sheet1'!$L$16"}</definedName>
    <definedName name="____NSO2" localSheetId="3" hidden="1">{"'Sheet1'!$L$16"}</definedName>
    <definedName name="____NSO2" hidden="1">{"'Sheet1'!$L$16"}</definedName>
    <definedName name="____PA3" localSheetId="2" hidden="1">{"'Sheet1'!$L$16"}</definedName>
    <definedName name="____PA3" localSheetId="3" hidden="1">{"'Sheet1'!$L$16"}</definedName>
    <definedName name="____PA3" hidden="1">{"'Sheet1'!$L$16"}</definedName>
    <definedName name="____Pl2" localSheetId="2" hidden="1">{"'Sheet1'!$L$16"}</definedName>
    <definedName name="____Pl2" localSheetId="3"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localSheetId="2" hidden="1">{"'Sheet1'!$L$16"}</definedName>
    <definedName name="____Tru21" localSheetId="3"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#REF!</definedName>
    <definedName name="____VL250">#REF!</definedName>
    <definedName name="____xlfn.BAHTTEXT" hidden="1">#NAME?</definedName>
    <definedName name="___a1" localSheetId="2" hidden="1">{"'Sheet1'!$L$16"}</definedName>
    <definedName name="___a1" localSheetId="3"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2" hidden="1">{"'Sheet1'!$L$16"}</definedName>
    <definedName name="___B1" localSheetId="3" hidden="1">{"'Sheet1'!$L$16"}</definedName>
    <definedName name="___B1" hidden="1">{"'Sheet1'!$L$16"}</definedName>
    <definedName name="___ban2" localSheetId="2" hidden="1">{"'Sheet1'!$L$16"}</definedName>
    <definedName name="___ban2" localSheetId="3"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2" hidden="1">{"'Sheet1'!$L$16"}</definedName>
    <definedName name="___Goi8" hidden="1">{"'Sheet1'!$L$16"}</definedName>
    <definedName name="___gon4">#REF!</definedName>
    <definedName name="___h1" localSheetId="2" hidden="1">{"'Sheet1'!$L$16"}</definedName>
    <definedName name="___h1" localSheetId="3" hidden="1">{"'Sheet1'!$L$16"}</definedName>
    <definedName name="___h1" hidden="1">{"'Sheet1'!$L$16"}</definedName>
    <definedName name="___hsm2">1.1289</definedName>
    <definedName name="___hu1" localSheetId="2" hidden="1">{"'Sheet1'!$L$16"}</definedName>
    <definedName name="___hu1" localSheetId="3" hidden="1">{"'Sheet1'!$L$16"}</definedName>
    <definedName name="___hu1" hidden="1">{"'Sheet1'!$L$16"}</definedName>
    <definedName name="___hu2" localSheetId="2" hidden="1">{"'Sheet1'!$L$16"}</definedName>
    <definedName name="___hu2" localSheetId="3" hidden="1">{"'Sheet1'!$L$16"}</definedName>
    <definedName name="___hu2" hidden="1">{"'Sheet1'!$L$16"}</definedName>
    <definedName name="___hu5" localSheetId="2" hidden="1">{"'Sheet1'!$L$16"}</definedName>
    <definedName name="___hu5" localSheetId="3" hidden="1">{"'Sheet1'!$L$16"}</definedName>
    <definedName name="___hu5"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#REF!</definedName>
    <definedName name="___lap2">#REF!</definedName>
    <definedName name="___lk2" localSheetId="2" hidden="1">{"'Sheet1'!$L$16"}</definedName>
    <definedName name="___lk2" hidden="1">{"'Sheet1'!$L$16"}</definedName>
    <definedName name="___M36" localSheetId="2" hidden="1">{"'Sheet1'!$L$16"}</definedName>
    <definedName name="___M36" localSheetId="3" hidden="1">{"'Sheet1'!$L$16"}</definedName>
    <definedName name="___M36" hidden="1">{"'Sheet1'!$L$16"}</definedName>
    <definedName name="___MAC12">#REF!</definedName>
    <definedName name="___MAC46">#REF!</definedName>
    <definedName name="___NET2">#REF!</definedName>
    <definedName name="___NSO2" localSheetId="2" hidden="1">{"'Sheet1'!$L$16"}</definedName>
    <definedName name="___NSO2" localSheetId="3" hidden="1">{"'Sheet1'!$L$16"}</definedName>
    <definedName name="___NSO2" hidden="1">{"'Sheet1'!$L$16"}</definedName>
    <definedName name="___PA3" localSheetId="2" hidden="1">{"'Sheet1'!$L$16"}</definedName>
    <definedName name="___PA3" localSheetId="3"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2" hidden="1">{"'Sheet1'!$L$16"}</definedName>
    <definedName name="___Pl2" localSheetId="3" hidden="1">{"'Sheet1'!$L$16"}</definedName>
    <definedName name="___Pl2" hidden="1">{"'Sheet1'!$L$16"}</definedName>
    <definedName name="___PL3" localSheetId="6" hidden="1">#REF!</definedName>
    <definedName name="___PL3" hidden="1">#REF!</definedName>
    <definedName name="___Q3" localSheetId="2" hidden="1">{"'Sheet1'!$L$16"}</definedName>
    <definedName name="___Q3" localSheetId="3" hidden="1">{"'Sheet1'!$L$16"}</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2" hidden="1">{"'Sheet1'!$L$16"}</definedName>
    <definedName name="___Tru21" localSheetId="3"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localSheetId="3"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2" hidden="1">{"'Sheet1'!$L$16"}</definedName>
    <definedName name="__B1" localSheetId="3" hidden="1">{"'Sheet1'!$L$16"}</definedName>
    <definedName name="__B1" hidden="1">{"'Sheet1'!$L$16"}</definedName>
    <definedName name="__ban1">#REF!</definedName>
    <definedName name="__ban2" localSheetId="2" hidden="1">{"'Sheet1'!$L$16"}</definedName>
    <definedName name="__ban2" localSheetId="3"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2" hidden="1">{"'Sheet1'!$L$16"}</definedName>
    <definedName name="__cep1" hidden="1">{"'Sheet1'!$L$16"}</definedName>
    <definedName name="__ckn12">#REF!</definedName>
    <definedName name="__CNA50">#REF!</definedName>
    <definedName name="__Coc39" localSheetId="2" hidden="1">{"'Sheet1'!$L$16"}</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2" hidden="1">{"'Sheet1'!$L$16"}</definedName>
    <definedName name="__Goi8" hidden="1">{"'Sheet1'!$L$16"}</definedName>
    <definedName name="__gon4">#REF!</definedName>
    <definedName name="__h1" localSheetId="2" hidden="1">{"'Sheet1'!$L$16"}</definedName>
    <definedName name="__h1" localSheetId="3"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2" hidden="1">{"'Sheet1'!$L$16"}</definedName>
    <definedName name="__hu1" localSheetId="3" hidden="1">{"'Sheet1'!$L$16"}</definedName>
    <definedName name="__hu1" hidden="1">{"'Sheet1'!$L$16"}</definedName>
    <definedName name="__hu2" localSheetId="2" hidden="1">{"'Sheet1'!$L$16"}</definedName>
    <definedName name="__hu2" localSheetId="3" hidden="1">{"'Sheet1'!$L$16"}</definedName>
    <definedName name="__hu2" hidden="1">{"'Sheet1'!$L$16"}</definedName>
    <definedName name="__hu5" localSheetId="2" hidden="1">{"'Sheet1'!$L$16"}</definedName>
    <definedName name="__hu5" localSheetId="3" hidden="1">{"'Sheet1'!$L$16"}</definedName>
    <definedName name="__hu5" hidden="1">{"'Sheet1'!$L$16"}</definedName>
    <definedName name="__hu6" localSheetId="2" hidden="1">{"'Sheet1'!$L$16"}</definedName>
    <definedName name="__hu6" localSheetId="3"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#REF!</definedName>
    <definedName name="__lap2">#REF!</definedName>
    <definedName name="__lk2" localSheetId="2"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2" hidden="1">{"'Sheet1'!$L$16"}</definedName>
    <definedName name="__M36" localSheetId="3"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2" hidden="1">{"'Sheet1'!$L$16"}</definedName>
    <definedName name="__NSO2" localSheetId="3" hidden="1">{"'Sheet1'!$L$16"}</definedName>
    <definedName name="__NSO2" hidden="1">{"'Sheet1'!$L$16"}</definedName>
    <definedName name="__off1">#REF!</definedName>
    <definedName name="__oto12">#REF!</definedName>
    <definedName name="__oto5">#REF!</definedName>
    <definedName name="__oto7">#REF!</definedName>
    <definedName name="__PA3" localSheetId="2" hidden="1">{"'Sheet1'!$L$16"}</definedName>
    <definedName name="__PA3" localSheetId="3"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localSheetId="2" hidden="1">{"'Sheet1'!$L$16"}</definedName>
    <definedName name="__Pl2" localSheetId="3" hidden="1">{"'Sheet1'!$L$16"}</definedName>
    <definedName name="__Pl2" hidden="1">{"'Sheet1'!$L$16"}</definedName>
    <definedName name="__PXB80">#REF!</definedName>
    <definedName name="__Q3" localSheetId="2" hidden="1">{"'Sheet1'!$L$16"}</definedName>
    <definedName name="__Q3" localSheetId="3" hidden="1">{"'Sheet1'!$L$16"}</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2" hidden="1">{"'Sheet1'!$L$16"}</definedName>
    <definedName name="__Tru21" localSheetId="3" hidden="1">{"'Sheet1'!$L$16"}</definedName>
    <definedName name="__Tru21" hidden="1">{"'Sheet1'!$L$16"}</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2"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2" hidden="1">{"'Sheet1'!$L$16"}</definedName>
    <definedName name="_a1" localSheetId="3"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2" hidden="1">{"'Sheet1'!$L$16"}</definedName>
    <definedName name="_B1" localSheetId="3" hidden="1">{"'Sheet1'!$L$16"}</definedName>
    <definedName name="_B1" hidden="1">{"'Sheet1'!$L$16"}</definedName>
    <definedName name="_b4" hidden="1">{"'Sheet1'!$L$16"}</definedName>
    <definedName name="_ba1" localSheetId="2" hidden="1">{#N/A,#N/A,FALSE,"Chi tiÆt"}</definedName>
    <definedName name="_ba1" hidden="1">{#N/A,#N/A,FALSE,"Chi tiÆt"}</definedName>
    <definedName name="_ban1">#REF!</definedName>
    <definedName name="_ban2" localSheetId="2" hidden="1">{"'Sheet1'!$L$16"}</definedName>
    <definedName name="_ban2" localSheetId="3"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2" hidden="1">{"'Sheet1'!$L$16"}</definedName>
    <definedName name="_cep1" hidden="1">{"'Sheet1'!$L$16"}</definedName>
    <definedName name="_chk1">#REF!</definedName>
    <definedName name="_ckn12">#REF!</definedName>
    <definedName name="_CNA50">#REF!</definedName>
    <definedName name="_Coc39" localSheetId="2"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localSheetId="2"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2" hidden="1">{"'Sheet1'!$L$16"}</definedName>
    <definedName name="_f5" hidden="1">{"'Sheet1'!$L$16"}</definedName>
    <definedName name="_FIL2">#REF!</definedName>
    <definedName name="_Fill" localSheetId="6" hidden="1">#REF!</definedName>
    <definedName name="_Fill" hidden="1">#REF!</definedName>
    <definedName name="_Fill_1">"#REF!"</definedName>
    <definedName name="_xlnm._FilterDatabase" localSheetId="6" hidden="1">#REF!</definedName>
    <definedName name="_xlnm._FilterDatabase" localSheetId="1" hidden="1">'PL2 NSDP'!$A$8:$AB$297</definedName>
    <definedName name="_xlnm._FilterDatabase" localSheetId="2" hidden="1">#REF!</definedName>
    <definedName name="_xlnm._FilterDatabase" localSheetId="3" hidden="1">#REF!</definedName>
    <definedName name="_xlnm._FilterDatabase" hidden="1">#REF!</definedName>
    <definedName name="_g1">#REF!</definedName>
    <definedName name="_g2">#REF!</definedName>
    <definedName name="_gis150">#REF!</definedName>
    <definedName name="_Goi8" localSheetId="2" hidden="1">{"'Sheet1'!$L$16"}</definedName>
    <definedName name="_Goi8" localSheetId="3" hidden="1">{"'Sheet1'!$L$16"}</definedName>
    <definedName name="_Goi8" hidden="1">{"'Sheet1'!$L$16"}</definedName>
    <definedName name="_gon4">#REF!</definedName>
    <definedName name="_h1" localSheetId="2" hidden="1">{"'Sheet1'!$L$16"}</definedName>
    <definedName name="_h1" localSheetId="3"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2" hidden="1">{"'Sheet1'!$L$16"}</definedName>
    <definedName name="_hu1" localSheetId="3" hidden="1">{"'Sheet1'!$L$16"}</definedName>
    <definedName name="_hu1" hidden="1">{"'Sheet1'!$L$16"}</definedName>
    <definedName name="_hu2" localSheetId="2" hidden="1">{"'Sheet1'!$L$16"}</definedName>
    <definedName name="_hu2" localSheetId="3" hidden="1">{"'Sheet1'!$L$16"}</definedName>
    <definedName name="_hu2" hidden="1">{"'Sheet1'!$L$16"}</definedName>
    <definedName name="_hu5" localSheetId="2" hidden="1">{"'Sheet1'!$L$16"}</definedName>
    <definedName name="_hu5" localSheetId="3" hidden="1">{"'Sheet1'!$L$16"}</definedName>
    <definedName name="_hu5" hidden="1">{"'Sheet1'!$L$16"}</definedName>
    <definedName name="_hu6" localSheetId="2" hidden="1">{"'Sheet1'!$L$16"}</definedName>
    <definedName name="_hu6" localSheetId="3"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6" hidden="1">#REF!</definedName>
    <definedName name="_Key1" localSheetId="2" hidden="1">#REF!</definedName>
    <definedName name="_Key1" localSheetId="3" hidden="1">#REF!</definedName>
    <definedName name="_Key1" hidden="1">#REF!</definedName>
    <definedName name="_Key1_1">"#REF!"</definedName>
    <definedName name="_Key2" localSheetId="6" hidden="1">#REF!</definedName>
    <definedName name="_Key2" localSheetId="2" hidden="1">#REF!</definedName>
    <definedName name="_Key2" localSheetId="3" hidden="1">#REF!</definedName>
    <definedName name="_Key2" hidden="1">#REF!</definedName>
    <definedName name="_Key2_1">"#REF!"</definedName>
    <definedName name="_KH08" localSheetId="2"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2" hidden="1">{"'Sheet1'!$L$16"}</definedName>
    <definedName name="_Lan1" localSheetId="3" hidden="1">{"'Sheet1'!$L$16"}</definedName>
    <definedName name="_Lan1" hidden="1">{"'Sheet1'!$L$16"}</definedName>
    <definedName name="_LAN3" localSheetId="2" hidden="1">{"'Sheet1'!$L$16"}</definedName>
    <definedName name="_LAN3" localSheetId="3" hidden="1">{"'Sheet1'!$L$16"}</definedName>
    <definedName name="_LAN3" hidden="1">{"'Sheet1'!$L$16"}</definedName>
    <definedName name="_lap1">#REF!</definedName>
    <definedName name="_lap2">#REF!</definedName>
    <definedName name="_lk2" localSheetId="2"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localSheetId="3"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2" hidden="1">{#N/A,#N/A,FALSE,"Chi tiÆt"}</definedName>
    <definedName name="_nh2" hidden="1">{#N/A,#N/A,FALSE,"Chi tiÆt"}</definedName>
    <definedName name="_nin190">#REF!</definedName>
    <definedName name="_NSO2" localSheetId="2" hidden="1">{"'Sheet1'!$L$16"}</definedName>
    <definedName name="_NSO2" localSheetId="3" hidden="1">{"'Sheet1'!$L$16"}</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2" hidden="1">{"'Sheet1'!$L$16"}</definedName>
    <definedName name="_PA3" localSheetId="3" hidden="1">{"'Sheet1'!$L$16"}</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2" hidden="1">{"'Sheet1'!$L$16"}</definedName>
    <definedName name="_phu3" hidden="1">{"'Sheet1'!$L$16"}</definedName>
    <definedName name="_PL1">#REF!</definedName>
    <definedName name="_PL1242">#REF!</definedName>
    <definedName name="_Pl2" localSheetId="2" hidden="1">{"'Sheet1'!$L$16"}</definedName>
    <definedName name="_Pl2" localSheetId="3" hidden="1">{"'Sheet1'!$L$16"}</definedName>
    <definedName name="_Pl2" hidden="1">{"'Sheet1'!$L$16"}</definedName>
    <definedName name="_PL3" localSheetId="6" hidden="1">#REF!</definedName>
    <definedName name="_PL3" hidden="1">#REF!</definedName>
    <definedName name="_PXB80">#REF!</definedName>
    <definedName name="_Q3" localSheetId="2" hidden="1">{"'Sheet1'!$L$16"}</definedName>
    <definedName name="_Q3" localSheetId="3"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6" hidden="1">#REF!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2"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localSheetId="2" hidden="1">{"'Sheet1'!$L$16"}</definedName>
    <definedName name="_TM2" localSheetId="3" hidden="1">{"'Sheet1'!$L$16"}</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2" hidden="1">{"'Sheet1'!$L$16"}</definedName>
    <definedName name="_Tru21" localSheetId="3" hidden="1">{"'Sheet1'!$L$16"}</definedName>
    <definedName name="_Tru21" hidden="1">{"'Sheet1'!$L$16"}</definedName>
    <definedName name="_TS2">#REF!</definedName>
    <definedName name="_tt3" localSheetId="2" hidden="1">{"'Sheet1'!$L$16"}</definedName>
    <definedName name="_tt3" localSheetId="3" hidden="1">{"'Sheet1'!$L$16"}</definedName>
    <definedName name="_tt3" hidden="1">{"'Sheet1'!$L$16"}</definedName>
    <definedName name="_TT31" localSheetId="2"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2" hidden="1">{"'Sheet1'!$L$16"}</definedName>
    <definedName name="_vl2" localSheetId="3"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2" hidden="1">{"'Sheet1'!$L$16"}</definedName>
    <definedName name="a" localSheetId="3"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localSheetId="6" hidden="1">#REF!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2" hidden="1">{"'Sheet1'!$L$16"}</definedName>
    <definedName name="ADADADD" hidden="1">{"'Sheet1'!$L$16"}</definedName>
    <definedName name="ADAY">#REF!</definedName>
    <definedName name="addd">#REF!</definedName>
    <definedName name="Address">#REF!</definedName>
    <definedName name="âdf">{"Book5","sæ quü.xls","Dù to¸n x©y dùng nhµ s¶n xuÊt.xls","Than.xls","TiÕn ®é s¶n xuÊt - Th¸ng 9.xls"}</definedName>
    <definedName name="ADP">#REF!</definedName>
    <definedName name="ae" localSheetId="2" hidden="1">{"'Sheet1'!$L$16"}</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localSheetId="2" hidden="1">{"'Sheet1'!$L$16"}</definedName>
    <definedName name="asss" hidden="1">{"'Sheet1'!$L$16"}</definedName>
    <definedName name="astr">#REF!</definedName>
    <definedName name="at">#REF!</definedName>
    <definedName name="ATGT" localSheetId="2" hidden="1">{"'Sheet1'!$L$16"}</definedName>
    <definedName name="ATGT" localSheetId="3"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2"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2" hidden="1">{"'Sheet1'!$L$16"}</definedName>
    <definedName name="Bgiang" localSheetId="3"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2" hidden="1">{#N/A,#N/A,FALSE,"Chi tiÆt"}</definedName>
    <definedName name="bql" hidden="1">{#N/A,#N/A,FALSE,"Chi tiÆt"}</definedName>
    <definedName name="BQLTB">#REF!</definedName>
    <definedName name="BQLXL">#REF!</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2" hidden="1">{#N/A,#N/A,FALSE,"Chi tiÆt"}</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2"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#REF!</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2" hidden="1">{"'Sheet1'!$L$16"}</definedName>
    <definedName name="chl" localSheetId="3"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2" hidden="1">{"'Sheet1'!$L$16"}</definedName>
    <definedName name="Coc_60" hidden="1">{"'Sheet1'!$L$16"}</definedName>
    <definedName name="Coc_BTCT">#REF!</definedName>
    <definedName name="CoCauN" localSheetId="2" hidden="1">{"'Sheet1'!$L$16"}</definedName>
    <definedName name="CoCauN" localSheetId="3"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localSheetId="6" hidden="1">#REF!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ErrorHandler_1</definedName>
    <definedName name="Continue">#REF!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localSheetId="6" hidden="1">#REF!</definedName>
    <definedName name="CP" localSheetId="3"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localSheetId="2" hidden="1">{"'Sheet1'!$L$16"}</definedName>
    <definedName name="ctbbt" localSheetId="3" hidden="1">{"'Sheet1'!$L$16"}</definedName>
    <definedName name="ctbbt" hidden="1">{"'Sheet1'!$L$16"}</definedName>
    <definedName name="CTCT1" localSheetId="2" hidden="1">{"'Sheet1'!$L$16"}</definedName>
    <definedName name="CTCT1" localSheetId="3"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2" hidden="1">{"'Sheet1'!$L$16"}</definedName>
    <definedName name="d" localSheetId="3" hidden="1">{"'Sheet1'!$L$16"}</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localSheetId="6" hidden="1">#REF!</definedName>
    <definedName name="data1" hidden="1">#REF!</definedName>
    <definedName name="Data11">#REF!</definedName>
    <definedName name="data2" localSheetId="6" hidden="1">#REF!</definedName>
    <definedName name="data2" hidden="1">#REF!</definedName>
    <definedName name="data3" localSheetId="6"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TKDT">#REF!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2" hidden="1">{"'Sheet1'!$L$16"}</definedName>
    <definedName name="dđ" localSheetId="3"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localSheetId="2"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2" hidden="1">{"'Sheet1'!$L$16"}</definedName>
    <definedName name="dfg" hidden="1">{"'Sheet1'!$L$16"}</definedName>
    <definedName name="DFSDF" localSheetId="2" hidden="1">{"'Sheet1'!$L$16"}</definedName>
    <definedName name="DFSDF" localSheetId="3"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2"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localSheetId="2" hidden="1">{#N/A,#N/A,FALSE,"BN"}</definedName>
    <definedName name="dgj" localSheetId="3" hidden="1">{#N/A,#N/A,FALSE,"BN"}</definedName>
    <definedName name="dgj" hidden="1">{#N/A,#N/A,FALSE,"BN"}</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2" hidden="1">{"'Sheet1'!$L$16"}</definedName>
    <definedName name="dien" localSheetId="3"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localSheetId="6" hidden="1">#REF!</definedName>
    <definedName name="Discount" localSheetId="3" hidden="1">#REF!</definedName>
    <definedName name="Discount" hidden="1">#REF!</definedName>
    <definedName name="display_area_2" localSheetId="6"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2">{"Thuxm2.xls","Sheet1"}</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2"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localSheetId="6" hidden="1">#REF!</definedName>
    <definedName name="drf" localSheetId="2" hidden="1">#REF!</definedName>
    <definedName name="drf" localSheetId="3" hidden="1">#REF!</definedName>
    <definedName name="drf" hidden="1">#REF!</definedName>
    <definedName name="drn">#REF!</definedName>
    <definedName name="Drop1">"Drop Down 3"</definedName>
    <definedName name="dry..">#REF!</definedName>
    <definedName name="ds" localSheetId="2" hidden="1">{#N/A,#N/A,FALSE,"Chi tiÆt"}</definedName>
    <definedName name="ds" localSheetId="3"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localSheetId="6" hidden="1">#REF!</definedName>
    <definedName name="dsh" localSheetId="3"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dau_cau">#REF!</definedName>
    <definedName name="Duongnaco" localSheetId="2" hidden="1">{"'Sheet1'!$L$16"}</definedName>
    <definedName name="Duongnaco" localSheetId="3" hidden="1">{"'Sheet1'!$L$16"}</definedName>
    <definedName name="Duongnaco" hidden="1">{"'Sheet1'!$L$16"}</definedName>
    <definedName name="duongvt" localSheetId="2" hidden="1">{"'Sheet1'!$L$16"}</definedName>
    <definedName name="duongvt" hidden="1">{"'Sheet1'!$L$16"}</definedName>
    <definedName name="DuphongBGD">#REF!</definedName>
    <definedName name="DuphongBNV">#REF!</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toanDongmo">#REF!</definedName>
    <definedName name="dvgfsgdsdg" hidden="1">#REF!</definedName>
    <definedName name="DYÕ">#REF!</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localSheetId="2" hidden="1">{"'Sheet1'!$L$16"}</definedName>
    <definedName name="f" localSheetId="3" hidden="1">{"'Sheet1'!$L$16"}</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localSheetId="6" hidden="1">#REF!</definedName>
    <definedName name="FCode" localSheetId="3" hidden="1">#REF!</definedName>
    <definedName name="FCode" hidden="1">#REF!</definedName>
    <definedName name="fcs">#REF!</definedName>
    <definedName name="fD">#REF!</definedName>
    <definedName name="Fdam">#REF!</definedName>
    <definedName name="Fdaymong">#REF!</definedName>
    <definedName name="fdfsf" localSheetId="2" hidden="1">{#N/A,#N/A,FALSE,"Chi tiÆt"}</definedName>
    <definedName name="fdfsf" hidden="1">{#N/A,#N/A,FALSE,"Chi tiÆt"}</definedName>
    <definedName name="Fe">#REF!</definedName>
    <definedName name="ff">#REF!</definedName>
    <definedName name="fff" localSheetId="2" hidden="1">{"'Sheet1'!$L$16"}</definedName>
    <definedName name="fff" localSheetId="3" hidden="1">{"'Sheet1'!$L$16"}</definedName>
    <definedName name="fff" hidden="1">{"'Sheet1'!$L$16"}</definedName>
    <definedName name="fghghgh">#REF!</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localSheetId="2" hidden="1">{"'Sheet1'!$L$16"}</definedName>
    <definedName name="fsd" hidden="1">{"'Sheet1'!$L$16"}</definedName>
    <definedName name="fsdfdsf" localSheetId="2" hidden="1">{"'Sheet1'!$L$16"}</definedName>
    <definedName name="fsdfdsf" localSheetId="3"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2" hidden="1">{"'Sheet1'!$L$16"}</definedName>
    <definedName name="g" localSheetId="3"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2" hidden="1">{"'Sheet1'!$L$16"}</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2" hidden="1">{"'Sheet1'!$L$16"}</definedName>
    <definedName name="h" localSheetId="3"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localSheetId="2" hidden="1">{"'Sheet1'!$L$16"}</definedName>
    <definedName name="hanh" localSheetId="3" hidden="1">{"'Sheet1'!$L$16"}</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C">#REF!</definedName>
    <definedName name="HeSoPhuPhi">#REF!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6" hidden="1">#REF!</definedName>
    <definedName name="HiddenRows" localSheetId="3" hidden="1">#REF!</definedName>
    <definedName name="HiddenRows" hidden="1">#REF!</definedName>
    <definedName name="hien">#REF!</definedName>
    <definedName name="Hinh_thuc">#REF!</definedName>
    <definedName name="HiÕu">#REF!</definedName>
    <definedName name="hjjkl" localSheetId="2"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2" hidden="1">{"'Sheet1'!$L$16"}</definedName>
    <definedName name="Hong" hidden="1">{"'Sheet1'!$L$16"}</definedName>
    <definedName name="hoten">#REF!</definedName>
    <definedName name="hotrongcay">#REF!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#REF!</definedName>
    <definedName name="htrhrt" localSheetId="2" hidden="1">{"'Sheet1'!$L$16"}</definedName>
    <definedName name="htrhrt" hidden="1">{"'Sheet1'!$L$16"}</definedName>
    <definedName name="HTVC">#REF!</definedName>
    <definedName name="HTVL">#REF!</definedName>
    <definedName name="hu" localSheetId="2" hidden="1">{"'Sheet1'!$L$16"}</definedName>
    <definedName name="hu" localSheetId="3" hidden="1">{"'Sheet1'!$L$16"}</definedName>
    <definedName name="hu" hidden="1">{"'Sheet1'!$L$16"}</definedName>
    <definedName name="HUB">#REF!</definedName>
    <definedName name="hui" hidden="1">{"'Sheet1'!$L$16"}</definedName>
    <definedName name="hung">#REF!</definedName>
    <definedName name="HUU" localSheetId="2" hidden="1">{"'Sheet1'!$L$16"}</definedName>
    <definedName name="HUU" localSheetId="3" hidden="1">{"'Sheet1'!$L$16"}</definedName>
    <definedName name="HUU" hidden="1">{"'Sheet1'!$L$16"}</definedName>
    <definedName name="huy" localSheetId="2" hidden="1">{"'Sheet1'!$L$16"}</definedName>
    <definedName name="huy" localSheetId="3"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2" hidden="1">{"'Sheet1'!$L$16"}</definedName>
    <definedName name="j" localSheetId="3" hidden="1">{"'Sheet1'!$L$16"}</definedName>
    <definedName name="j" hidden="1">{"'Sheet1'!$L$16"}</definedName>
    <definedName name="j356C8">#REF!</definedName>
    <definedName name="J81j81">#REF!</definedName>
    <definedName name="jhnjnn">#REF!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#REF!</definedName>
    <definedName name="Jydam">#REF!</definedName>
    <definedName name="k" localSheetId="2" hidden="1">{"'Sheet1'!$L$16"}</definedName>
    <definedName name="k" localSheetId="3"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2"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2" hidden="1">{"'Sheet1'!$L$16"}</definedName>
    <definedName name="khongtruotgia" localSheetId="3"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2"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2" hidden="1">{"'Sheet1'!$L$16"}</definedName>
    <definedName name="ksbn" localSheetId="3" hidden="1">{"'Sheet1'!$L$16"}</definedName>
    <definedName name="ksbn" hidden="1">{"'Sheet1'!$L$16"}</definedName>
    <definedName name="kshn" localSheetId="2" hidden="1">{"'Sheet1'!$L$16"}</definedName>
    <definedName name="kshn" localSheetId="3" hidden="1">{"'Sheet1'!$L$16"}</definedName>
    <definedName name="kshn" hidden="1">{"'Sheet1'!$L$16"}</definedName>
    <definedName name="ksls" localSheetId="2" hidden="1">{"'Sheet1'!$L$16"}</definedName>
    <definedName name="ksls" localSheetId="3" hidden="1">{"'Sheet1'!$L$16"}</definedName>
    <definedName name="ksls" hidden="1">{"'Sheet1'!$L$16"}</definedName>
    <definedName name="KSTK">#REF!</definedName>
    <definedName name="ktc">#REF!</definedName>
    <definedName name="KVC">#REF!</definedName>
    <definedName name="l" localSheetId="2" hidden="1">{"'Sheet1'!$L$16"}</definedName>
    <definedName name="l" localSheetId="3" hidden="1">{"'Sheet1'!$L$16"}</definedName>
    <definedName name="l" hidden="1">{"'Sheet1'!$L$16"}</definedName>
    <definedName name="l_1">#REF!</definedName>
    <definedName name="L_mong">#REF!</definedName>
    <definedName name="l1d">#REF!</definedName>
    <definedName name="l2pa1" localSheetId="2" hidden="1">{"'Sheet1'!$L$16"}</definedName>
    <definedName name="l2pa1" hidden="1">{"'Sheet1'!$L$16"}</definedName>
    <definedName name="L63x6">5800</definedName>
    <definedName name="LABEL">#REF!</definedName>
    <definedName name="Laivay">#REF!</definedName>
    <definedName name="lam" localSheetId="2" hidden="1">{"'Sheet1'!$L$16"}</definedName>
    <definedName name="lam" localSheetId="3" hidden="1">{"'Sheet1'!$L$16"}</definedName>
    <definedName name="lam" hidden="1">{"'Sheet1'!$L$16"}</definedName>
    <definedName name="lan" localSheetId="2" hidden="1">{#N/A,#N/A,TRUE,"BT M200 da 10x20"}</definedName>
    <definedName name="lan" localSheetId="3" hidden="1">{#N/A,#N/A,TRUE,"BT M200 da 10x20"}</definedName>
    <definedName name="lan" hidden="1">{#N/A,#N/A,TRUE,"BT M200 da 10x20"}</definedName>
    <definedName name="lancan">#REF!</definedName>
    <definedName name="langson" localSheetId="2" hidden="1">{"'Sheet1'!$L$16"}</definedName>
    <definedName name="langson" localSheetId="3"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6"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localSheetId="2" hidden="1">{"'Sheet1'!$L$16"}</definedName>
    <definedName name="lồn" localSheetId="3" hidden="1">{"'Sheet1'!$L$16"}</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2"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2" hidden="1">{"'Sheet1'!$L$16"}</definedName>
    <definedName name="m" localSheetId="3"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2" hidden="1">{"'Sheet1'!$L$16"}</definedName>
    <definedName name="mai" hidden="1">{"'Sheet1'!$L$16"}</definedName>
    <definedName name="MAJ_CON_EQP">#REF!</definedName>
    <definedName name="MakeIt">#REF!</definedName>
    <definedName name="Mat_cau">#REF!</definedName>
    <definedName name="matbang" localSheetId="2"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localSheetId="2" hidden="1">{"'Sheet1'!$L$16"}</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2" hidden="1">{"'Sheet1'!$L$16"}</definedName>
    <definedName name="mo" localSheetId="3" hidden="1">{"'Sheet1'!$L$16"}</definedName>
    <definedName name="mo" hidden="1">{"'Sheet1'!$L$16"}</definedName>
    <definedName name="MODIFY">#REF!</definedName>
    <definedName name="moi" localSheetId="2" hidden="1">{"'Sheet1'!$L$16"}</definedName>
    <definedName name="moi" localSheetId="3"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2"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2" hidden="1">{"'Sheet1'!$L$16"}</definedName>
    <definedName name="n" localSheetId="3"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2"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localSheetId="2" hidden="1">{"'Sheet1'!$L$16"}</definedName>
    <definedName name="new" localSheetId="3" hidden="1">{"'Sheet1'!$L$16"}</definedName>
    <definedName name="new" hidden="1">#N/A</definedName>
    <definedName name="new_1">"#REF!"</definedName>
    <definedName name="NEXT">#REF!</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2" hidden="1">{"'Sheet1'!$L$16"}</definedName>
    <definedName name="ngu" localSheetId="3" hidden="1">{"'Sheet1'!$L$16"}</definedName>
    <definedName name="ngu" hidden="1">{"'Sheet1'!$L$16"}</definedName>
    <definedName name="NH">#REF!</definedName>
    <definedName name="NHAÂN_COÂNG">[0]!cap</definedName>
    <definedName name="Nhâm_CT">#REF!</definedName>
    <definedName name="Nhâm_Ctr">#REF!</definedName>
    <definedName name="Nhancong2">#REF!</definedName>
    <definedName name="NHANH2_CG4" localSheetId="2"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2"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localSheetId="2" hidden="1">{"'Sheet1'!$L$16"}</definedName>
    <definedName name="o" localSheetId="3" hidden="1">{"'Sheet1'!$L$16"}</definedName>
    <definedName name="o" hidden="1">{"'Sheet1'!$L$16"}</definedName>
    <definedName name="O_N">#REF!</definedName>
    <definedName name="Ö135">#REF!</definedName>
    <definedName name="oa">#REF!</definedName>
    <definedName name="ob">#REF!</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6"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2" hidden="1">{"'Sheet1'!$L$16"}</definedName>
    <definedName name="PAIII_" localSheetId="3"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2" hidden="1">{"'Sheet1'!$L$16"}</definedName>
    <definedName name="PMS" localSheetId="3" hidden="1">{"'Sheet1'!$L$16"}</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 localSheetId="4">'Chu dau tu'!$A$1:$S$54</definedName>
    <definedName name="_xlnm.Print_Area" localSheetId="0">'PL1 TH'!$A$1:$I$17</definedName>
    <definedName name="_xlnm.Print_Area" localSheetId="1">'PL2 NSDP'!$A$1:$V$298</definedName>
    <definedName name="_xlnm.Print_Area" localSheetId="2">'PL3 Phan cap '!$A$1:$M$22</definedName>
    <definedName name="_xlnm.Print_Area" localSheetId="3">'PL4 Thu de lai  '!$A$1:$O$11</definedName>
    <definedName name="_xlnm.Print_Area">#REF!</definedName>
    <definedName name="_xlnm.Print_Titles" localSheetId="4">'Chu dau tu'!$5:$10</definedName>
    <definedName name="_xlnm.Print_Titles" localSheetId="1">'PL2 NSDP'!$5:$8</definedName>
    <definedName name="_xlnm.Print_Titles" localSheetId="2">'PL3 Phan cap '!$5:$8</definedName>
    <definedName name="_xlnm.Print_Titles" localSheetId="3">'PL4 Thu de lai  '!$5:$8</definedName>
    <definedName name="_xlnm.Print_Titles">#N/A</definedName>
    <definedName name="Print_Titles_MI" localSheetId="2">#REF!</definedName>
    <definedName name="Print_Titles_MI">#REF!</definedName>
    <definedName name="PRINTA" localSheetId="2">#REF!</definedName>
    <definedName name="PRINTA">#REF!</definedName>
    <definedName name="PRINTB">#REF!</definedName>
    <definedName name="PRINTC">#REF!</definedName>
    <definedName name="prjName">#REF!</definedName>
    <definedName name="prjNo">#REF!</definedName>
    <definedName name="Pro_Soil">#REF!</definedName>
    <definedName name="ProdForm" localSheetId="6" hidden="1">#REF!</definedName>
    <definedName name="ProdForm" localSheetId="3" hidden="1">#REF!</definedName>
    <definedName name="ProdForm" hidden="1">#REF!</definedName>
    <definedName name="Product" localSheetId="6"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[0]!Raûi_pheân_tre</definedName>
    <definedName name="PTien72" hidden="1">{"'Sheet1'!$L$16"}</definedName>
    <definedName name="PTNC">#REF!</definedName>
    <definedName name="Pu">#REF!</definedName>
    <definedName name="pvd">#REF!</definedName>
    <definedName name="pw">#REF!</definedName>
    <definedName name="q">#REF!</definedName>
    <definedName name="Q__sè_721_Q__KH_T___27_5_03">__</definedName>
    <definedName name="qa" localSheetId="2"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2"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2" hidden="1">{"'Sheet1'!$L$16"}</definedName>
    <definedName name="quoan" hidden="1">{"'Sheet1'!$L$16"}</definedName>
    <definedName name="QUY">BlankMacro1</definedName>
    <definedName name="QUY.1">#REF!</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6" hidden="1">#REF!</definedName>
    <definedName name="RCArea" localSheetId="2" hidden="1">#REF!</definedName>
    <definedName name="RCArea" localSheetId="3" hidden="1">#REF!</definedName>
    <definedName name="RCArea" hidden="1">#REF!</definedName>
    <definedName name="Rcc">#REF!</definedName>
    <definedName name="re" localSheetId="2" hidden="1">{"'Sheet1'!$L$16"}</definedName>
    <definedName name="re" hidden="1">{"'Sheet1'!$L$16"}</definedName>
    <definedName name="_xlnm.Recorder">#REF!</definedName>
    <definedName name="RECOUT">#N/A</definedName>
    <definedName name="Region">#REF!</definedName>
    <definedName name="relay">#REF!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localSheetId="2" hidden="1">{"'Sheet1'!$L$16"}</definedName>
    <definedName name="rtr" localSheetId="3"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localSheetId="2" hidden="1">{"'Sheet1'!$L$16"}</definedName>
    <definedName name="san" hidden="1">{"'Sheet1'!$L$16"}</definedName>
    <definedName name="sand">#REF!</definedName>
    <definedName name="sas" localSheetId="2" hidden="1">{"'Sheet1'!$L$16"}</definedName>
    <definedName name="sas" localSheetId="3"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localSheetId="2" hidden="1">{"'Sheet1'!$L$16"}</definedName>
    <definedName name="sdbv" hidden="1">{"'Sheet1'!$L$16"}</definedName>
    <definedName name="sdf" localSheetId="2" hidden="1">{"'Sheet1'!$L$16"}</definedName>
    <definedName name="sdf" localSheetId="3"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localSheetId="2" hidden="1">{"'Sheet1'!$L$16"}</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2"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#REF!</definedName>
    <definedName name="SpecialPrice" localSheetId="6" hidden="1">#REF!</definedName>
    <definedName name="SpecialPrice" localSheetId="2" hidden="1">#REF!</definedName>
    <definedName name="SpecialPrice" localSheetId="3" hidden="1">#REF!</definedName>
    <definedName name="SpecialPrice" hidden="1">#REF!</definedName>
    <definedName name="SPECSUMMARY" localSheetId="2">#REF!</definedName>
    <definedName name="SPECSUMMARY">#REF!</definedName>
    <definedName name="srtg">#REF!</definedName>
    <definedName name="SS" localSheetId="2" hidden="1">{"'Sheet1'!$L$16"}</definedName>
    <definedName name="SS" localSheetId="3"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2" hidden="1">{"'Sheet1'!$L$16"}</definedName>
    <definedName name="t" localSheetId="3" hidden="1">{"'Sheet1'!$L$16"}</definedName>
    <definedName name="t" hidden="1">{"'Sheet1'!$L$16"}</definedName>
    <definedName name="t.">#REF!</definedName>
    <definedName name="t..">#REF!</definedName>
    <definedName name="T.3" localSheetId="2"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localSheetId="6" hidden="1">#REF!</definedName>
    <definedName name="tbl_ProdInfo" localSheetId="2" hidden="1">#REF!</definedName>
    <definedName name="tbl_ProdInfo" localSheetId="3" hidden="1">#REF!</definedName>
    <definedName name="tbl_ProdInfo" hidden="1">#REF!</definedName>
    <definedName name="tbsokiemtra">#REF!</definedName>
    <definedName name="tbtram" localSheetId="2">#REF!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2" hidden="1">{"'Sheet1'!$L$16"}</definedName>
    <definedName name="tha" localSheetId="3" hidden="1">{"'Sheet1'!$L$16"}</definedName>
    <definedName name="tha" hidden="1">{"'Sheet1'!$L$16"}</definedName>
    <definedName name="thai">#REF!</definedName>
    <definedName name="thang">#REF!</definedName>
    <definedName name="thang10" localSheetId="2" hidden="1">{"'Sheet1'!$L$16"}</definedName>
    <definedName name="thang10" localSheetId="3" hidden="1">{"'Sheet1'!$L$16"}</definedName>
    <definedName name="thang10" hidden="1">{"'Sheet1'!$L$16"}</definedName>
    <definedName name="thanh" localSheetId="2"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2"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2" hidden="1">{"'Sheet1'!$L$16"}</definedName>
    <definedName name="thu" localSheetId="3"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2" hidden="1">{"'Sheet1'!$L$16"}</definedName>
    <definedName name="thuy" localSheetId="3" hidden="1">{"'Sheet1'!$L$16"}</definedName>
    <definedName name="thuy" hidden="1">{"'Sheet1'!$L$16"}</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2"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2"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2"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2" hidden="1">{#N/A,#N/A,FALSE,"Chi tiÆt"}</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hidden="1">{"'Sheet1'!$L$16"}</definedName>
    <definedName name="tttt">#REF!</definedName>
    <definedName name="ttttt" localSheetId="2" hidden="1">{"'Sheet1'!$L$16"}</definedName>
    <definedName name="ttttt" localSheetId="3" hidden="1">{"'Sheet1'!$L$16"}</definedName>
    <definedName name="ttttt" hidden="1">{"'Sheet1'!$L$16"}</definedName>
    <definedName name="TTTTTTTTT" localSheetId="2" hidden="1">{"'Sheet1'!$L$16"}</definedName>
    <definedName name="TTTTTTTTT" localSheetId="3" hidden="1">{"'Sheet1'!$L$16"}</definedName>
    <definedName name="TTTTTTTTT" hidden="1">{"'Sheet1'!$L$16"}</definedName>
    <definedName name="ttttttttttt" localSheetId="2" hidden="1">{"'Sheet1'!$L$16"}</definedName>
    <definedName name="ttttttttttt" localSheetId="3"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#REF!</definedName>
    <definedName name="tuyen" localSheetId="2" hidden="1">{"'Sheet1'!$L$16"}</definedName>
    <definedName name="tuyen" hidden="1">{"'Sheet1'!$L$16"}</definedName>
    <definedName name="tuyennhanh" localSheetId="2" hidden="1">{"'Sheet1'!$L$16"}</definedName>
    <definedName name="tuyennhanh" localSheetId="3" hidden="1">{"'Sheet1'!$L$16"}</definedName>
    <definedName name="tuyennhanh" hidden="1">{"'Sheet1'!$L$16"}</definedName>
    <definedName name="tuynen" localSheetId="2"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u" localSheetId="2" hidden="1">{"'Sheet1'!$L$16"}</definedName>
    <definedName name="u" localSheetId="3" hidden="1">{"'Sheet1'!$L$16"}</definedName>
    <definedName name="u" hidden="1">{"'Sheet1'!$L$16"}</definedName>
    <definedName name="ư" localSheetId="2" hidden="1">{"'Sheet1'!$L$16"}</definedName>
    <definedName name="ư" localSheetId="3" hidden="1">{"'Sheet1'!$L$16"}</definedName>
    <definedName name="ư" hidden="1">{"'Sheet1'!$L$16"}</definedName>
    <definedName name="U_tien">#REF!</definedName>
    <definedName name="Ucoc">#REF!</definedName>
    <definedName name="UNIT">#REF!</definedName>
    <definedName name="Unit_Price">#REF!</definedName>
    <definedName name="unitt">BlankMacro1</definedName>
    <definedName name="ươpkhgbvcxz" localSheetId="2" hidden="1">{"'Sheet1'!$L$16"}</definedName>
    <definedName name="ươpkhgbvcxz" localSheetId="3" hidden="1">{"'Sheet1'!$L$16"}</definedName>
    <definedName name="ươpkhgbvcxz" hidden="1">{"'Sheet1'!$L$16"}</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hidden="1">{"'Sheet1'!$L$16"}</definedName>
    <definedName name="uu">#REF!</definedName>
    <definedName name="v" localSheetId="2" hidden="1">{"'Sheet1'!$L$16"}</definedName>
    <definedName name="v" localSheetId="3"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2" hidden="1">{"'Sheet1'!$L$16"}</definedName>
    <definedName name="VATM" localSheetId="3"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2" hidden="1">{"'Sheet1'!$L$16"}</definedName>
    <definedName name="vcoto" localSheetId="3"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2" hidden="1">{"'Sheet1'!$L$16"}</definedName>
    <definedName name="VH" hidden="1">{"'Sheet1'!$L$16"}</definedName>
    <definedName name="Viet" localSheetId="2" hidden="1">{"'Sheet1'!$L$16"}</definedName>
    <definedName name="Viet" localSheetId="3"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2"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hidden="1">{#N/A,#N/A,FALSE,"Chi tiÆt"}</definedName>
    <definedName name="wrn.cong." localSheetId="2" hidden="1">{#N/A,#N/A,FALSE,"Sheet1"}</definedName>
    <definedName name="wrn.cong." localSheetId="3" hidden="1">{#N/A,#N/A,FALSE,"Sheet1"}</definedName>
    <definedName name="wrn.cong." hidden="1">{#N/A,#N/A,FALSE,"Sheet1"}</definedName>
    <definedName name="wrn.Giáy._.bao._.no." localSheetId="2" hidden="1">{#N/A,#N/A,FALSE,"BN"}</definedName>
    <definedName name="wrn.Giáy._.bao._.no." localSheetId="3"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2" hidden="1">{"'Sheet1'!$L$16"}</definedName>
    <definedName name="xls" localSheetId="3" hidden="1">{"'Sheet1'!$L$16"}</definedName>
    <definedName name="xls" hidden="1">{"'Sheet1'!$L$16"}</definedName>
    <definedName name="xlttbninh" localSheetId="2" hidden="1">{"'Sheet1'!$L$16"}</definedName>
    <definedName name="xlttbninh" localSheetId="3"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hidden="1">{"'Sheet1'!$L$16"}</definedName>
    <definedName name="YMAX">#REF!</definedName>
    <definedName name="YMIN">#REF!</definedName>
    <definedName name="yo">#REF!</definedName>
    <definedName name="Yt">#REF!</definedName>
    <definedName name="ytd">#REF!</definedName>
    <definedName name="z" localSheetId="2" hidden="1">{"'Sheet1'!$L$16"}</definedName>
    <definedName name="z" localSheetId="3" hidden="1">{"'Sheet1'!$L$16"}</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2" l="1"/>
  <c r="G9" i="32"/>
  <c r="E9" i="32"/>
  <c r="O263" i="24" l="1"/>
  <c r="R264" i="24"/>
  <c r="O238" i="24"/>
  <c r="P238" i="24"/>
  <c r="Q238" i="24"/>
  <c r="R238" i="24"/>
  <c r="S238" i="24"/>
  <c r="T238" i="24"/>
  <c r="U238" i="24"/>
  <c r="N238" i="24"/>
  <c r="O202" i="24" l="1"/>
  <c r="P202" i="24"/>
  <c r="Q202" i="24"/>
  <c r="R202" i="24"/>
  <c r="S202" i="24"/>
  <c r="T202" i="24"/>
  <c r="U202" i="24"/>
  <c r="N202" i="24"/>
  <c r="O169" i="24" l="1"/>
  <c r="P169" i="24"/>
  <c r="Q169" i="24"/>
  <c r="R169" i="24"/>
  <c r="S169" i="24"/>
  <c r="T169" i="24"/>
  <c r="U169" i="24"/>
  <c r="N169" i="24"/>
  <c r="P287" i="24" l="1"/>
  <c r="Q287" i="24"/>
  <c r="R287" i="24"/>
  <c r="S287" i="24"/>
  <c r="T287" i="24"/>
  <c r="U287" i="24"/>
  <c r="N287" i="24"/>
  <c r="N259" i="24"/>
  <c r="R197" i="24" l="1"/>
  <c r="R114" i="24"/>
  <c r="S264" i="24"/>
  <c r="O242" i="24" l="1"/>
  <c r="P242" i="24"/>
  <c r="Q242" i="24"/>
  <c r="R242" i="24"/>
  <c r="S242" i="24"/>
  <c r="T242" i="24"/>
  <c r="U242" i="24"/>
  <c r="N242" i="24"/>
  <c r="D8" i="32" l="1"/>
  <c r="E8" i="32"/>
  <c r="H8" i="32"/>
  <c r="C10" i="32"/>
  <c r="F11" i="32" l="1"/>
  <c r="F12" i="32"/>
  <c r="C9" i="32" l="1"/>
  <c r="C8" i="32" s="1"/>
  <c r="T212" i="24"/>
  <c r="T211" i="24" s="1"/>
  <c r="U212" i="24"/>
  <c r="U211" i="24" s="1"/>
  <c r="T208" i="24"/>
  <c r="T207" i="24" s="1"/>
  <c r="U208" i="24"/>
  <c r="U207" i="24" s="1"/>
  <c r="O200" i="24"/>
  <c r="P200" i="24"/>
  <c r="Q200" i="24"/>
  <c r="R200" i="24"/>
  <c r="S200" i="24"/>
  <c r="T200" i="24"/>
  <c r="U200" i="24"/>
  <c r="N200" i="24"/>
  <c r="T195" i="24"/>
  <c r="T194" i="24" s="1"/>
  <c r="U195" i="24"/>
  <c r="U194" i="24" s="1"/>
  <c r="T189" i="24"/>
  <c r="U189" i="24"/>
  <c r="T186" i="24"/>
  <c r="U186" i="24"/>
  <c r="T179" i="24"/>
  <c r="U179" i="24"/>
  <c r="T157" i="24"/>
  <c r="U157" i="24"/>
  <c r="U259" i="24"/>
  <c r="T178" i="24" l="1"/>
  <c r="U178" i="24"/>
  <c r="U176" i="24" s="1"/>
  <c r="U168" i="24" s="1"/>
  <c r="U206" i="24"/>
  <c r="U204" i="24" s="1"/>
  <c r="T206" i="24"/>
  <c r="T204" i="24" s="1"/>
  <c r="U258" i="24"/>
  <c r="U249" i="24"/>
  <c r="U248" i="24" s="1"/>
  <c r="T249" i="24"/>
  <c r="T248" i="24" s="1"/>
  <c r="S244" i="24"/>
  <c r="T244" i="24"/>
  <c r="U244" i="24"/>
  <c r="U216" i="24"/>
  <c r="U232" i="24"/>
  <c r="U231" i="24" s="1"/>
  <c r="T152" i="24"/>
  <c r="U152" i="24"/>
  <c r="T124" i="24"/>
  <c r="U124" i="24"/>
  <c r="U110" i="24"/>
  <c r="U109" i="24" s="1"/>
  <c r="T102" i="24"/>
  <c r="U102" i="24"/>
  <c r="T97" i="24"/>
  <c r="U97" i="24"/>
  <c r="N124" i="24"/>
  <c r="O152" i="24"/>
  <c r="P152" i="24"/>
  <c r="Q152" i="24"/>
  <c r="R152" i="24"/>
  <c r="S152" i="24"/>
  <c r="N152" i="24"/>
  <c r="O253" i="24"/>
  <c r="O254" i="24"/>
  <c r="P251" i="24"/>
  <c r="P249" i="24" s="1"/>
  <c r="P248" i="24" s="1"/>
  <c r="Q251" i="24"/>
  <c r="Q249" i="24" s="1"/>
  <c r="Q248" i="24" s="1"/>
  <c r="R249" i="24"/>
  <c r="R248" i="24" s="1"/>
  <c r="S249" i="24"/>
  <c r="S248" i="24" s="1"/>
  <c r="N249" i="24"/>
  <c r="N248" i="24" s="1"/>
  <c r="O124" i="24"/>
  <c r="P124" i="24"/>
  <c r="Q124" i="24"/>
  <c r="R124" i="24"/>
  <c r="S124" i="24"/>
  <c r="O102" i="24"/>
  <c r="P102" i="24"/>
  <c r="Q102" i="24"/>
  <c r="R102" i="24"/>
  <c r="S102" i="24"/>
  <c r="N102" i="24"/>
  <c r="R60" i="24"/>
  <c r="S60" i="24"/>
  <c r="T60" i="24"/>
  <c r="U60" i="24"/>
  <c r="R49" i="24"/>
  <c r="S49" i="24"/>
  <c r="T49" i="24"/>
  <c r="U49" i="24"/>
  <c r="R13" i="24"/>
  <c r="S13" i="24"/>
  <c r="T13" i="24"/>
  <c r="U13" i="24"/>
  <c r="R24" i="24"/>
  <c r="S24" i="24"/>
  <c r="T24" i="24"/>
  <c r="U24" i="24"/>
  <c r="R27" i="24"/>
  <c r="S27" i="24"/>
  <c r="T27" i="24"/>
  <c r="U27" i="24"/>
  <c r="R38" i="24"/>
  <c r="S38" i="24"/>
  <c r="T38" i="24"/>
  <c r="U38" i="24"/>
  <c r="U293" i="24"/>
  <c r="T293" i="24"/>
  <c r="S293" i="24"/>
  <c r="R293" i="24"/>
  <c r="S212" i="24"/>
  <c r="S211" i="24" s="1"/>
  <c r="R212" i="24"/>
  <c r="R211" i="24" s="1"/>
  <c r="S208" i="24"/>
  <c r="S207" i="24" s="1"/>
  <c r="R208" i="24"/>
  <c r="R207" i="24" s="1"/>
  <c r="U199" i="24"/>
  <c r="U193" i="24" s="1"/>
  <c r="U188" i="24" s="1"/>
  <c r="T199" i="24"/>
  <c r="T193" i="24" s="1"/>
  <c r="T188" i="24" s="1"/>
  <c r="S199" i="24"/>
  <c r="S195" i="24"/>
  <c r="S194" i="24" s="1"/>
  <c r="R195" i="24"/>
  <c r="R194" i="24" s="1"/>
  <c r="S189" i="24"/>
  <c r="R189" i="24"/>
  <c r="S186" i="24"/>
  <c r="R186" i="24"/>
  <c r="S179" i="24"/>
  <c r="R179" i="24"/>
  <c r="S157" i="24"/>
  <c r="R157" i="24"/>
  <c r="T259" i="24"/>
  <c r="S259" i="24"/>
  <c r="R259" i="24"/>
  <c r="R244" i="24"/>
  <c r="T232" i="24"/>
  <c r="T231" i="24" s="1"/>
  <c r="S232" i="24"/>
  <c r="S231" i="24" s="1"/>
  <c r="R232" i="24"/>
  <c r="R231" i="24" s="1"/>
  <c r="T216" i="24"/>
  <c r="S216" i="24"/>
  <c r="R216" i="24"/>
  <c r="T110" i="24"/>
  <c r="T109" i="24" s="1"/>
  <c r="S110" i="24"/>
  <c r="S109" i="24" s="1"/>
  <c r="R110" i="24"/>
  <c r="R109" i="24" s="1"/>
  <c r="S97" i="24"/>
  <c r="R97" i="24"/>
  <c r="U93" i="24"/>
  <c r="T93" i="24"/>
  <c r="S93" i="24"/>
  <c r="R93" i="24"/>
  <c r="U91" i="24"/>
  <c r="T91" i="24"/>
  <c r="S91" i="24"/>
  <c r="R91" i="24"/>
  <c r="U84" i="24"/>
  <c r="T84" i="24"/>
  <c r="S84" i="24"/>
  <c r="R84" i="24"/>
  <c r="U79" i="24"/>
  <c r="T79" i="24"/>
  <c r="S79" i="24"/>
  <c r="R79" i="24"/>
  <c r="U74" i="24"/>
  <c r="T74" i="24"/>
  <c r="S74" i="24"/>
  <c r="R74" i="24"/>
  <c r="O91" i="24"/>
  <c r="P91" i="24"/>
  <c r="Q91" i="24"/>
  <c r="O84" i="24"/>
  <c r="P84" i="24"/>
  <c r="Q84" i="24"/>
  <c r="O79" i="24"/>
  <c r="P79" i="24"/>
  <c r="Q79" i="24"/>
  <c r="O74" i="24"/>
  <c r="P74" i="24"/>
  <c r="Q74" i="24"/>
  <c r="O93" i="24"/>
  <c r="P93" i="24"/>
  <c r="Q93" i="24"/>
  <c r="O97" i="24"/>
  <c r="P97" i="24"/>
  <c r="Q97" i="24"/>
  <c r="O110" i="24"/>
  <c r="O109" i="24" s="1"/>
  <c r="O216" i="24"/>
  <c r="P216" i="24"/>
  <c r="Q216" i="24"/>
  <c r="O232" i="24"/>
  <c r="O231" i="24" s="1"/>
  <c r="P232" i="24"/>
  <c r="P231" i="24" s="1"/>
  <c r="Q232" i="24"/>
  <c r="Q231" i="24" s="1"/>
  <c r="P259" i="24"/>
  <c r="Q259" i="24"/>
  <c r="O157" i="24"/>
  <c r="P157" i="24"/>
  <c r="Q157" i="24"/>
  <c r="O179" i="24"/>
  <c r="P179" i="24"/>
  <c r="Q179" i="24"/>
  <c r="O212" i="24"/>
  <c r="O211" i="24" s="1"/>
  <c r="P212" i="24"/>
  <c r="P211" i="24" s="1"/>
  <c r="Q212" i="24"/>
  <c r="Q211" i="24" s="1"/>
  <c r="O208" i="24"/>
  <c r="O207" i="24" s="1"/>
  <c r="P208" i="24"/>
  <c r="P207" i="24" s="1"/>
  <c r="Q208" i="24"/>
  <c r="Q207" i="24" s="1"/>
  <c r="O195" i="24"/>
  <c r="O194" i="24" s="1"/>
  <c r="O189" i="24"/>
  <c r="P189" i="24"/>
  <c r="Q189" i="24"/>
  <c r="N189" i="24"/>
  <c r="N91" i="24"/>
  <c r="N93" i="24"/>
  <c r="N232" i="24"/>
  <c r="N231" i="24" s="1"/>
  <c r="O244" i="24"/>
  <c r="P244" i="24"/>
  <c r="Q244" i="24"/>
  <c r="N244" i="24"/>
  <c r="N110" i="24"/>
  <c r="N109" i="24" s="1"/>
  <c r="N84" i="24"/>
  <c r="N179" i="24"/>
  <c r="O186" i="24"/>
  <c r="P186" i="24"/>
  <c r="Q186" i="24"/>
  <c r="N186" i="24"/>
  <c r="N97" i="24"/>
  <c r="N74" i="24"/>
  <c r="F15" i="32"/>
  <c r="G14" i="32"/>
  <c r="G8" i="32" s="1"/>
  <c r="F10" i="32"/>
  <c r="N195" i="24"/>
  <c r="N194" i="24" s="1"/>
  <c r="L9" i="30"/>
  <c r="D19" i="30"/>
  <c r="C19" i="30" s="1"/>
  <c r="D18" i="30"/>
  <c r="C18" i="30"/>
  <c r="D17" i="30"/>
  <c r="C17" i="30"/>
  <c r="D16" i="30"/>
  <c r="C16" i="30"/>
  <c r="D15" i="30"/>
  <c r="C15" i="30"/>
  <c r="D14" i="30"/>
  <c r="C14" i="30"/>
  <c r="D13" i="30"/>
  <c r="C13" i="30"/>
  <c r="D12" i="30"/>
  <c r="C12" i="30"/>
  <c r="D11" i="30"/>
  <c r="C11" i="30"/>
  <c r="D10" i="30"/>
  <c r="C10" i="30" s="1"/>
  <c r="K9" i="30"/>
  <c r="J9" i="30"/>
  <c r="I9" i="30"/>
  <c r="H9" i="30"/>
  <c r="G9" i="30"/>
  <c r="E9" i="30"/>
  <c r="D9" i="30" s="1"/>
  <c r="C9" i="30" s="1"/>
  <c r="N79" i="24"/>
  <c r="K10" i="27"/>
  <c r="K9" i="27"/>
  <c r="J10" i="27"/>
  <c r="J9" i="27"/>
  <c r="N10" i="27"/>
  <c r="N9" i="27"/>
  <c r="M10" i="27"/>
  <c r="M9" i="27"/>
  <c r="L10" i="27"/>
  <c r="L9" i="27"/>
  <c r="I10" i="27"/>
  <c r="I9" i="27"/>
  <c r="H10" i="27"/>
  <c r="H9" i="27"/>
  <c r="Q114" i="24"/>
  <c r="P114" i="24"/>
  <c r="N157" i="24"/>
  <c r="N208" i="24"/>
  <c r="N207" i="24" s="1"/>
  <c r="N212" i="24"/>
  <c r="N211" i="24" s="1"/>
  <c r="N216" i="24"/>
  <c r="P120" i="24"/>
  <c r="Q120" i="24"/>
  <c r="Q197" i="24"/>
  <c r="Q195" i="24" s="1"/>
  <c r="Q194" i="24" s="1"/>
  <c r="P197" i="24"/>
  <c r="P195" i="24" s="1"/>
  <c r="P194" i="24" s="1"/>
  <c r="P117" i="24"/>
  <c r="Q117" i="24"/>
  <c r="G12" i="20"/>
  <c r="M12" i="20"/>
  <c r="I23" i="20"/>
  <c r="J23" i="20"/>
  <c r="L23" i="20"/>
  <c r="M23" i="20"/>
  <c r="O23" i="20"/>
  <c r="R23" i="20"/>
  <c r="R11" i="20" s="1"/>
  <c r="P53" i="20"/>
  <c r="F53" i="20"/>
  <c r="D84" i="22"/>
  <c r="F84" i="22"/>
  <c r="H84" i="22"/>
  <c r="J84" i="22"/>
  <c r="L84" i="22"/>
  <c r="N84" i="22"/>
  <c r="L83" i="22"/>
  <c r="N83" i="22"/>
  <c r="P45" i="20"/>
  <c r="F45" i="20"/>
  <c r="D134" i="22"/>
  <c r="F134" i="22"/>
  <c r="H134" i="22"/>
  <c r="J134" i="22"/>
  <c r="L134" i="22"/>
  <c r="N134" i="22"/>
  <c r="L133" i="22"/>
  <c r="N133" i="22"/>
  <c r="P32" i="20"/>
  <c r="D154" i="22"/>
  <c r="F154" i="22"/>
  <c r="H154" i="22"/>
  <c r="J154" i="22"/>
  <c r="L154" i="22"/>
  <c r="N154" i="22"/>
  <c r="L153" i="22"/>
  <c r="N153" i="22"/>
  <c r="F32" i="20"/>
  <c r="D99" i="22"/>
  <c r="F99" i="22"/>
  <c r="H99" i="22"/>
  <c r="J99" i="22"/>
  <c r="L99" i="22"/>
  <c r="N99" i="22"/>
  <c r="L98" i="22"/>
  <c r="N98" i="22"/>
  <c r="F30" i="20"/>
  <c r="P30" i="20"/>
  <c r="N60" i="24"/>
  <c r="O60" i="24"/>
  <c r="P60" i="24"/>
  <c r="Q60" i="24"/>
  <c r="N49" i="24"/>
  <c r="O49" i="24"/>
  <c r="P49" i="24"/>
  <c r="Q49" i="24"/>
  <c r="N38" i="24"/>
  <c r="O38" i="24"/>
  <c r="P38" i="24"/>
  <c r="Q38" i="24"/>
  <c r="N27" i="24"/>
  <c r="O27" i="24"/>
  <c r="P27" i="24"/>
  <c r="Q27" i="24"/>
  <c r="N24" i="24"/>
  <c r="O24" i="24"/>
  <c r="P24" i="24"/>
  <c r="Q24" i="24"/>
  <c r="N13" i="24"/>
  <c r="O13" i="24"/>
  <c r="P13" i="24"/>
  <c r="Q13"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262" i="24"/>
  <c r="O261" i="24"/>
  <c r="O290" i="24"/>
  <c r="O289" i="24"/>
  <c r="O260" i="24"/>
  <c r="Q121" i="24"/>
  <c r="P121" i="24"/>
  <c r="H13" i="20"/>
  <c r="H12" i="20" s="1"/>
  <c r="J13" i="20"/>
  <c r="J12" i="20" s="1"/>
  <c r="J11" i="20" s="1"/>
  <c r="D149" i="22"/>
  <c r="L148" i="22"/>
  <c r="N148" i="22"/>
  <c r="D144" i="22"/>
  <c r="L143" i="22"/>
  <c r="N143" i="22"/>
  <c r="M62" i="21"/>
  <c r="E63" i="21"/>
  <c r="G63" i="21"/>
  <c r="I63" i="21"/>
  <c r="P13" i="20"/>
  <c r="M67" i="21"/>
  <c r="E68" i="21"/>
  <c r="G68" i="21"/>
  <c r="I68" i="21"/>
  <c r="K68" i="21"/>
  <c r="M68" i="21"/>
  <c r="M72" i="21"/>
  <c r="E73" i="21"/>
  <c r="G73" i="21"/>
  <c r="I73" i="21"/>
  <c r="M77" i="21"/>
  <c r="E78" i="21"/>
  <c r="G78" i="21"/>
  <c r="I78" i="21"/>
  <c r="M82" i="21"/>
  <c r="E83" i="21"/>
  <c r="G83" i="21"/>
  <c r="I83" i="21"/>
  <c r="M87" i="21"/>
  <c r="E88" i="21"/>
  <c r="G88" i="21"/>
  <c r="I88" i="21"/>
  <c r="M92" i="21"/>
  <c r="E93" i="21"/>
  <c r="G93" i="21"/>
  <c r="I93" i="21"/>
  <c r="K93" i="21"/>
  <c r="M93" i="21"/>
  <c r="M97" i="21"/>
  <c r="E98" i="21"/>
  <c r="G98" i="21"/>
  <c r="I98" i="21"/>
  <c r="M102" i="21"/>
  <c r="E103" i="21"/>
  <c r="G103" i="21"/>
  <c r="I103" i="21"/>
  <c r="P21" i="20"/>
  <c r="M107" i="21"/>
  <c r="E108" i="21"/>
  <c r="G108" i="21"/>
  <c r="I108" i="21"/>
  <c r="P22" i="20"/>
  <c r="E113" i="21"/>
  <c r="G113" i="21"/>
  <c r="I113" i="21"/>
  <c r="K113" i="21"/>
  <c r="M113" i="21"/>
  <c r="E114" i="21"/>
  <c r="G114" i="21"/>
  <c r="I114" i="21"/>
  <c r="K114" i="21"/>
  <c r="M114" i="21"/>
  <c r="E118" i="21"/>
  <c r="G118" i="21"/>
  <c r="I118" i="21"/>
  <c r="K118" i="21"/>
  <c r="M118" i="21"/>
  <c r="E119" i="21"/>
  <c r="G119" i="21"/>
  <c r="I119" i="21"/>
  <c r="K119" i="21"/>
  <c r="M119" i="21"/>
  <c r="E123" i="21"/>
  <c r="G123" i="21"/>
  <c r="I123" i="21"/>
  <c r="K123" i="21"/>
  <c r="M123" i="21"/>
  <c r="E124" i="21"/>
  <c r="G124" i="21"/>
  <c r="I124" i="21"/>
  <c r="K124" i="21"/>
  <c r="M124" i="21"/>
  <c r="E128" i="21"/>
  <c r="G128" i="21"/>
  <c r="I128" i="21"/>
  <c r="K128" i="21"/>
  <c r="M128" i="21"/>
  <c r="E129" i="21"/>
  <c r="G129" i="21"/>
  <c r="I129" i="21"/>
  <c r="K129" i="21"/>
  <c r="M129" i="21"/>
  <c r="E133" i="21"/>
  <c r="G133" i="21"/>
  <c r="I133" i="21"/>
  <c r="K133" i="21"/>
  <c r="M133" i="21"/>
  <c r="E134" i="21"/>
  <c r="G134" i="21"/>
  <c r="I134" i="21"/>
  <c r="K134" i="21"/>
  <c r="M134" i="21"/>
  <c r="E138" i="21"/>
  <c r="G138" i="21"/>
  <c r="I138" i="21"/>
  <c r="K138" i="21"/>
  <c r="M138" i="21"/>
  <c r="E139" i="21"/>
  <c r="G139" i="21"/>
  <c r="I139" i="21"/>
  <c r="K139" i="21"/>
  <c r="M139" i="21"/>
  <c r="E143" i="21"/>
  <c r="G143" i="21"/>
  <c r="I143" i="21"/>
  <c r="K143" i="21"/>
  <c r="M143" i="21"/>
  <c r="E144" i="21"/>
  <c r="G144" i="21"/>
  <c r="I144" i="21"/>
  <c r="K144" i="21"/>
  <c r="M144" i="21"/>
  <c r="E148" i="21"/>
  <c r="G148" i="21"/>
  <c r="I148" i="21"/>
  <c r="K148" i="21"/>
  <c r="M148" i="21"/>
  <c r="E149" i="21"/>
  <c r="G149" i="21"/>
  <c r="I149" i="21"/>
  <c r="K149" i="21"/>
  <c r="M149" i="21"/>
  <c r="E153" i="21"/>
  <c r="G153" i="21"/>
  <c r="I153" i="21"/>
  <c r="K153" i="21"/>
  <c r="M153" i="21"/>
  <c r="E154" i="21"/>
  <c r="G154" i="21"/>
  <c r="I154" i="21"/>
  <c r="K154" i="21"/>
  <c r="M154" i="21"/>
  <c r="D139" i="22"/>
  <c r="L138" i="22"/>
  <c r="N138" i="22"/>
  <c r="D129" i="22"/>
  <c r="L128" i="22"/>
  <c r="N128" i="22"/>
  <c r="S23" i="20"/>
  <c r="D124" i="22"/>
  <c r="L123" i="22"/>
  <c r="N123" i="22"/>
  <c r="D119" i="22"/>
  <c r="L118" i="22"/>
  <c r="N118" i="22"/>
  <c r="D114" i="22"/>
  <c r="K47" i="20"/>
  <c r="L113" i="22"/>
  <c r="N113" i="22"/>
  <c r="D109" i="22"/>
  <c r="K35" i="20"/>
  <c r="L108" i="22"/>
  <c r="N108" i="22"/>
  <c r="D104" i="22"/>
  <c r="L103" i="22"/>
  <c r="N103" i="22"/>
  <c r="D94" i="22"/>
  <c r="L93" i="22"/>
  <c r="N93" i="22"/>
  <c r="D89" i="22"/>
  <c r="K24" i="20"/>
  <c r="K23" i="20" s="1"/>
  <c r="L88" i="22"/>
  <c r="N88" i="22"/>
  <c r="D79" i="22"/>
  <c r="L78" i="22"/>
  <c r="N78" i="22"/>
  <c r="D74" i="22"/>
  <c r="L73" i="22"/>
  <c r="N73" i="22"/>
  <c r="D69" i="22"/>
  <c r="L68" i="22"/>
  <c r="N68" i="22"/>
  <c r="D64" i="22"/>
  <c r="L63" i="22"/>
  <c r="N63" i="22"/>
  <c r="D59" i="22"/>
  <c r="L58" i="22"/>
  <c r="N58" i="22"/>
  <c r="D54" i="22"/>
  <c r="L53" i="22"/>
  <c r="N53" i="22"/>
  <c r="D49" i="22"/>
  <c r="L48" i="22"/>
  <c r="N48" i="22"/>
  <c r="D44" i="22"/>
  <c r="L43" i="22"/>
  <c r="N43" i="22"/>
  <c r="D39" i="22"/>
  <c r="K38" i="20"/>
  <c r="L38" i="22"/>
  <c r="N38" i="22"/>
  <c r="D34" i="22"/>
  <c r="K37" i="20"/>
  <c r="L33" i="22"/>
  <c r="N33" i="22"/>
  <c r="D29" i="22"/>
  <c r="L28" i="22"/>
  <c r="N28" i="22"/>
  <c r="D24" i="22"/>
  <c r="K33" i="20"/>
  <c r="L23" i="22"/>
  <c r="N23" i="22"/>
  <c r="D19" i="22"/>
  <c r="K25" i="20"/>
  <c r="L18" i="22"/>
  <c r="N18" i="22"/>
  <c r="D14" i="22"/>
  <c r="L13" i="22"/>
  <c r="N13" i="22"/>
  <c r="D9" i="22"/>
  <c r="L8" i="22"/>
  <c r="N8" i="22"/>
  <c r="R12" i="20"/>
  <c r="E44" i="21"/>
  <c r="M43" i="21"/>
  <c r="O43" i="21"/>
  <c r="E54" i="21"/>
  <c r="K22" i="20"/>
  <c r="L22" i="20" s="1"/>
  <c r="M53" i="21"/>
  <c r="O53" i="21"/>
  <c r="E49" i="21"/>
  <c r="M48" i="21"/>
  <c r="O48" i="21"/>
  <c r="E39" i="21"/>
  <c r="K19" i="20"/>
  <c r="L19" i="20" s="1"/>
  <c r="M38" i="21"/>
  <c r="O38" i="21"/>
  <c r="E34" i="21"/>
  <c r="M33" i="21"/>
  <c r="O33" i="21"/>
  <c r="E29" i="21"/>
  <c r="K17" i="20"/>
  <c r="L17" i="20" s="1"/>
  <c r="M28" i="21"/>
  <c r="O28" i="21"/>
  <c r="E24" i="21"/>
  <c r="M23" i="21"/>
  <c r="O23" i="21"/>
  <c r="E19" i="21"/>
  <c r="K15" i="20"/>
  <c r="L15" i="20" s="1"/>
  <c r="M18" i="21"/>
  <c r="O18" i="21"/>
  <c r="E14" i="21"/>
  <c r="G14" i="21"/>
  <c r="M13" i="21"/>
  <c r="O13" i="21"/>
  <c r="E9" i="21"/>
  <c r="K13" i="20"/>
  <c r="K12" i="20" s="1"/>
  <c r="M8" i="21"/>
  <c r="O8" i="21"/>
  <c r="K63" i="21"/>
  <c r="M63" i="21"/>
  <c r="F109" i="22"/>
  <c r="N35" i="20"/>
  <c r="F114" i="22"/>
  <c r="N47" i="20"/>
  <c r="F24" i="22"/>
  <c r="N33" i="20"/>
  <c r="G29" i="21"/>
  <c r="N17" i="20"/>
  <c r="O17" i="20" s="1"/>
  <c r="G9" i="21"/>
  <c r="N13" i="20"/>
  <c r="O13" i="20" s="1"/>
  <c r="O12" i="20" s="1"/>
  <c r="F14" i="22"/>
  <c r="K28" i="20"/>
  <c r="H114" i="22"/>
  <c r="F19" i="22"/>
  <c r="F64" i="22"/>
  <c r="K43" i="20"/>
  <c r="F49" i="22"/>
  <c r="K40" i="20"/>
  <c r="F124" i="22"/>
  <c r="H124" i="22"/>
  <c r="P51" i="20"/>
  <c r="K51" i="20"/>
  <c r="F144" i="22"/>
  <c r="K50" i="20"/>
  <c r="G19" i="21"/>
  <c r="N15" i="20"/>
  <c r="O15" i="20" s="1"/>
  <c r="F9" i="22"/>
  <c r="N27" i="20"/>
  <c r="K27" i="20"/>
  <c r="H24" i="22"/>
  <c r="F54" i="22"/>
  <c r="K41" i="20"/>
  <c r="F69" i="22"/>
  <c r="K46" i="20"/>
  <c r="F94" i="22"/>
  <c r="K29" i="20"/>
  <c r="F129" i="22"/>
  <c r="K44" i="20"/>
  <c r="F149" i="22"/>
  <c r="K31" i="20"/>
  <c r="F59" i="22"/>
  <c r="K42" i="20"/>
  <c r="F74" i="22"/>
  <c r="N48" i="20"/>
  <c r="K48" i="20"/>
  <c r="G54" i="21"/>
  <c r="F139" i="22"/>
  <c r="K49" i="20"/>
  <c r="F29" i="22"/>
  <c r="K26" i="20"/>
  <c r="F44" i="22"/>
  <c r="K39" i="20"/>
  <c r="F79" i="22"/>
  <c r="K52" i="20"/>
  <c r="F104" i="22"/>
  <c r="K34" i="20"/>
  <c r="F119" i="22"/>
  <c r="K36" i="20"/>
  <c r="P17" i="20"/>
  <c r="K83" i="21"/>
  <c r="M83" i="21"/>
  <c r="J124" i="22"/>
  <c r="L124" i="22"/>
  <c r="N124" i="22"/>
  <c r="F51" i="20"/>
  <c r="P20" i="20"/>
  <c r="K98" i="21"/>
  <c r="M98" i="21"/>
  <c r="P16" i="20"/>
  <c r="K78" i="21"/>
  <c r="M78" i="21"/>
  <c r="P15" i="20"/>
  <c r="K73" i="21"/>
  <c r="M73" i="21"/>
  <c r="K88" i="21"/>
  <c r="M88" i="21"/>
  <c r="P18" i="20"/>
  <c r="G44" i="21"/>
  <c r="K20" i="20"/>
  <c r="L20" i="20" s="1"/>
  <c r="K16" i="20"/>
  <c r="L16" i="20" s="1"/>
  <c r="G34" i="21"/>
  <c r="K18" i="20"/>
  <c r="L18" i="20" s="1"/>
  <c r="F39" i="22"/>
  <c r="F89" i="22"/>
  <c r="G39" i="21"/>
  <c r="N19" i="20"/>
  <c r="O19" i="20" s="1"/>
  <c r="G49" i="21"/>
  <c r="N21" i="20"/>
  <c r="O21" i="20" s="1"/>
  <c r="K21" i="20"/>
  <c r="L21" i="20" s="1"/>
  <c r="I19" i="21"/>
  <c r="K19" i="21"/>
  <c r="M19" i="21"/>
  <c r="O19" i="21"/>
  <c r="E15" i="20"/>
  <c r="D15" i="20" s="1"/>
  <c r="I29" i="21"/>
  <c r="K29" i="21"/>
  <c r="M29" i="21"/>
  <c r="O29" i="21"/>
  <c r="F17" i="20"/>
  <c r="I14" i="21"/>
  <c r="N14" i="20"/>
  <c r="O14" i="20" s="1"/>
  <c r="K108" i="21"/>
  <c r="M108" i="21"/>
  <c r="I9" i="21"/>
  <c r="K9" i="21"/>
  <c r="M9" i="21"/>
  <c r="O9" i="21"/>
  <c r="E13" i="20"/>
  <c r="D13" i="20" s="1"/>
  <c r="D12" i="20" s="1"/>
  <c r="K14" i="20"/>
  <c r="L14" i="20" s="1"/>
  <c r="P19" i="20"/>
  <c r="H109" i="22"/>
  <c r="P35" i="20"/>
  <c r="K103" i="21"/>
  <c r="M103" i="21"/>
  <c r="H74" i="22"/>
  <c r="P48" i="20"/>
  <c r="H9" i="22"/>
  <c r="P27" i="20"/>
  <c r="G24" i="21"/>
  <c r="N16" i="20"/>
  <c r="O16" i="20" s="1"/>
  <c r="F34" i="22"/>
  <c r="N37" i="20"/>
  <c r="I49" i="21"/>
  <c r="K49" i="21"/>
  <c r="M49" i="21"/>
  <c r="O49" i="21"/>
  <c r="F21" i="20"/>
  <c r="H104" i="22"/>
  <c r="N34" i="20"/>
  <c r="H139" i="22"/>
  <c r="N49" i="20"/>
  <c r="I39" i="21"/>
  <c r="K39" i="21"/>
  <c r="M39" i="21"/>
  <c r="O39" i="21"/>
  <c r="E17" i="20"/>
  <c r="D17" i="20" s="1"/>
  <c r="H14" i="22"/>
  <c r="N28" i="20"/>
  <c r="H89" i="22"/>
  <c r="N24" i="20"/>
  <c r="N23" i="20" s="1"/>
  <c r="H44" i="22"/>
  <c r="N39" i="20"/>
  <c r="E51" i="20"/>
  <c r="D51" i="20" s="1"/>
  <c r="H39" i="22"/>
  <c r="N38" i="20"/>
  <c r="P47" i="20"/>
  <c r="J114" i="22"/>
  <c r="L114" i="22"/>
  <c r="N114" i="22"/>
  <c r="N22" i="20"/>
  <c r="O22" i="20" s="1"/>
  <c r="I54" i="21"/>
  <c r="K54" i="21"/>
  <c r="M54" i="21"/>
  <c r="O54" i="21"/>
  <c r="H119" i="22"/>
  <c r="N36" i="20"/>
  <c r="N51" i="20"/>
  <c r="H29" i="22"/>
  <c r="N26" i="20"/>
  <c r="H129" i="22"/>
  <c r="N44" i="20"/>
  <c r="H69" i="22"/>
  <c r="N46" i="20"/>
  <c r="H19" i="22"/>
  <c r="N25" i="20"/>
  <c r="H94" i="22"/>
  <c r="N29" i="20"/>
  <c r="H54" i="22"/>
  <c r="N41" i="20"/>
  <c r="N31" i="20"/>
  <c r="H149" i="22"/>
  <c r="J24" i="22"/>
  <c r="L24" i="22"/>
  <c r="N24" i="22"/>
  <c r="P33" i="20"/>
  <c r="N50" i="20"/>
  <c r="H144" i="22"/>
  <c r="H49" i="22"/>
  <c r="N40" i="20"/>
  <c r="H64" i="22"/>
  <c r="N43" i="20"/>
  <c r="H79" i="22"/>
  <c r="N52" i="20"/>
  <c r="H59" i="22"/>
  <c r="N42" i="20"/>
  <c r="N20" i="20"/>
  <c r="O20" i="20" s="1"/>
  <c r="I44" i="21"/>
  <c r="K44" i="21"/>
  <c r="M44" i="21"/>
  <c r="O44" i="21"/>
  <c r="P14" i="20"/>
  <c r="K14" i="21"/>
  <c r="M14" i="21"/>
  <c r="O14" i="21"/>
  <c r="F13" i="20"/>
  <c r="F12" i="20" s="1"/>
  <c r="I34" i="21"/>
  <c r="K34" i="21"/>
  <c r="M34" i="21"/>
  <c r="O34" i="21"/>
  <c r="N18" i="20"/>
  <c r="O18" i="20" s="1"/>
  <c r="F15" i="20"/>
  <c r="E21" i="20"/>
  <c r="D21" i="20" s="1"/>
  <c r="J74" i="22"/>
  <c r="L74" i="22"/>
  <c r="N74" i="22"/>
  <c r="J9" i="22"/>
  <c r="L9" i="22"/>
  <c r="N9" i="22"/>
  <c r="H34" i="22"/>
  <c r="P37" i="20"/>
  <c r="I24" i="21"/>
  <c r="K24" i="21"/>
  <c r="M24" i="21"/>
  <c r="O24" i="21"/>
  <c r="J109" i="22"/>
  <c r="L109" i="22"/>
  <c r="N109" i="22"/>
  <c r="J49" i="22"/>
  <c r="L49" i="22"/>
  <c r="N49" i="22"/>
  <c r="P40" i="20"/>
  <c r="F27" i="20"/>
  <c r="E27" i="20"/>
  <c r="D27" i="20" s="1"/>
  <c r="J54" i="22"/>
  <c r="L54" i="22"/>
  <c r="N54" i="22"/>
  <c r="P41" i="20"/>
  <c r="P36" i="20"/>
  <c r="J119" i="22"/>
  <c r="L119" i="22"/>
  <c r="N119" i="22"/>
  <c r="E19" i="20"/>
  <c r="D19" i="20" s="1"/>
  <c r="F19" i="20"/>
  <c r="P50" i="20"/>
  <c r="J144" i="22"/>
  <c r="L144" i="22"/>
  <c r="N144" i="22"/>
  <c r="P46" i="20"/>
  <c r="J69" i="22"/>
  <c r="L69" i="22"/>
  <c r="N69" i="22"/>
  <c r="F22" i="20"/>
  <c r="E22" i="20"/>
  <c r="D22" i="20" s="1"/>
  <c r="J79" i="22"/>
  <c r="L79" i="22"/>
  <c r="N79" i="22"/>
  <c r="P52" i="20"/>
  <c r="E33" i="20"/>
  <c r="D33" i="20" s="1"/>
  <c r="F33" i="20"/>
  <c r="P29" i="20"/>
  <c r="J94" i="22"/>
  <c r="L94" i="22"/>
  <c r="N94" i="22"/>
  <c r="P39" i="20"/>
  <c r="J44" i="22"/>
  <c r="L44" i="22"/>
  <c r="N44" i="22"/>
  <c r="J139" i="22"/>
  <c r="L139" i="22"/>
  <c r="N139" i="22"/>
  <c r="P49" i="20"/>
  <c r="J59" i="22"/>
  <c r="L59" i="22"/>
  <c r="N59" i="22"/>
  <c r="P42" i="20"/>
  <c r="F35" i="20"/>
  <c r="E35" i="20"/>
  <c r="D35" i="20" s="1"/>
  <c r="J89" i="22"/>
  <c r="L89" i="22"/>
  <c r="N89" i="22"/>
  <c r="P24" i="20"/>
  <c r="J104" i="22"/>
  <c r="L104" i="22"/>
  <c r="N104" i="22"/>
  <c r="P34" i="20"/>
  <c r="P31" i="20"/>
  <c r="J149" i="22"/>
  <c r="L149" i="22"/>
  <c r="N149" i="22"/>
  <c r="J129" i="22"/>
  <c r="L129" i="22"/>
  <c r="N129" i="22"/>
  <c r="P44" i="20"/>
  <c r="F47" i="20"/>
  <c r="E47" i="20"/>
  <c r="D47" i="20" s="1"/>
  <c r="J64" i="22"/>
  <c r="L64" i="22"/>
  <c r="N64" i="22"/>
  <c r="P43" i="20"/>
  <c r="E48" i="20"/>
  <c r="D48" i="20" s="1"/>
  <c r="F48" i="20"/>
  <c r="J29" i="22"/>
  <c r="L29" i="22"/>
  <c r="N29" i="22"/>
  <c r="P26" i="20"/>
  <c r="J14" i="22"/>
  <c r="L14" i="22"/>
  <c r="N14" i="22"/>
  <c r="P28" i="20"/>
  <c r="P25" i="20"/>
  <c r="J19" i="22"/>
  <c r="L19" i="22"/>
  <c r="N19" i="22"/>
  <c r="J39" i="22"/>
  <c r="L39" i="22"/>
  <c r="N39" i="22"/>
  <c r="P38" i="20"/>
  <c r="P12" i="20"/>
  <c r="F18" i="20"/>
  <c r="E18" i="20"/>
  <c r="D18" i="20" s="1"/>
  <c r="E14" i="20"/>
  <c r="D14" i="20" s="1"/>
  <c r="F14" i="20"/>
  <c r="F16" i="20"/>
  <c r="E16" i="20"/>
  <c r="D16" i="20" s="1"/>
  <c r="F20" i="20"/>
  <c r="E20" i="20"/>
  <c r="D20" i="20" s="1"/>
  <c r="J34" i="22"/>
  <c r="L34" i="22"/>
  <c r="N34" i="22"/>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P23" i="20"/>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c r="Q26" i="20"/>
  <c r="Q23" i="20"/>
  <c r="O287" i="24" l="1"/>
  <c r="T123" i="24"/>
  <c r="T108" i="24" s="1"/>
  <c r="U123" i="24"/>
  <c r="U108" i="24" s="1"/>
  <c r="S73" i="24"/>
  <c r="M11" i="20"/>
  <c r="R90" i="24"/>
  <c r="R83" i="24" s="1"/>
  <c r="P12" i="24"/>
  <c r="U90" i="24"/>
  <c r="U83" i="24" s="1"/>
  <c r="U237" i="24"/>
  <c r="U230" i="24" s="1"/>
  <c r="T237" i="24"/>
  <c r="T230" i="24" s="1"/>
  <c r="T73" i="24"/>
  <c r="G11" i="20"/>
  <c r="F14" i="32"/>
  <c r="F9" i="32"/>
  <c r="T90" i="24"/>
  <c r="T83" i="24" s="1"/>
  <c r="N12" i="24"/>
  <c r="P237" i="24"/>
  <c r="P230" i="24" s="1"/>
  <c r="R123" i="24"/>
  <c r="R108" i="24" s="1"/>
  <c r="Q73" i="24"/>
  <c r="Q110" i="24"/>
  <c r="Q109" i="24" s="1"/>
  <c r="N206" i="24"/>
  <c r="N204" i="24" s="1"/>
  <c r="N90" i="24"/>
  <c r="N83" i="24" s="1"/>
  <c r="R258" i="24"/>
  <c r="R247" i="24" s="1"/>
  <c r="N123" i="24"/>
  <c r="N108" i="24" s="1"/>
  <c r="Q90" i="24"/>
  <c r="Q83" i="24" s="1"/>
  <c r="P258" i="24"/>
  <c r="P247" i="24" s="1"/>
  <c r="P90" i="24"/>
  <c r="P83" i="24" s="1"/>
  <c r="P206" i="24"/>
  <c r="P204" i="24" s="1"/>
  <c r="O73" i="24"/>
  <c r="S12" i="24"/>
  <c r="N73" i="24"/>
  <c r="P73" i="24"/>
  <c r="R206" i="24"/>
  <c r="R204" i="24" s="1"/>
  <c r="Q11" i="20"/>
  <c r="S258" i="24"/>
  <c r="S247" i="24" s="1"/>
  <c r="P178" i="24"/>
  <c r="P176" i="24" s="1"/>
  <c r="P168" i="24" s="1"/>
  <c r="Q237" i="24"/>
  <c r="Q230" i="24" s="1"/>
  <c r="Q258" i="24"/>
  <c r="Q247" i="24" s="1"/>
  <c r="Q199" i="24"/>
  <c r="Q193" i="24" s="1"/>
  <c r="Q188" i="24" s="1"/>
  <c r="P199" i="24"/>
  <c r="P193" i="24" s="1"/>
  <c r="P188" i="24" s="1"/>
  <c r="O206" i="24"/>
  <c r="O204" i="24" s="1"/>
  <c r="T258" i="24"/>
  <c r="T247" i="24" s="1"/>
  <c r="S206" i="24"/>
  <c r="S204" i="24" s="1"/>
  <c r="O259" i="24"/>
  <c r="N258" i="24"/>
  <c r="N247" i="24" s="1"/>
  <c r="O199" i="24"/>
  <c r="O193" i="24" s="1"/>
  <c r="O188" i="24" s="1"/>
  <c r="O237" i="24"/>
  <c r="O230" i="24" s="1"/>
  <c r="U247" i="24"/>
  <c r="U73" i="24"/>
  <c r="P110" i="24"/>
  <c r="P109" i="24" s="1"/>
  <c r="N199" i="24"/>
  <c r="N193" i="24" s="1"/>
  <c r="N188" i="24" s="1"/>
  <c r="Q178" i="24"/>
  <c r="Q176" i="24" s="1"/>
  <c r="Q168" i="24" s="1"/>
  <c r="N178" i="24"/>
  <c r="N176" i="24" s="1"/>
  <c r="N168" i="24" s="1"/>
  <c r="U156" i="24"/>
  <c r="U12" i="24"/>
  <c r="F11" i="20"/>
  <c r="Q206" i="24"/>
  <c r="Q204" i="24" s="1"/>
  <c r="N237" i="24"/>
  <c r="N230" i="24" s="1"/>
  <c r="S237" i="24"/>
  <c r="S230" i="24" s="1"/>
  <c r="O178" i="24"/>
  <c r="O176" i="24" s="1"/>
  <c r="O168" i="24" s="1"/>
  <c r="Q12" i="24"/>
  <c r="O90" i="24"/>
  <c r="O83" i="24" s="1"/>
  <c r="S193" i="24"/>
  <c r="S188" i="24" s="1"/>
  <c r="O12" i="24"/>
  <c r="T176" i="24"/>
  <c r="T168" i="24" s="1"/>
  <c r="T156" i="24" s="1"/>
  <c r="P123" i="24"/>
  <c r="R73" i="24"/>
  <c r="R237" i="24"/>
  <c r="R230" i="24" s="1"/>
  <c r="R178" i="24"/>
  <c r="R176" i="24" s="1"/>
  <c r="R168" i="24" s="1"/>
  <c r="O123" i="24"/>
  <c r="O108" i="24" s="1"/>
  <c r="Q123" i="24"/>
  <c r="C32" i="20"/>
  <c r="C14" i="20"/>
  <c r="C34" i="20"/>
  <c r="C44" i="20"/>
  <c r="C46" i="20"/>
  <c r="S123" i="24"/>
  <c r="S108" i="24" s="1"/>
  <c r="E23" i="20"/>
  <c r="I11" i="20"/>
  <c r="C52" i="20"/>
  <c r="C38" i="20"/>
  <c r="C45" i="20"/>
  <c r="R12" i="24"/>
  <c r="P11" i="20"/>
  <c r="O11" i="20"/>
  <c r="S178" i="24"/>
  <c r="S176" i="24" s="1"/>
  <c r="S168" i="24" s="1"/>
  <c r="O249" i="24"/>
  <c r="O248" i="24" s="1"/>
  <c r="S90" i="24"/>
  <c r="S83" i="24" s="1"/>
  <c r="R199" i="24"/>
  <c r="R193" i="24" s="1"/>
  <c r="R188" i="24" s="1"/>
  <c r="C31" i="20"/>
  <c r="C26" i="20"/>
  <c r="C29" i="20"/>
  <c r="C17" i="20"/>
  <c r="C42" i="20"/>
  <c r="C41" i="20"/>
  <c r="C37" i="20"/>
  <c r="C47" i="20"/>
  <c r="C39" i="20"/>
  <c r="C49" i="20"/>
  <c r="C20" i="20"/>
  <c r="C48" i="20"/>
  <c r="C43" i="20"/>
  <c r="C21" i="20"/>
  <c r="C53" i="20"/>
  <c r="C30" i="20"/>
  <c r="C15" i="20"/>
  <c r="C27" i="20"/>
  <c r="C50" i="20"/>
  <c r="C13" i="20"/>
  <c r="C12" i="20" s="1"/>
  <c r="L13" i="20"/>
  <c r="L12" i="20" s="1"/>
  <c r="L11" i="20" s="1"/>
  <c r="C25" i="20"/>
  <c r="C33" i="20"/>
  <c r="H11" i="20"/>
  <c r="C18" i="20"/>
  <c r="C22" i="20"/>
  <c r="C40" i="20"/>
  <c r="C36" i="20"/>
  <c r="C28" i="20"/>
  <c r="C51" i="20"/>
  <c r="C35" i="20"/>
  <c r="C24" i="20"/>
  <c r="C23" i="20" s="1"/>
  <c r="N12" i="20"/>
  <c r="N11" i="20" s="1"/>
  <c r="E12" i="20"/>
  <c r="K11" i="20"/>
  <c r="C19" i="20"/>
  <c r="D11" i="20"/>
  <c r="C16" i="20"/>
  <c r="T12" i="24"/>
  <c r="N72" i="24" l="1"/>
  <c r="N71" i="24" s="1"/>
  <c r="N11" i="24" s="1"/>
  <c r="S72" i="24"/>
  <c r="S71" i="24" s="1"/>
  <c r="S11" i="24" s="1"/>
  <c r="U229" i="24"/>
  <c r="U215" i="24" s="1"/>
  <c r="T72" i="24"/>
  <c r="T71" i="24" s="1"/>
  <c r="T11" i="24" s="1"/>
  <c r="R72" i="24"/>
  <c r="R71" i="24" s="1"/>
  <c r="R11" i="24" s="1"/>
  <c r="F8" i="32"/>
  <c r="O72" i="24"/>
  <c r="O71" i="24" s="1"/>
  <c r="O11" i="24" s="1"/>
  <c r="Q72" i="24"/>
  <c r="U72" i="24"/>
  <c r="U71" i="24" s="1"/>
  <c r="U11" i="24" s="1"/>
  <c r="P72" i="24"/>
  <c r="Q108" i="24"/>
  <c r="T229" i="24"/>
  <c r="T215" i="24" s="1"/>
  <c r="O258" i="24"/>
  <c r="O247" i="24" s="1"/>
  <c r="O229" i="24" s="1"/>
  <c r="O215" i="24" s="1"/>
  <c r="Q229" i="24"/>
  <c r="Q215" i="24" s="1"/>
  <c r="S229" i="24"/>
  <c r="S215" i="24" s="1"/>
  <c r="Q156" i="24"/>
  <c r="P108" i="24"/>
  <c r="P156" i="24"/>
  <c r="R229" i="24"/>
  <c r="R215" i="24" s="1"/>
  <c r="O156" i="24"/>
  <c r="P229" i="24"/>
  <c r="P215" i="24" s="1"/>
  <c r="N229" i="24"/>
  <c r="N215" i="24" s="1"/>
  <c r="N156" i="24"/>
  <c r="R156" i="24"/>
  <c r="S156" i="24"/>
  <c r="E11" i="20"/>
  <c r="C11" i="20"/>
  <c r="U10" i="24" l="1"/>
  <c r="O10" i="24"/>
  <c r="O9" i="24" s="1"/>
  <c r="T10" i="24"/>
  <c r="T9" i="24" s="1"/>
  <c r="R10" i="24"/>
  <c r="R9" i="24" s="1"/>
  <c r="N10" i="24"/>
  <c r="N9" i="24" s="1"/>
  <c r="S10" i="24"/>
  <c r="S9" i="24" s="1"/>
  <c r="U9" i="24"/>
  <c r="P71" i="24"/>
  <c r="P11" i="24" s="1"/>
  <c r="P10" i="24" s="1"/>
  <c r="Q71" i="24"/>
  <c r="Q11" i="24" s="1"/>
  <c r="Q10" i="24" s="1"/>
  <c r="P9" i="24" l="1"/>
  <c r="Q9" i="24"/>
</calcChain>
</file>

<file path=xl/sharedStrings.xml><?xml version="1.0" encoding="utf-8"?>
<sst xmlns="http://schemas.openxmlformats.org/spreadsheetml/2006/main" count="3427" uniqueCount="785">
  <si>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</si>
  <si>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</si>
  <si>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</si>
  <si>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</si>
  <si>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</si>
  <si>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</si>
  <si>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</si>
  <si>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</si>
  <si>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</si>
  <si>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</si>
  <si>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</si>
  <si>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</si>
  <si>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</si>
  <si>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</si>
  <si>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</si>
  <si>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</si>
  <si>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</si>
  <si>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</si>
  <si>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</si>
  <si>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</si>
  <si>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</si>
  <si>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</si>
  <si>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</si>
  <si>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Dự án chuyển tiếp từ giai đoạn từ năm 2016 đến năm 2020 sang giai đoạn từ năm 2021 đến năm 2025</t>
  </si>
  <si>
    <t>Dự án chuyển tiếp sang giai đoạn từ năm 2021 đến năm 2025</t>
  </si>
  <si>
    <t>Dự án dự kiến hoàn thành và bàn giao đưa vào sử dụng trong giai đoạn từ năm 2021 đến năm 2025</t>
  </si>
  <si>
    <t>Dự án dự kiến hoàn thành sau năm 2025</t>
  </si>
  <si>
    <t>A</t>
  </si>
  <si>
    <t>III</t>
  </si>
  <si>
    <t>B</t>
  </si>
  <si>
    <t>VỐN ĐẦU TƯ TỪ NGÂN SÁCH CẤP TỈNH</t>
  </si>
  <si>
    <t>A.1</t>
  </si>
  <si>
    <t>A.2</t>
  </si>
  <si>
    <t>CHUẨN BỊ ĐẦU TƯ</t>
  </si>
  <si>
    <t>TT</t>
  </si>
  <si>
    <t>NSTW</t>
  </si>
  <si>
    <t>NSĐP</t>
  </si>
  <si>
    <t>Chủ đầu tư</t>
  </si>
  <si>
    <t>*</t>
  </si>
  <si>
    <t>Sa Thầy</t>
  </si>
  <si>
    <t>Ngọc Hồi</t>
  </si>
  <si>
    <t>Toàn tỉnh</t>
  </si>
  <si>
    <t>Dự án khởi công mới trong giai đoạn từ năm 2021 đến năm 2025</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</si>
  <si>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</si>
  <si>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</si>
  <si>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</si>
  <si>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</si>
  <si>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</si>
  <si>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</si>
  <si>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</si>
  <si>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</si>
  <si>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</si>
  <si>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</si>
  <si>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</si>
  <si>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</si>
  <si>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</si>
  <si>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</si>
  <si>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</si>
  <si>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</si>
  <si>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Nâng cao năng lực ứng dụng công nghệ cao trong sản xuất nông nghiệp tại thành phố Kon Tum</t>
  </si>
  <si>
    <t>Sở Khoa học và Công nghệ</t>
  </si>
  <si>
    <t>Sở Nội vụ</t>
  </si>
  <si>
    <t>Trung tâm nước sạch và VSMT nông thôn</t>
  </si>
  <si>
    <t>Sở Tài nguyên và Môi trương</t>
  </si>
  <si>
    <t>Sở Văn hóa, Thể thao và du lịch</t>
  </si>
  <si>
    <t>Sở Xây dựng</t>
  </si>
  <si>
    <t>Đầu tư xây dựng Trung tâm Kiểm soát Bệnh tật tỉnh Kon Tum</t>
  </si>
  <si>
    <t>Bệnh viện Y dược - PHCN</t>
  </si>
  <si>
    <t>Đầu tư xây dựng Bệnh viện Tâm thần tỉnh Kon Tum (xây mới bệnh viện 100 giường bệnh)</t>
  </si>
  <si>
    <t>Bệnh viện đa khoa tỉnh</t>
  </si>
  <si>
    <t>Quy mô</t>
  </si>
  <si>
    <t>BQL khai thác các công trình thủy lợi</t>
  </si>
  <si>
    <t>7602805</t>
  </si>
  <si>
    <t>Cấp nước sinh hoạt thị trấn Sa Thầy</t>
  </si>
  <si>
    <t>BQL các dự án 98</t>
  </si>
  <si>
    <t>1333-31/10/2016</t>
  </si>
  <si>
    <t>695-20/7/2017</t>
  </si>
  <si>
    <t>Dự án đường trục chính phía Tây thành phố Kon Tum</t>
  </si>
  <si>
    <t>2017-2020</t>
  </si>
  <si>
    <t>2018-2021</t>
  </si>
  <si>
    <t>Trụ sở làm việc của các Sở, ban ngành thuộc khối văn hóa xã hội</t>
  </si>
  <si>
    <t>Công viên khu vực đường Trương Quang Trọng, thành phố Kon Tum</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</si>
  <si>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</si>
  <si>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</si>
  <si>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</si>
  <si>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</si>
  <si>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</si>
  <si>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</si>
  <si>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</si>
  <si>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</si>
  <si>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</si>
  <si>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</si>
  <si>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</si>
  <si>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</si>
  <si>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</si>
  <si>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</si>
  <si>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</si>
  <si>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2017-2021</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</si>
  <si>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</si>
  <si>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</si>
  <si>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</si>
  <si>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</si>
  <si>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</si>
  <si>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</si>
  <si>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</si>
  <si>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</si>
  <si>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</si>
  <si>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</si>
  <si>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</si>
  <si>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</si>
  <si>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</si>
  <si>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</si>
  <si>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</si>
  <si>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</si>
  <si>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</si>
  <si>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</si>
  <si>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</si>
  <si>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</si>
  <si>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</si>
  <si>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</si>
  <si>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</si>
  <si>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</si>
  <si>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</si>
  <si>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</si>
  <si>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</si>
  <si>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</si>
  <si>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</si>
  <si>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</si>
  <si>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</si>
  <si>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</si>
  <si>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</si>
  <si>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</si>
  <si>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</si>
  <si>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</si>
  <si>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</si>
  <si>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</si>
  <si>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</si>
  <si>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</si>
  <si>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</si>
  <si>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</si>
  <si>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</si>
  <si>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</si>
  <si>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</si>
  <si>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</si>
  <si>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</si>
  <si>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</si>
  <si>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</si>
  <si>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</si>
  <si>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</si>
  <si>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</si>
  <si>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</si>
  <si>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</si>
  <si>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</si>
  <si>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</si>
  <si>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</si>
  <si>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</si>
  <si>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</si>
  <si>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</si>
  <si>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</si>
  <si>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</si>
  <si>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</si>
  <si>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</si>
  <si>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</si>
  <si>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</si>
  <si>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</si>
  <si>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</si>
  <si>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</si>
  <si>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</si>
  <si>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</si>
  <si>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</si>
  <si>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</si>
  <si>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</si>
  <si>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</si>
  <si>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</si>
  <si>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</si>
  <si>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</si>
  <si>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</si>
  <si>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</si>
  <si>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</si>
  <si>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</si>
  <si>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</si>
  <si>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</si>
  <si>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</si>
  <si>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</si>
  <si>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</si>
  <si>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</si>
  <si>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</si>
  <si>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</si>
  <si>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</si>
  <si>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</si>
  <si>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</si>
  <si>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</si>
  <si>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</si>
  <si>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</si>
  <si>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</si>
  <si>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</si>
  <si>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</si>
  <si>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</si>
  <si>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</si>
  <si>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</si>
  <si>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</si>
  <si>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</si>
  <si>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</si>
  <si>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</si>
  <si>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</si>
  <si>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</si>
  <si>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</si>
  <si>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</si>
  <si>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</si>
  <si>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</si>
  <si>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</si>
  <si>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</si>
  <si>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</si>
  <si>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</si>
  <si>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</si>
  <si>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</si>
  <si>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</si>
  <si>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</si>
  <si>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</si>
  <si>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</si>
  <si>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</si>
  <si>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</si>
  <si>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</si>
  <si>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</si>
  <si>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</si>
  <si>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</si>
  <si>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</si>
  <si>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</si>
  <si>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</si>
  <si>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</si>
  <si>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</si>
  <si>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</si>
  <si>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</si>
  <si>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</si>
  <si>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</si>
  <si>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</si>
  <si>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</si>
  <si>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</si>
  <si>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</si>
  <si>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</si>
  <si>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</si>
  <si>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</si>
  <si>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</si>
  <si>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</si>
  <si>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</si>
  <si>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</si>
  <si>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</si>
  <si>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</si>
  <si>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Nâng cấp, bổ sung các trang thiết bị quan trắc môi trường</t>
  </si>
  <si>
    <t>Ban dân tộc tinh</t>
  </si>
  <si>
    <t>Trường Chính trị</t>
  </si>
  <si>
    <t>Kon Rẫy, Kon Tum</t>
  </si>
  <si>
    <t>Nạo vét lòng hồ cung cấp nước cho Nhà máy nước sạch Khu kinh tế cửa khẩu quốc tế Bờ Y (Hồ Lạc Long Quân)</t>
  </si>
  <si>
    <t>Công ty Đầu tư phát triển hạ tầng Khu kinh tế tỉnh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</si>
  <si>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</si>
  <si>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</si>
  <si>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</si>
  <si>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</si>
  <si>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Bệnh viện Đa khoa tỉnh</t>
  </si>
  <si>
    <t>Bổ sung thiết bị cho các trường theo chương trình giáo dục phổ thông năm 2018</t>
  </si>
  <si>
    <t>Đường vào thôn 8, xã Đăk Tơ Lung, huyện Kon Rẫy</t>
  </si>
  <si>
    <t>Trụ sở Tỉnh đoàn Kon Tum; Hạng mục: Cải tạo, sửa chữa nhà làm việc và các hạng mục phụ trợ khác</t>
  </si>
  <si>
    <t>Ban Thường vụ Tỉnh đoàn Kon Tum</t>
  </si>
  <si>
    <t xml:space="preserve">Cải tạo, sửa chữa và bổ sung trang thiết bị Sân Vận động tỉnh </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</si>
  <si>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</si>
  <si>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</si>
  <si>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</si>
  <si>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</si>
  <si>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2019-2021</t>
  </si>
  <si>
    <t>2021-</t>
  </si>
  <si>
    <t>Trụ sở Hạt Kiểm lâm huyện Ia H'Drai</t>
  </si>
  <si>
    <t>tdoan</t>
  </si>
  <si>
    <t>Trong đó: vốn NS Tỉnh</t>
  </si>
  <si>
    <t>1058-30/10/2015</t>
  </si>
  <si>
    <t>1057-30/10/2015</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</si>
  <si>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</si>
  <si>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</si>
  <si>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</si>
  <si>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</si>
  <si>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</si>
  <si>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</si>
  <si>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</si>
  <si>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</si>
  <si>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</si>
  <si>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</si>
  <si>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</si>
  <si>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</si>
  <si>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</si>
  <si>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</si>
  <si>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</si>
  <si>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</si>
  <si>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Khai thác quỹ đất phát triển kết cấu hạ tầng Đường bao khu dân cư phía Nam thành phố Kon Tum (đoạn từ đường Hồ Chí Minh đến cầu treo Kon Klor)</t>
  </si>
  <si>
    <t>Khai thác quỹ đất phát triển kết cấu hạ tầng Đường bao khu dân cư phía Bắc thành phố Kon Tum (đoạn từ đường Trần Phú đến cầu treo Kon Klor)</t>
  </si>
  <si>
    <t>PHÂN BỔ CHI TIẾT</t>
  </si>
  <si>
    <t>I.1</t>
  </si>
  <si>
    <t>I.2</t>
  </si>
  <si>
    <t>I.3</t>
  </si>
  <si>
    <t>I.4</t>
  </si>
  <si>
    <t>I.5</t>
  </si>
  <si>
    <t>I.6</t>
  </si>
  <si>
    <t>III.1</t>
  </si>
  <si>
    <t>III.2</t>
  </si>
  <si>
    <t>II.1</t>
  </si>
  <si>
    <t>II.2</t>
  </si>
  <si>
    <t>A.3</t>
  </si>
  <si>
    <t>CHI QUẢN LÝ ĐẤT ĐAI</t>
  </si>
  <si>
    <t>BỔ SUNG QUỸ PHÁT TRIỂN ĐẤT</t>
  </si>
  <si>
    <t>DỰ PHÒNG CHƯA PHÂN BỔ</t>
  </si>
  <si>
    <t>Nguồn cân đối theo tiêu chí định mức</t>
  </si>
  <si>
    <t>Nguồn thu xổ số kiến thiết</t>
  </si>
  <si>
    <t>TỔNG SỐ (A+B)</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</si>
  <si>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</si>
  <si>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</si>
  <si>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</si>
  <si>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</si>
  <si>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</si>
  <si>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</si>
  <si>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</si>
  <si>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</si>
  <si>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IV.1</t>
  </si>
  <si>
    <t>IV.2</t>
  </si>
  <si>
    <t>Xây mới, mở rộng và nâng cấp các Nghĩa trang liệt sĩ và nhà bia tưởng niệm liệt sĩ, thay bia mộ liệt sĩ trên địa bàn tỉnh Kon Tum đến năm 2025</t>
  </si>
  <si>
    <t>Huyện NTM</t>
  </si>
  <si>
    <t>Đối ứng Chương trình đầu tư phát triển mạng lưới y tế cơ sở vùng khó khăn</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</si>
  <si>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</si>
  <si>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</si>
  <si>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</si>
  <si>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</si>
  <si>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cơ sở hạ tầng phục vụ giãn dân tại làng Xộp, xã Mô Rai, huyện Sa Thầy, tỉnh Kon Tum</t>
  </si>
  <si>
    <t>1326-22/11/2019</t>
  </si>
  <si>
    <t>Sửa chữa nhà làm việc, mua sắm trang thiết bị Trung tâm Công nghệ thông tin Tài nguyên và Môi trường</t>
  </si>
  <si>
    <t>Đối ứng xây dựng 09 Nghĩa trang liệt sỹ trên địa bàn tỉnh</t>
  </si>
  <si>
    <t>Sở LĐ,TB&amp;XD; UBND các huyện, thành phố</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</si>
  <si>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</si>
  <si>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</si>
  <si>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Đầu tư hạ tầng công nghệ thông tin cho các cơ quan Đảng tỉnh</t>
  </si>
  <si>
    <t>Cải tạo, nâng cấp đường Hai Bà Trưng (đoạn Trần Hưng Đạo - cầu nhà máy đường), thành phố Kon Tum</t>
  </si>
  <si>
    <t>Đường Phan Đình Giót nối dài vào Trụ sở làm việc các cơ quan thành phố Kon Tum</t>
  </si>
  <si>
    <t>Đường Trần Khánh Dư (đoạn U Rê - Trần Văn Hai), thành phố Kon Tum</t>
  </si>
  <si>
    <t>Quốc môn cửa khẩu Quốc tế Bờ Y, tỉnh Kon Tum</t>
  </si>
  <si>
    <t>Chi cục Kiểm lâm</t>
  </si>
  <si>
    <t xml:space="preserve">Đường liên xã Đăk Ang - Đăk Nông - Đăk Rơ Nga  </t>
  </si>
  <si>
    <t>Đường giao thông từ Trung tâm xã Ia Đal đến tiếp giáp Dự án đường từ cầu Drai đến đường Tuần tra biên giới tại khu vực Hồ Le</t>
  </si>
  <si>
    <t>Bộ Chỉ huy Quân sự tỉnh</t>
  </si>
  <si>
    <t>Đường giao thông kết nối Tỉnh lộ 676 tỉnh Kon Tum đi xã Trà Vinh, huyện Nam Trà My, tỉnh Quảng Nam</t>
  </si>
  <si>
    <t>Đầu tư giai đoạn 1</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</si>
  <si>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</si>
  <si>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</si>
  <si>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</si>
  <si>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BQL Khu BTTN Ngọc Linh</t>
  </si>
  <si>
    <t>Văn phòng UBND tỉnh</t>
  </si>
  <si>
    <t>Cải tạo, bổ sung cơ sở vật chất Trường Chính trị tỉnh</t>
  </si>
  <si>
    <t>2022-</t>
  </si>
  <si>
    <t>Di dời, tái định cư cho các hộ dân tại 03 xã: Tê Xăng, Tu Mơ Rông, Đăk Rơ Ông và Trụ sở Đảng ủy, HĐND-UBND, Ủy ban Mặt trận Tổ quốc Việt Nam (UBMT TQ VN) xã Tu Mơ Rông, huyện Tu Mơ Rông</t>
  </si>
  <si>
    <t>Đường giao thông từ cầu Drai đến đường Tuần tra biên giới tại khu vực Hồ Le (Đoạn Km7+316,41 - Km12+482,07)</t>
  </si>
  <si>
    <t>Các chủ đầu tư</t>
  </si>
  <si>
    <t>Quỹ phát triển đất</t>
  </si>
  <si>
    <t>Nhà ở xã hội - Nhà ở tái định cư</t>
  </si>
  <si>
    <t>Đầu tư hợp phần 1</t>
  </si>
  <si>
    <t>Đầu tư hợp phần 2</t>
  </si>
  <si>
    <t>Nâng cấp Bệnh viện Y dược cổ truyền - Phục hồi chức năng tỉnh Kon Tum lên 165 giường</t>
  </si>
  <si>
    <t>Đường và cầu từ tỉnh lộ 671 đi Quốc lộ 14</t>
  </si>
  <si>
    <t>Nhà thi đấu tổng hợp tỉnh Kon Tum</t>
  </si>
  <si>
    <t>Hiện đại hóa trang thiết bị Trung tâm sản xuất chương trình phát thanh, truyền hình và hệ thống tổng khống chế</t>
  </si>
  <si>
    <t>Đài Phát thanh và truyền hình tỉnh</t>
  </si>
  <si>
    <t>980-28/9/2017</t>
  </si>
  <si>
    <t>Đường hầm Sở chỉ huy cơ bản huyện Ia H'Drai</t>
  </si>
  <si>
    <t>1124-30/10/2015;
756-08/8/2017</t>
  </si>
  <si>
    <t>939-03/9/2019;
1125-16/10/2019</t>
  </si>
  <si>
    <t>392-24/4/2020;
935-24/9/2020</t>
  </si>
  <si>
    <t>Cầu qua sông Đăk Bla (từ xã Vinh Quang đi phường Nguyễn Trãi, Thành phố Kon Tum - Cầu số 3)</t>
  </si>
  <si>
    <t>Kho lưu trữ chuyên dụng tỉnh Kon Tum</t>
  </si>
  <si>
    <t>Trung tâm Văn hóa nghệ thuật tỉnh Kon Tum</t>
  </si>
  <si>
    <t>Đầu tư hệ thống thiết bị sản xuất chương trình, lưu trữ và truyền dẫn phát sóng phát thanh</t>
  </si>
  <si>
    <t>1109-10/11/2020</t>
  </si>
  <si>
    <t>Đầu tư mua sắm thiết bị dạy học tối thiểu lớp 2, lớp 6 cho các cơ sở giáo dục thực hiện Chương trình giáo dục phổ thông năm 2018</t>
  </si>
  <si>
    <t xml:space="preserve">1185-10/10/2016 </t>
  </si>
  <si>
    <t>Bổ sung cơ sở vật chất cho Trường Phổ thông Dân tộc nội trú huyện Đăk Glei</t>
  </si>
  <si>
    <t>Chuẩn bị đầu tư các dự án khác</t>
  </si>
  <si>
    <t>Bổ sung cơ sở vật chất cho Trường Trung học phổ thông Lương Thế Vinh, huyện Đăk Glei</t>
  </si>
  <si>
    <t>Trụ sở làm việc Huyện ủy, HĐND-UBND, Mặt trận đoàn thể và các công trình phụ trợ huyện Ia H'Drai</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</si>
  <si>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</si>
  <si>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</si>
  <si>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</si>
  <si>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</si>
  <si>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</si>
  <si>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</si>
  <si>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</si>
  <si>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</si>
  <si>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</si>
  <si>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</si>
  <si>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</si>
  <si>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</si>
  <si>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</si>
  <si>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</si>
  <si>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</si>
  <si>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</si>
  <si>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</si>
  <si>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Đối ứng dự án Hồ chứa nước Đăk PoKei (giai đoạn 2)</t>
  </si>
  <si>
    <t>Dự phòng</t>
  </si>
  <si>
    <t>PHÂN CẤP CHO CÁC HUYỆN, THÀNH PHỐ (LỒNG GHÉP THỰC HIỆN NHIỆM VỤ THUỘC CTMTQG XÂY DỰNG NTM)</t>
  </si>
  <si>
    <t>LĨNH VỰC VĂN HÓA</t>
  </si>
  <si>
    <t>C</t>
  </si>
  <si>
    <t>2020-2021</t>
  </si>
  <si>
    <t>2016-2022</t>
  </si>
  <si>
    <t>2017-2022</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</si>
  <si>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</si>
  <si>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</si>
  <si>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</si>
  <si>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</si>
  <si>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</si>
  <si>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</si>
  <si>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</si>
  <si>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</si>
  <si>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II.3</t>
  </si>
  <si>
    <t>II.4</t>
  </si>
  <si>
    <t>II.5</t>
  </si>
  <si>
    <t>Đầu tư giai đoạn 2</t>
  </si>
  <si>
    <t>Bổ sung trang thiết bị Trường Cao đẳng Cộng đồng tỉnh</t>
  </si>
  <si>
    <t>Phân cấp đầu tư vùng kinh tế động lực (*)</t>
  </si>
  <si>
    <t>Đường kết hợp kè suối Đăk Ter trung tâm huyện Tu Mơ Rông (các đoạn còn lại)</t>
  </si>
  <si>
    <t>Phân cấp cân đối theo tiêu chí quy định tại NQ 63/2020/NQ-HĐND</t>
  </si>
  <si>
    <t>277-29/3/2016;
NQ 59-08/12/2020</t>
  </si>
  <si>
    <t xml:space="preserve"> 487-06/5/2016;
NQ 60-08/12/2020</t>
  </si>
  <si>
    <t>907-17/9/2020;
1201-03/12/2020</t>
  </si>
  <si>
    <t>153-11/11/2009;
600-28/6/2017</t>
  </si>
  <si>
    <t>Nâng cấp Bệnh viện Đa khoa tỉnh Kon Tum từ bệnh viện hạng II lên bệnh viện hạng I quy mô 750 giường bệnh (giai đoạn 2)</t>
  </si>
  <si>
    <t>NQ 10-12/3/2021</t>
  </si>
  <si>
    <t>NQ 09-12/3/2021</t>
  </si>
  <si>
    <t>2022-2023</t>
  </si>
  <si>
    <t>NQ 06-12/3/2021</t>
  </si>
  <si>
    <t>NQ 05-12/3/2021</t>
  </si>
  <si>
    <t>NQ 04-12/3/2021</t>
  </si>
  <si>
    <t>2022-2025</t>
  </si>
  <si>
    <t>1307-28/12/2020</t>
  </si>
  <si>
    <t>Cải tạo, sửa chữa cơ sở vật chất cho Trường Phổ thông trung học Dân tộc nội trú tỉnh</t>
  </si>
  <si>
    <t>180-16/3/2021</t>
  </si>
  <si>
    <t>NQ 62-08/12/2020</t>
  </si>
  <si>
    <t>Đầu tư hệ thống thiết bị xe truyền hình lưu động tiêu chuẩn HD</t>
  </si>
  <si>
    <t>Đầu tư hệ thống trang âm, thiết bị phim trường văn nghệ</t>
  </si>
  <si>
    <t>Xây mới 04 hồ chứa nước phòng cháy chữa cháy Khu bảo tồn thiên nhiên Ngọc Linh</t>
  </si>
  <si>
    <t>1071-07/10/2019;
1326-22/11/2019</t>
  </si>
  <si>
    <t>Quyết định chủ trương đầu tư/Quyết định đầu tư</t>
  </si>
  <si>
    <t>1275-18/12/2020</t>
  </si>
  <si>
    <t>1308-28/12/2020</t>
  </si>
  <si>
    <t>298-16/4/2021</t>
  </si>
  <si>
    <t>Nâng cấp, mở rộng đường ĐH51 (đường liên xã Kon Đào - Văn Lem)</t>
  </si>
  <si>
    <t>1178-30/11/2020</t>
  </si>
  <si>
    <t>126-10/02/2020;
311-03/4/2020</t>
  </si>
  <si>
    <t>BIẾU SỐ 01</t>
  </si>
  <si>
    <t>Phân bổ</t>
  </si>
  <si>
    <t>Đầu tư từ nguồn bội chi ngân sách địa phương</t>
  </si>
  <si>
    <t>BIỂU SỐ 02</t>
  </si>
  <si>
    <t>Nhóm dự án</t>
  </si>
  <si>
    <t>1230-09/12/2020;
290-14/4/2021</t>
  </si>
  <si>
    <t>Trụ sở làm việc của Ủy ban nhân dân tỉnh, các sở, ban ngành và các hạng mục phụ trợ</t>
  </si>
  <si>
    <t>BIỂU SỐ 03</t>
  </si>
  <si>
    <t>BIỂU SỐ 04</t>
  </si>
  <si>
    <r>
      <t>Đường từ Tỉnh lộ 671 (</t>
    </r>
    <r>
      <rPr>
        <i/>
        <sz val="10"/>
        <rFont val="Arial Narrow"/>
        <family val="2"/>
      </rPr>
      <t>thôn 1 Hà Mòn</t>
    </r>
    <r>
      <rPr>
        <sz val="10"/>
        <rFont val="Arial Narrow"/>
        <family val="2"/>
      </rPr>
      <t>) đến đường Lê Hồng Phong (</t>
    </r>
    <r>
      <rPr>
        <i/>
        <sz val="10"/>
        <rFont val="Arial Narrow"/>
        <family val="2"/>
      </rPr>
      <t>Trung tâm dạy nghề</t>
    </r>
    <r>
      <rPr>
        <sz val="10"/>
        <rFont val="Arial Narrow"/>
        <family val="2"/>
      </rPr>
      <t>)</t>
    </r>
  </si>
  <si>
    <t>Đầu tư xây dựng cơ bản vốn tập trung trong nước</t>
  </si>
  <si>
    <t>Đầu tư từ nguồn thu xổ số kiến thiết</t>
  </si>
  <si>
    <t>388-23/4/2020;
1020-18/10/2020</t>
  </si>
  <si>
    <t>Tôn tạo, phục hồi, sửa chữa, xây dựng Di tích lịch sử cách mạng khu Căn cứ Tỉnh ủy Kon Tum</t>
  </si>
  <si>
    <t>Tiểu dự án bồi thường, hỗ trợ giải phóng mặt bằng xây dựng Doanh trại các đơn vị thuộc Sư đoàn 10 tại xã Hòa Bình, thành phố Kon Tum</t>
  </si>
  <si>
    <t>Chưa xác định</t>
  </si>
  <si>
    <t>4638-09/11/2015; 
786-30/7/2018</t>
  </si>
  <si>
    <t>1073-19/4/2017;
1220-09/12/2020</t>
  </si>
  <si>
    <r>
      <t xml:space="preserve">Cầu số 2 qua sông Đăk Bla </t>
    </r>
    <r>
      <rPr>
        <i/>
        <sz val="10"/>
        <rFont val="Arial Narrow"/>
        <family val="2"/>
      </rPr>
      <t>(từ Phường Trường Chinh đi khu dân cư thôn Kon Jơ Ri, xã Đăk Rơ Wa, thành phố Kon Tum)</t>
    </r>
  </si>
  <si>
    <t>912-22/8/2016;
967-05/10/2020;
1133-16/11/2020</t>
  </si>
  <si>
    <t>985-17/9/2018
967-05/10/2020;
1305-27/12/2020</t>
  </si>
  <si>
    <t>985-13/9/2019;
NQ 12-12/3/2021</t>
  </si>
  <si>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</si>
  <si>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</si>
  <si>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</si>
  <si>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</si>
  <si>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</si>
  <si>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NQ 59-29/4/2021</t>
  </si>
  <si>
    <t>NQ 61-29/4/2021</t>
  </si>
  <si>
    <t>Cải tạo sửa chữa khán đài A-B; bổ sung thiết bị</t>
  </si>
  <si>
    <t>NQ 40-29/4/2021</t>
  </si>
  <si>
    <t>NQ 53-29/4/2021</t>
  </si>
  <si>
    <t>NQ 51-29/4/2021</t>
  </si>
  <si>
    <t>Hệ thống trang thiết bị phim trường văn nghệ</t>
  </si>
  <si>
    <t>Thời gian thực hiện</t>
  </si>
  <si>
    <t>02 năm</t>
  </si>
  <si>
    <t>03 năm</t>
  </si>
  <si>
    <t>NQ 65-29/4/2021</t>
  </si>
  <si>
    <t>04 năm</t>
  </si>
  <si>
    <t>NQ 66-29/4/2021</t>
  </si>
  <si>
    <t>Bồi thường, GPMB 202ha đất</t>
  </si>
  <si>
    <t>01 năm</t>
  </si>
  <si>
    <t>NQ 50-29/4/2021</t>
  </si>
  <si>
    <t>Hệ thống trang thiết bị xe truyền hình HD</t>
  </si>
  <si>
    <t>NQ 62-29/4/2021</t>
  </si>
  <si>
    <r>
      <t>Đường Đào Duy Từ (</t>
    </r>
    <r>
      <rPr>
        <i/>
        <sz val="10"/>
        <rFont val="Arial Narrow"/>
        <family val="2"/>
      </rPr>
      <t>đoạn Nguyễn Huệ đến Trần Văn Hai</t>
    </r>
    <r>
      <rPr>
        <sz val="10"/>
        <rFont val="Arial Narrow"/>
        <family val="2"/>
      </rPr>
      <t>), thành phố Kon Tum; Hạng mục: Nền, mặt đường và hệ thống thoát nước</t>
    </r>
  </si>
  <si>
    <t>NQ 64-29/4/2021</t>
  </si>
  <si>
    <t>NQ 63-29/4/2021</t>
  </si>
  <si>
    <t>Trụ sở UBND tỉnh: 7.084m2; Trụ sở các sở, ngành: 9.600m2</t>
  </si>
  <si>
    <t>NQ 41-29/4/2021</t>
  </si>
  <si>
    <t>NQ 39-29/4/2021</t>
  </si>
  <si>
    <t>Kho lưu trữ: 2.329,5m2; San lấp 4.000m2</t>
  </si>
  <si>
    <t>Phần doanh trại: 10.308m2; Sân bê tông: 10.658m2; Đường cấp phối; Hạ tầng kỹ thuật</t>
  </si>
  <si>
    <t>NQ 55-29/4/2021</t>
  </si>
  <si>
    <t>Đầu tư mới các trang thiết bị quan trắc môi trường</t>
  </si>
  <si>
    <t>NQ 49-29/4/2021</t>
  </si>
  <si>
    <t>Đầu tư cơ sở hạ tầng phục vụ cho khoảng 700 hộ dân với diện tích khoảng 42ha</t>
  </si>
  <si>
    <t>Đường dài 500m; Cầu dài 145m</t>
  </si>
  <si>
    <t>NQ 52-29/4/2021</t>
  </si>
  <si>
    <t>NQ 54-29/4/2021</t>
  </si>
  <si>
    <t>04 hồ chứa có tổng dung tích 55.200m3 nước; đường GTNT loại B dài 13.400m</t>
  </si>
  <si>
    <t>NQ 43-29/4/2021</t>
  </si>
  <si>
    <t>Đường dài 5.200m</t>
  </si>
  <si>
    <t>Ngọc Hồi; Đăk Tô</t>
  </si>
  <si>
    <t>NQ 60-29/4/2021</t>
  </si>
  <si>
    <t>Đường dài 2.575m; BT GPMB 6,2ha với 252 hộ</t>
  </si>
  <si>
    <t>Trụ sở Tỉnh ủy: 9.782m2</t>
  </si>
  <si>
    <t>Đường dài 1.900m; Cầu dài 209m</t>
  </si>
  <si>
    <t>Đường dài 9.540m; Cầu dài 165m</t>
  </si>
  <si>
    <t>Hạ tầng công nghệ thông tin cho các cơ quan Đảng tỉnh</t>
  </si>
  <si>
    <t>Xây mới nhà bếp, nhà bảo vệ; sửa chữa 365m hàng rào; sân đường nội bộ 7.045m2</t>
  </si>
  <si>
    <t>Đường dài 2.739m</t>
  </si>
  <si>
    <t>2023-</t>
  </si>
  <si>
    <t>NHIỆM VỤ QUY HOẠCH / NHIỆM VỤ KHÁC</t>
  </si>
  <si>
    <t>Hỗ trợ phát triển kinh tế tập thể, hợp tác xã</t>
  </si>
  <si>
    <t>Liên minh Hợp tác xã; Các HTX</t>
  </si>
  <si>
    <t>Tưới cho khoảng 1865 ha</t>
  </si>
  <si>
    <t>nâng cấp 72,965 km đường tỉnh lộ 675 A</t>
  </si>
  <si>
    <t>3.300 ha cà phê</t>
  </si>
  <si>
    <t>Cung cấp nước tưới cho 2.000 ha đất sản xuất nông nghiệp</t>
  </si>
  <si>
    <t>Tưới thêm khoảng 400 ha đất sản xuất nông nghiệp và cấp nước sinh hoạt cho khoảng 20.000 hộ dân</t>
  </si>
  <si>
    <t>Phục vụ tưới khoảng 1.588 ha cây trồng</t>
  </si>
  <si>
    <t>Hỗ trợ doanh nghiệp đầu tư vào nông nghiệp, nông thôn</t>
  </si>
  <si>
    <t>Đầu tư xây dựng cải tạo, nâng cấp Tỉnh lộ 676 nối huyện Kon Plông, tỉnh Kon Tum với các huyện Sơn Tây, Sơn Hà, tỉnh Quảng Ngãi</t>
  </si>
  <si>
    <t>NQ 17-29/4/2021</t>
  </si>
  <si>
    <t>Đường cấp III miền núi dài 62Km</t>
  </si>
  <si>
    <t>NQ 29-29/4/2021</t>
  </si>
  <si>
    <t>Trạm bơm cấp I, cấp II, đường ống dẫn nước; nhà trạm bơm; đường ống dẫn nước sạch chiều dài khoảng 56km; cấp điện trạm bơm</t>
  </si>
  <si>
    <t>Cầu L=216m, Đường L=255m</t>
  </si>
  <si>
    <t>Cầu đường bộ cấp II, L=333m, Bc=12m</t>
  </si>
  <si>
    <t>Quy mô 500m3/ngày đêm</t>
  </si>
  <si>
    <t xml:space="preserve">Đầu tư mua sắm trang thiết bị cần thiết </t>
  </si>
  <si>
    <t>Khu điều hành và phụ trợ; hu nghiên cứu và ứng dụng công nghệ sinh học: Nhà 2 tầng, tổng diện tích sàn khoảng diện tích 500m2; Khu thực nghiệm nông nghiệp công nghệ cao; hạng mục phụ trọ</t>
  </si>
  <si>
    <t>30ha; hệ thống nhà màng, khu sản xuất, đường vào hồ</t>
  </si>
  <si>
    <t>Đường GTNT L = 4.631,09m</t>
  </si>
  <si>
    <t>03 điểm tái định cư để bố trí, sắp xếp di dời 200 hộ dân</t>
  </si>
  <si>
    <t>Đường GT nội bộ; sân lễ hội 12.230 m2; công viên, vườn hoa; hệ thống điện, nước sinh hoạt</t>
  </si>
  <si>
    <t>9 tầng, S=5.248m2; hệ thống cấp nước,hạng mục phụ trợ</t>
  </si>
  <si>
    <t>01 Khối nhà cao 09 tầng  phục  vụ cho 96 hộ; Tổng diện  tích  sàn 8.856,5m².</t>
  </si>
  <si>
    <t>Tổng chiều dài đường GT nội bộ khoảng 3.436m; hệ thống điện, cấp thoát nước</t>
  </si>
  <si>
    <t>Đường GT khu vực L=1836m; hệ thống điện</t>
  </si>
  <si>
    <t>Đường giao thông và công trình hạ tầng kỹ thuật cấp IV; đường phục vụ khai thác dài 1.115,5 m</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</si>
  <si>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</si>
  <si>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</si>
  <si>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</si>
  <si>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</si>
  <si>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</si>
  <si>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</si>
  <si>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Mua sắm trang thiết bị y tế cần thiết</t>
  </si>
  <si>
    <t>Hệ thống lưu trữ, sản xuất hậu kỳ, thu hình tin tức, tổng khống chế; thiết bị phim trường, thời sự…</t>
  </si>
  <si>
    <t>Không gian trưng bày hiện vật, kiến trúc; cây xanh, HTKT; mua sắm thiết bị</t>
  </si>
  <si>
    <t>**</t>
  </si>
  <si>
    <t>Phân loại công trình</t>
  </si>
  <si>
    <t>Chuyen tiep</t>
  </si>
  <si>
    <t>KCM</t>
  </si>
  <si>
    <t>Ho tro</t>
  </si>
  <si>
    <t>Quy hoach</t>
  </si>
  <si>
    <t>CBĐT</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</si>
  <si>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</si>
  <si>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</si>
  <si>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</si>
  <si>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</si>
  <si>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</si>
  <si>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Cổng ra vào, hàng rào, nâng cấp tuyến đường L=265m; hệ thống thoát nước</t>
  </si>
  <si>
    <t>IV.3</t>
  </si>
  <si>
    <t>Chi tiết tại Biểu số 03</t>
  </si>
  <si>
    <t>NGUỒN CÂN ĐỐI NSĐP THEO TIÊU CHÍ, ĐỊNH MỨC QUY ĐỊNH TẠI QĐ 26/2020/QĐ-TTG (NGUỒN XÂY DỰNG CƠ BẢN VỐN TẬP TRUNG TRONG NƯỚC)</t>
  </si>
  <si>
    <t>Diện tích sàn 430,2 m2;</t>
  </si>
  <si>
    <t>Cải tạo sửa chữa 09 Nghĩa trang liệt sĩ</t>
  </si>
  <si>
    <t>Trụ sở Huyện ủy diện tích 1.294 m2; Trụ sở HĐND-UBND huyện diện tích 1.334 m2; Trụ sở Khối cơ quan huyện diện tích 1.688,6 m2; Hội trường trung tâm diện tích 1.768 m2</t>
  </si>
  <si>
    <t>Trang thiết bị dạy học lớp 3, lớp 4, lớp 5 và từ lớp 7 đến lớp 12</t>
  </si>
  <si>
    <t>Cải tạo nhà làm việc, diện tích 1.557m2 và các hạng mục phụ trợ</t>
  </si>
  <si>
    <t>Cầu BTCT dài 217,69m; đường 2 đầu cầu 492,78m</t>
  </si>
  <si>
    <t>Nạo vét toàn bộ diện tích lòng hồ 7,29 ha; Sửa chữa mái taluy; gia cố lòng hồ; hệ thống thiết bị quan trắc chất lượng nước mặt</t>
  </si>
  <si>
    <t>Hệ thống thiết bị sản xuất chương trình, lưu trữ và truyền dẫn phát sóng phát thanh</t>
  </si>
  <si>
    <t>Nhà hiệu bộ+ cầu nối, diện tích sàn khoảng 750m²; thiết bị và hạng mục phụ trợ</t>
  </si>
  <si>
    <t>Sửa chữa Khối nhà Trụ sở chính (2 tầng) 549,12 m2; Sửa chữa nhà ngang  diện tích 179,82 m2 và thiết bị</t>
  </si>
  <si>
    <t>Nhà làm việc kết hợp Hội trường đa năng 3 tầng: 7.068m2; hạng mục phụ trợ và thiết bị</t>
  </si>
  <si>
    <t>Nhà thi đấu đa năng: Nhà 3 tầng, diện tích 4.562m2; thiết bị</t>
  </si>
  <si>
    <t>Sửa chữa, xây dựng Di tích lịch sử cách mạng khu Căn cứ Tỉnh ủy</t>
  </si>
  <si>
    <t>Đường cấp V miền núi dài khoảng 39,5km</t>
  </si>
  <si>
    <t>Đường dài 11,834Km</t>
  </si>
  <si>
    <t>Đường dài 6,57Km; DT khai thác quỹ đất 58ha</t>
  </si>
  <si>
    <t>Đường dài 19,84km; điện; hệ thống thoát nước</t>
  </si>
  <si>
    <t>Bệnh viện Đa khoa hạng III quy mô 60 giường; diện tích sàn 7.200 m2</t>
  </si>
  <si>
    <t>Trồng mới 15.000ha rừng; Khoanh nuôi 5.382ha rừng; Trồng 3,2 triệu cây phân tán</t>
  </si>
  <si>
    <t>Đường dài 1,9Km</t>
  </si>
  <si>
    <t>Đường dài 1,505Km</t>
  </si>
  <si>
    <t>Đường dài 1,74Km</t>
  </si>
  <si>
    <t>Đường dài 1,4Km</t>
  </si>
  <si>
    <t>Đường dài 7,28Km; hệ thống điện, cấp nước</t>
  </si>
  <si>
    <t>Đường dài 1,06Km</t>
  </si>
  <si>
    <t>Đường dài 1,65Km</t>
  </si>
  <si>
    <t>Đường dài 19,84Km; điện; hệ thống thoát nước</t>
  </si>
  <si>
    <t>Đường dài 8Km; DT khai thác quỹ đất 37,6ha</t>
  </si>
  <si>
    <t>Đường dài 6Km; San ủi 31ha; 01 đập dâng</t>
  </si>
  <si>
    <t>Đường dài 10,4Km</t>
  </si>
  <si>
    <t>Đường dài 3,874Km</t>
  </si>
  <si>
    <t>Đường dài 10,5Km</t>
  </si>
  <si>
    <t>Tuyến kè dài 4,9Km</t>
  </si>
  <si>
    <t>Đường dài 0,9Km; Kè dài 1.800m</t>
  </si>
  <si>
    <t>Đường dài 1,2Km</t>
  </si>
  <si>
    <t>Đường giao thông 6,2Km; Đất xây dựng CSHT khoảng 96.761 m2; Đất TĐC khoảng 6.005 m2</t>
  </si>
  <si>
    <t>Đường dài 3,715Km</t>
  </si>
  <si>
    <t>Đường dài 12,3Km; Cầu dài 24m</t>
  </si>
  <si>
    <t>Đường dài 9Km; Cầu dài 150m</t>
  </si>
  <si>
    <t>Thiết bị dạy học lớp 2, lớp 6</t>
  </si>
  <si>
    <t>Nhà học 06 phòng diện tích 590m2; Nhà hiệu bộ diện tích 672m2; Nhà học bộmôn + Thư viện; Nhà đa năng…</t>
  </si>
  <si>
    <t>Cải tạo thư viện thành Nhà ăn + Bếp; Sửa chữa 96 phòng ký túc xá thành phòng ở cho HS</t>
  </si>
  <si>
    <t>Nhà hiệu bộ g 663m2; nhà ở học sinh 10 phòng 540m2</t>
  </si>
  <si>
    <t>Mua sắm trang thiết bị đào tạo các ngành nghề</t>
  </si>
  <si>
    <t>Xây mới khu Ký túc xá 400m2; sửa chữa các hạng mục khác</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</si>
  <si>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</si>
  <si>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</si>
  <si>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</si>
  <si>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</si>
  <si>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</si>
  <si>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</si>
  <si>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</si>
  <si>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</si>
  <si>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cntn</t>
  </si>
  <si>
    <t>qlnn</t>
  </si>
  <si>
    <t>qp</t>
  </si>
  <si>
    <t>vh</t>
  </si>
  <si>
    <t>yt</t>
  </si>
  <si>
    <t>ctdt</t>
  </si>
  <si>
    <t>kcn</t>
  </si>
  <si>
    <t>gd</t>
  </si>
  <si>
    <t>mt</t>
  </si>
  <si>
    <t>qh</t>
  </si>
  <si>
    <t>htx</t>
  </si>
  <si>
    <t>dnnn</t>
  </si>
  <si>
    <t>khcn</t>
  </si>
  <si>
    <t>ptth</t>
  </si>
  <si>
    <t>ktang</t>
  </si>
  <si>
    <t>tthao</t>
  </si>
  <si>
    <t>thao</t>
  </si>
  <si>
    <t>cntt</t>
  </si>
  <si>
    <t>Nhà làm việc 2 tầng, diện tích khoảng 360 m2 và các hạng mục phụ trợ</t>
  </si>
  <si>
    <t>Chuyển đổi, triển khai hệ thống mạng, bảo mật internet IPv6 và hệ thống phân giải tên miền DNSSEC tỉnh Kon Tum giai đoạn 2021-2025</t>
  </si>
  <si>
    <t>Sở Thông tin và Truyền thông</t>
  </si>
  <si>
    <t>1252-15/12/2020;
458-27/5/2021</t>
  </si>
  <si>
    <t>435-20/5/2021</t>
  </si>
  <si>
    <t>Bổ sung trang thiết bị Trường Cao đẳng Cộng đồng Kon Tum</t>
  </si>
  <si>
    <t>Đầu tư cơ sở hạ tầng để phát triển đô thị khu vực phía Đông Khu kinh tế cửa khẩu quốc tế Bờ Y (giai đoạn I)</t>
  </si>
  <si>
    <t>502-08/6/2021</t>
  </si>
  <si>
    <t>Cải tạo, nâng cấp cơ sở vật chất và bổ sung trang thiết bị Trường Cao đẳng Cộng đồng Kon Tum</t>
  </si>
  <si>
    <t>Đường hầm Sở chỉ huy cơ bản huyện Ngọc Hồi</t>
  </si>
  <si>
    <t>Bộ Chỉ huy quân sự tỉnh</t>
  </si>
  <si>
    <t>Đường hầm bằng BTCT dài 320m</t>
  </si>
  <si>
    <t>192-08/02/2017</t>
  </si>
  <si>
    <t>Cải tạo CSVC và mua sắm thiết bị</t>
  </si>
  <si>
    <t>PCAP</t>
  </si>
  <si>
    <t>QLDATDAI</t>
  </si>
  <si>
    <t>BSQUYDAT</t>
  </si>
  <si>
    <t>QUYETOAN</t>
  </si>
  <si>
    <t>2020-2022</t>
  </si>
  <si>
    <t>2019-2022</t>
  </si>
  <si>
    <t>Các dự án khác</t>
  </si>
  <si>
    <t>Đầu tư nâng cấp hạ tầng công nghệ thông tin tại trung tâm tích hợp dữ liệu tỉnh Kon Tum giai đoạn 2021-2025</t>
  </si>
  <si>
    <t>2022-2024</t>
  </si>
  <si>
    <t>2020-2023</t>
  </si>
  <si>
    <t>Đài quan sát chuyên trách 13K5-4 phòng không nhân dân huyện Ngọc Hồi</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</si>
  <si>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</si>
  <si>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</si>
  <si>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</si>
  <si>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</si>
  <si>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NQ 34-09/7/2021</t>
  </si>
  <si>
    <t>Xây dựng kết cấu hạ tầng, chỉnh trang đô thị dọc tuyến đường giao thông kết nối từ đường Hồ Chí Minh đi Quốc lộ 24</t>
  </si>
  <si>
    <t>NQ 35-09/7/2021</t>
  </si>
  <si>
    <t>Kế hoạch 5 năm giai đoạn 2021-2025</t>
  </si>
  <si>
    <t>Đối ứng dự án Cấp điện nông thôn sử dụng vốn Chương trình SETP-EU tài trợ, tỉnh Kon Tum</t>
  </si>
  <si>
    <t>Đài quan sát cao 18,5m; Nhà ở, làm việc, nhà ăn, bếp 140m2; Kho vật chất 15m2; …</t>
  </si>
  <si>
    <t>Bồi thường, GPMB 3ha; xây dựng nhà ở, sinh hoạt, trực SSCĐ 105m2; công trình chiến đấu; khu vực tập luyện TDTT và các hạng mục phụ trợ</t>
  </si>
  <si>
    <t>Chốt dân quân thường trực xã Ia Đal, huyện Ia H'Drai</t>
  </si>
  <si>
    <t>Chốt dân quân thường trực xã Ia Tơi, huyện Ia H'Drai</t>
  </si>
  <si>
    <t>Chốt dân quân thường trực xã Mô Rai, huyện Sa Thầy</t>
  </si>
  <si>
    <t>537-15/6/2017;
770-11/8/2017</t>
  </si>
  <si>
    <t>05 năm</t>
  </si>
  <si>
    <t>1139-17/10/2019
1217-31/10/2019</t>
  </si>
  <si>
    <t>Đầu tư xây dựng cơ sở hạ tầng khu nông nghiệp ứng dụng công nghệ cao Măng Đen (giai đoạn 1)</t>
  </si>
  <si>
    <t>117-16/02/2017;
1147-31/10/2017</t>
  </si>
  <si>
    <t>395-24/4/2020;
401-14/5/2021;
448-24/5/2021</t>
  </si>
  <si>
    <t>C (trọng điêm)</t>
  </si>
  <si>
    <t>2021-2022</t>
  </si>
  <si>
    <t>1294a-22/11/2018</t>
  </si>
  <si>
    <t>234-14/3/2019;
1219-08/12/2020</t>
  </si>
  <si>
    <t>NQ 30-09/7/2021</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</si>
  <si>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</si>
  <si>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</si>
  <si>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</si>
  <si>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</si>
  <si>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NQ 32-09/7/2021</t>
  </si>
  <si>
    <t>Thời gian
KC-HT</t>
  </si>
  <si>
    <t>Đường từ trung tâm huyện Kon Plông kết nối đường Đông Trường Sơn</t>
  </si>
  <si>
    <t>NQ 31-09/7/2021</t>
  </si>
  <si>
    <t>Đường giao thông trung tâm thị trấn huyện lỵ Kon Rẫy (Khu Thương mại - Giáo dục và Dân cư Phía Tây)</t>
  </si>
  <si>
    <t>NQ 33-09/7/2021</t>
  </si>
  <si>
    <t>Kè chống sạt lở suối Đăk Sia đoạn qua xã Sa Nhơn, Sa Nghĩa và thị trấn Sa Thầy, huyện Sa Thầy (giai đoạn 1)</t>
  </si>
  <si>
    <t>NQ 28-09/7/2021</t>
  </si>
  <si>
    <t>Cải tạo, bổ sung cơ sở vật chất Trường Chính trị tỉnh Kon Tum</t>
  </si>
  <si>
    <t>2021-2025</t>
  </si>
  <si>
    <t>NQ 29-09/7/2021</t>
  </si>
  <si>
    <t>Trưng bày Bảo tàng ngoài trời</t>
  </si>
  <si>
    <t>Huyện Kon Plông</t>
  </si>
  <si>
    <t>148/TTg-QHQT, 02/02/2021</t>
  </si>
  <si>
    <t>1367/QĐ-TTg, 28/7/2021</t>
  </si>
  <si>
    <t>cn</t>
  </si>
  <si>
    <t>NQ 03-09/7/2021</t>
  </si>
  <si>
    <t>Kế hoạch đầu tư trung hạn giai đoạn 2021-2025</t>
  </si>
  <si>
    <t>1080-07/10/2019;
02-02/01/2021</t>
  </si>
  <si>
    <t>397-24/4/2020</t>
  </si>
  <si>
    <t>1388-12/12/2018;
1461-23/12/2019</t>
  </si>
  <si>
    <t>1387-12/12/2018;
1465-23/12/2019
939-25/9/2020</t>
  </si>
  <si>
    <t>1452a-30/11/2016;
1153-31/10/2017</t>
  </si>
  <si>
    <t>294-02/4/2019;
728-15/7/2019</t>
  </si>
  <si>
    <t>293-02/4/2019;
726-15/7/2019</t>
  </si>
  <si>
    <t>Chỉnh trang đô thị, tạo quỹ đất để thực hiện quy hoạch Khu công nghiệp, Cụm công nghiệp</t>
  </si>
  <si>
    <t>121-28/01/2019;
872-19/8/2019</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</si>
  <si>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</si>
  <si>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</si>
  <si>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</si>
  <si>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</si>
  <si>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</si>
  <si>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Mua sắm bàn ghế; sửa chữa Hội trường, nhà làm việc và các hạng mục khác</t>
  </si>
  <si>
    <t>Biểu số 02</t>
  </si>
  <si>
    <t>Biểu số 04</t>
  </si>
  <si>
    <t>CHI TIẾT KẾ HOẠCH ĐẦU TƯ CÔNG TRUNG HẠN GIAI ĐOẠN 2021 - 2025 NGUỒN VỐN CÂN ĐỐI NGÂN SÁCH ĐỊA PHƯƠNG</t>
  </si>
  <si>
    <t>PHÂN CẤP ĐẦU TƯ CHO CÁC HUYỆN, THÀNH PHỐ TRONG KẾ HOẠCH ĐẦU TƯ CÔNG TRUNG HẠN GIAI ĐOẠN 2021-2025 NGUỒN NGÂN SÁCH ĐỊA PHƯƠNG</t>
  </si>
  <si>
    <t>NQ 71-09/12/2020;
NQ 13-05/7/2021</t>
  </si>
  <si>
    <t>Mua sắm trang thiết bị; cải tạo, sửa chữa trụ sở làm việc; xây mới nhà trực, ga ra xe, cổng tường rào tại Trụ sở Đoàn đại biểu Quốc hội và Hội đồng nhân dân tỉnh</t>
  </si>
  <si>
    <t>880-23/9/2021</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</si>
  <si>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</si>
  <si>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</si>
  <si>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628-24/9/2021</t>
  </si>
  <si>
    <t>629-24/9/2021</t>
  </si>
  <si>
    <t>630-24/9/2021</t>
  </si>
  <si>
    <t>631-24/9/2021</t>
  </si>
  <si>
    <t>Sở Tài nguyên và Môi trường</t>
  </si>
  <si>
    <t>894-29/9/2021</t>
  </si>
  <si>
    <t>899-30/9/2021</t>
  </si>
  <si>
    <t>Cầu qua sông Đăk Blà tại thôn 12, xã Đăk Ruồng, huyện Kon Rẫy</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</si>
  <si>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</si>
  <si>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</si>
  <si>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1992-29/05/2015; 
642-3/3/2020;
2470-30/6/2020;
2988-6/8/2020</t>
  </si>
  <si>
    <t>Sửa chữa một số hạng mục Trụ sở làm việc và Hội trường cơ quan Đảng ủy Khối</t>
  </si>
  <si>
    <t>Đảng ủy Khối cơ quan và doanh nghiệp tỉnh</t>
  </si>
  <si>
    <t>Cải tạo, sửa chữa</t>
  </si>
  <si>
    <t>42-20/01/2021</t>
  </si>
  <si>
    <t>Cải tạo, sửa chữa khuôn viên, hồ nước tại Trụ sở Đoàn đại biểu Quốc hội và Hội đồng nhân dân tỉnh</t>
  </si>
  <si>
    <t>Cải tạo khuôn viên, lòng hồ</t>
  </si>
  <si>
    <t>893-29/9/2021</t>
  </si>
  <si>
    <t>Sửa chữa, mua sắm trang thiết bị Phòng họp trực tuyến Hội trường Ngọc Linh</t>
  </si>
  <si>
    <t>Mua sắm thiết bị và bản quyền phòng họp trực truyến, đồng thời hội nghị truyền hình</t>
  </si>
  <si>
    <t>512-11/6/2021</t>
  </si>
  <si>
    <t>Sửa chữa và mua sắm trang thiết bị làm việc của Trụ sở làm việc Sở Tài chính tỉnh Kon Tum</t>
  </si>
  <si>
    <t>Sở Tài chính</t>
  </si>
  <si>
    <t>Cải tạo sửa chữa nhà làm việc và các hạng mục phụ trợ</t>
  </si>
  <si>
    <t>516-13/6/2021;
688-02/8/2021</t>
  </si>
  <si>
    <t>VỐN NGÂN SÁCH ĐỊA PHƯƠNG</t>
  </si>
  <si>
    <t>Trung ương giao</t>
  </si>
  <si>
    <t>TỔNG HỢP KẾ HOẠCH ĐẦU TƯ CÔNG TRUNG HẠN GIAI ĐOẠN 2021 - 2025 NGUỒN NGÂN SÁCH ĐỊA PHƯƠNG</t>
  </si>
  <si>
    <t>Đầu tư từ nguồn thu sử dụng đất và các nguồn vốn hợp pháp khác</t>
  </si>
  <si>
    <t>(Kèm theo Nghị quyết số          /NQ-HĐND ngày      tháng 10 năm 2021 của Hội đồng nhân dân tỉnh Kon Tum)</t>
  </si>
  <si>
    <t>713-23/9/2019;
1137-17/10-2019;
348-07/7/2021</t>
  </si>
  <si>
    <t>1110-10/11/2020;
686-02/8/2021</t>
  </si>
  <si>
    <t>1310-06/12/2017;
1203-31/10/2018</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</si>
  <si>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</si>
  <si>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</si>
  <si>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</si>
  <si>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</si>
  <si>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</si>
  <si>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286-02/4/2019;
966-09/9/2019</t>
  </si>
  <si>
    <t>Nguồn thu tiền sử dụng đất và các nguồn vốn hợp pháp khác</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</si>
  <si>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Ủy ban nhân dân tỉnh rà soát,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</si>
  <si>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NGUỒN THU XỐ SỐ KIẾN THIẾT</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</si>
</sst>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quot;CHF&quot;\ #,##0;&quot;CHF&quot;\ \-#,##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s>
  <fonts count="27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b/>
      <sz val="12"/>
      <name val="Arial Narrow"/>
      <family val="2"/>
    </font>
  </fonts>
  <fills count="6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s>
  <borders count="15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s>
  <cellStyleXfs count="7243">
    <xf numFmtId="0" fontId="0" fillId="0" borderId="0"/>
    <xf numFmtId="0" fontId="20" fillId="0" borderId="0"/>
    <xf numFmtId="166"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1"/>
    <xf numFmtId="3" fontId="30" fillId="0" borderId="1"/>
    <xf numFmtId="167" fontId="31" fillId="0" borderId="12" applyFont="0" applyBorder="0"/>
    <xf numFmtId="167" fontId="32" fillId="0" borderId="0" applyProtection="0"/>
    <xf numFmtId="167" fontId="33" fillId="0" borderId="12" applyFont="0" applyBorder="0"/>
    <xf numFmtId="0" fontId="34" fillId="0" borderId="0"/>
    <xf numFmtId="168" fontId="35" fillId="0" borderId="0" applyFont="0" applyFill="0" applyBorder="0" applyAlignment="0" applyProtection="0"/>
    <xf numFmtId="0" fontId="36" fillId="0" borderId="0" applyFont="0" applyFill="0" applyBorder="0" applyAlignment="0" applyProtection="0"/>
    <xf numFmtId="169" fontId="18" fillId="0" borderId="0" applyFont="0" applyFill="0" applyBorder="0" applyAlignment="0" applyProtection="0"/>
    <xf numFmtId="170"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8" fillId="0" borderId="0" applyFont="0" applyFill="0" applyBorder="0" applyAlignment="0" applyProtection="0"/>
    <xf numFmtId="0" fontId="39" fillId="0" borderId="13"/>
    <xf numFmtId="172" fontId="34" fillId="0" borderId="0" applyFont="0" applyFill="0" applyBorder="0" applyAlignment="0" applyProtection="0"/>
    <xf numFmtId="173" fontId="40" fillId="0" borderId="0" applyFont="0" applyFill="0" applyBorder="0" applyAlignment="0" applyProtection="0"/>
    <xf numFmtId="174" fontId="40" fillId="0" borderId="0" applyFont="0" applyFill="0" applyBorder="0" applyAlignment="0" applyProtection="0"/>
    <xf numFmtId="175" fontId="41" fillId="0" borderId="0" applyFont="0" applyFill="0" applyBorder="0" applyAlignment="0" applyProtection="0"/>
    <xf numFmtId="0" fontId="4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Protection="0"/>
    <xf numFmtId="0" fontId="43" fillId="0" borderId="0"/>
    <xf numFmtId="0" fontId="18" fillId="0" borderId="0" applyProtection="0"/>
    <xf numFmtId="0" fontId="4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0" fontId="45" fillId="0" borderId="0" applyNumberFormat="0" applyFill="0" applyBorder="0" applyProtection="0">
      <alignment vertical="center"/>
    </xf>
    <xf numFmtId="173" fontId="28" fillId="0" borderId="0" applyFont="0" applyFill="0" applyBorder="0" applyAlignment="0" applyProtection="0"/>
    <xf numFmtId="176" fontId="35" fillId="0" borderId="0" applyFont="0" applyFill="0" applyBorder="0" applyAlignment="0" applyProtection="0"/>
    <xf numFmtId="177" fontId="27"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8" fontId="28"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176" fontId="35" fillId="0" borderId="0" applyFont="0" applyFill="0" applyBorder="0" applyAlignment="0" applyProtection="0"/>
    <xf numFmtId="0" fontId="46" fillId="0" borderId="0"/>
    <xf numFmtId="42" fontId="3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4" fillId="0" borderId="0" applyNumberFormat="0" applyFill="0" applyBorder="0" applyAlignment="0" applyProtection="0"/>
    <xf numFmtId="168" fontId="27" fillId="0" borderId="0" applyFon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176"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0" fontId="46" fillId="0" borderId="0"/>
    <xf numFmtId="181"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0" fontId="46" fillId="0" borderId="0"/>
    <xf numFmtId="176" fontId="35" fillId="0" borderId="0" applyFont="0" applyFill="0" applyBorder="0" applyAlignment="0" applyProtection="0"/>
    <xf numFmtId="0" fontId="46" fillId="0" borderId="0"/>
    <xf numFmtId="0" fontId="46" fillId="0" borderId="0"/>
    <xf numFmtId="0" fontId="46" fillId="0" borderId="0"/>
    <xf numFmtId="177"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3"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27"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76"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74" fontId="27"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27"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76"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174" fontId="27"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3"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2" fontId="50"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6" fillId="0" borderId="0"/>
    <xf numFmtId="19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3" fontId="27" fillId="0" borderId="0" applyFont="0" applyFill="0" applyBorder="0" applyAlignment="0" applyProtection="0"/>
    <xf numFmtId="178" fontId="35" fillId="0" borderId="0" applyFont="0" applyFill="0" applyBorder="0" applyAlignment="0" applyProtection="0"/>
    <xf numFmtId="195"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200"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78"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65"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4" fontId="35" fillId="0" borderId="0" applyFont="0" applyFill="0" applyBorder="0" applyAlignment="0" applyProtection="0"/>
    <xf numFmtId="165" fontId="35" fillId="0" borderId="0" applyFont="0" applyFill="0" applyBorder="0" applyAlignment="0" applyProtection="0"/>
    <xf numFmtId="183" fontId="35" fillId="0" borderId="0" applyFont="0" applyFill="0" applyBorder="0" applyAlignment="0" applyProtection="0"/>
    <xf numFmtId="0"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65"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18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88"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6" fontId="35" fillId="0" borderId="0" applyFont="0" applyFill="0" applyBorder="0" applyAlignment="0" applyProtection="0"/>
    <xf numFmtId="183"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188"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77" fontId="27" fillId="0" borderId="0" applyFont="0" applyFill="0" applyBorder="0" applyAlignment="0" applyProtection="0"/>
    <xf numFmtId="166" fontId="27" fillId="0" borderId="0" applyFont="0" applyFill="0" applyBorder="0" applyAlignment="0" applyProtection="0"/>
    <xf numFmtId="174" fontId="27" fillId="0" borderId="0" applyFont="0" applyFill="0" applyBorder="0" applyAlignment="0" applyProtection="0"/>
    <xf numFmtId="0" fontId="46" fillId="0" borderId="0"/>
    <xf numFmtId="181"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8"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2" fillId="0" borderId="0" applyProtection="0"/>
    <xf numFmtId="177" fontId="32" fillId="0" borderId="0" applyProtection="0"/>
    <xf numFmtId="177" fontId="32" fillId="0" borderId="0" applyProtection="0"/>
    <xf numFmtId="0" fontId="29" fillId="0" borderId="0" applyProtection="0"/>
    <xf numFmtId="166" fontId="32" fillId="0" borderId="0" applyProtection="0"/>
    <xf numFmtId="177" fontId="32" fillId="0" borderId="0" applyProtection="0"/>
    <xf numFmtId="177" fontId="32" fillId="0" borderId="0" applyProtection="0"/>
    <xf numFmtId="0" fontId="29" fillId="0" borderId="0" applyProtection="0"/>
    <xf numFmtId="181"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76" fontId="35" fillId="0" borderId="0" applyFont="0" applyFill="0" applyBorder="0" applyAlignment="0" applyProtection="0"/>
    <xf numFmtId="0" fontId="46" fillId="0" borderId="0"/>
    <xf numFmtId="42" fontId="35" fillId="0" borderId="0" applyFont="0" applyFill="0" applyBorder="0" applyAlignment="0" applyProtection="0"/>
    <xf numFmtId="203" fontId="51"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0" fontId="53" fillId="0" borderId="0"/>
    <xf numFmtId="0" fontId="54" fillId="0" borderId="0"/>
    <xf numFmtId="0" fontId="54" fillId="0" borderId="0"/>
    <xf numFmtId="0" fontId="54" fillId="0" borderId="0"/>
    <xf numFmtId="0" fontId="55" fillId="0" borderId="0"/>
    <xf numFmtId="1" fontId="56" fillId="0" borderId="1" applyBorder="0" applyAlignment="0">
      <alignment horizontal="center"/>
    </xf>
    <xf numFmtId="1" fontId="56" fillId="0" borderId="1" applyBorder="0" applyAlignment="0">
      <alignment horizontal="center"/>
    </xf>
    <xf numFmtId="0" fontId="57" fillId="0" borderId="0"/>
    <xf numFmtId="0" fontId="57" fillId="0" borderId="0"/>
    <xf numFmtId="0" fontId="18" fillId="0" borderId="0"/>
    <xf numFmtId="0" fontId="58" fillId="0" borderId="0"/>
    <xf numFmtId="0" fontId="57" fillId="0" borderId="0" applyProtection="0"/>
    <xf numFmtId="3" fontId="30" fillId="0" borderId="1"/>
    <xf numFmtId="3" fontId="30" fillId="0" borderId="1"/>
    <xf numFmtId="3" fontId="30" fillId="0" borderId="1"/>
    <xf numFmtId="3" fontId="30" fillId="0" borderId="1"/>
    <xf numFmtId="203" fontId="51" fillId="0" borderId="0" applyFont="0" applyFill="0" applyBorder="0" applyAlignment="0" applyProtection="0"/>
    <xf numFmtId="0" fontId="59" fillId="2" borderId="0"/>
    <xf numFmtId="0" fontId="59" fillId="2" borderId="0"/>
    <xf numFmtId="0" fontId="59" fillId="2" borderId="0"/>
    <xf numFmtId="203" fontId="51" fillId="0" borderId="0" applyFont="0" applyFill="0" applyBorder="0" applyAlignment="0" applyProtection="0"/>
    <xf numFmtId="0" fontId="5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203" fontId="51" fillId="0" borderId="0" applyFont="0" applyFill="0" applyBorder="0" applyAlignment="0" applyProtection="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1" fillId="0" borderId="0" applyFont="0" applyFill="0" applyBorder="0" applyAlignment="0">
      <alignment horizontal="left"/>
    </xf>
    <xf numFmtId="0" fontId="59" fillId="2" borderId="0"/>
    <xf numFmtId="0" fontId="61" fillId="0" borderId="0" applyFont="0" applyFill="0" applyBorder="0" applyAlignment="0">
      <alignment horizontal="left"/>
    </xf>
    <xf numFmtId="0" fontId="60" fillId="2" borderId="0"/>
    <xf numFmtId="0" fontId="60" fillId="2" borderId="0"/>
    <xf numFmtId="0" fontId="60" fillId="2" borderId="0"/>
    <xf numFmtId="0" fontId="60" fillId="2" borderId="0"/>
    <xf numFmtId="0" fontId="60" fillId="2" borderId="0"/>
    <xf numFmtId="0" fontId="60" fillId="2" borderId="0"/>
    <xf numFmtId="203" fontId="51" fillId="0" borderId="0" applyFont="0" applyFill="0" applyBorder="0" applyAlignment="0" applyProtection="0"/>
    <xf numFmtId="0" fontId="59" fillId="2" borderId="0"/>
    <xf numFmtId="0" fontId="59" fillId="2" borderId="0"/>
    <xf numFmtId="0" fontId="62" fillId="0" borderId="1" applyNumberFormat="0" applyFont="0" applyBorder="0">
      <alignment horizontal="left" indent="2"/>
    </xf>
    <xf numFmtId="0" fontId="62" fillId="0" borderId="1"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0" fontId="63" fillId="0" borderId="0"/>
    <xf numFmtId="0" fontId="64" fillId="3" borderId="14" applyFont="0" applyFill="0" applyAlignment="0">
      <alignment vertical="center" wrapText="1"/>
    </xf>
    <xf numFmtId="9" fontId="65" fillId="0" borderId="0" applyBorder="0" applyAlignment="0" applyProtection="0"/>
    <xf numFmtId="0" fontId="66" fillId="2" borderId="0"/>
    <xf numFmtId="0" fontId="66"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6" fillId="2" borderId="0"/>
    <xf numFmtId="0" fontId="66" fillId="2" borderId="0"/>
    <xf numFmtId="0" fontId="62" fillId="0" borderId="1" applyNumberFormat="0" applyFont="0" applyBorder="0" applyAlignment="0">
      <alignment horizontal="center"/>
    </xf>
    <xf numFmtId="0" fontId="62" fillId="0" borderId="1" applyNumberFormat="0" applyFont="0" applyBorder="0" applyAlignment="0">
      <alignment horizontal="center"/>
    </xf>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8" fillId="0" borderId="0"/>
    <xf numFmtId="0" fontId="69" fillId="2" borderId="0"/>
    <xf numFmtId="0" fontId="6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9" fillId="2" borderId="0"/>
    <xf numFmtId="0" fontId="70" fillId="0" borderId="0">
      <alignment wrapText="1"/>
    </xf>
    <xf numFmtId="0" fontId="7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70" fillId="0" borderId="0">
      <alignment wrapText="1"/>
    </xf>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167" fontId="71" fillId="0" borderId="2"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2" fillId="14"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206" fontId="74" fillId="0" borderId="0" applyFont="0" applyFill="0" applyBorder="0" applyAlignment="0" applyProtection="0"/>
    <xf numFmtId="0" fontId="75" fillId="0" borderId="0" applyFont="0" applyFill="0" applyBorder="0" applyAlignment="0" applyProtection="0"/>
    <xf numFmtId="207" fontId="76" fillId="0" borderId="0" applyFont="0" applyFill="0" applyBorder="0" applyAlignment="0" applyProtection="0"/>
    <xf numFmtId="198" fontId="74" fillId="0" borderId="0" applyFont="0" applyFill="0" applyBorder="0" applyAlignment="0" applyProtection="0"/>
    <xf numFmtId="0" fontId="75" fillId="0" borderId="0" applyFont="0" applyFill="0" applyBorder="0" applyAlignment="0" applyProtection="0"/>
    <xf numFmtId="208" fontId="74" fillId="0" borderId="0" applyFont="0" applyFill="0" applyBorder="0" applyAlignment="0" applyProtection="0"/>
    <xf numFmtId="0" fontId="77" fillId="0" borderId="0">
      <alignment horizontal="center" wrapText="1"/>
      <protection locked="0"/>
    </xf>
    <xf numFmtId="0" fontId="78" fillId="0" borderId="0">
      <alignment horizontal="center" wrapText="1"/>
      <protection locked="0"/>
    </xf>
    <xf numFmtId="0" fontId="79" fillId="0" borderId="0" applyNumberFormat="0" applyBorder="0" applyAlignment="0">
      <alignment horizontal="center"/>
    </xf>
    <xf numFmtId="196" fontId="80" fillId="0" borderId="0" applyFont="0" applyFill="0" applyBorder="0" applyAlignment="0" applyProtection="0"/>
    <xf numFmtId="0" fontId="81" fillId="0" borderId="0" applyFont="0" applyFill="0" applyBorder="0" applyAlignment="0" applyProtection="0"/>
    <xf numFmtId="209" fontId="35" fillId="0" borderId="0" applyFont="0" applyFill="0" applyBorder="0" applyAlignment="0" applyProtection="0"/>
    <xf numFmtId="185" fontId="80" fillId="0" borderId="0" applyFont="0" applyFill="0" applyBorder="0" applyAlignment="0" applyProtection="0"/>
    <xf numFmtId="0" fontId="81" fillId="0" borderId="0" applyFont="0" applyFill="0" applyBorder="0" applyAlignment="0" applyProtection="0"/>
    <xf numFmtId="210" fontId="35" fillId="0" borderId="0" applyFont="0" applyFill="0" applyBorder="0" applyAlignment="0" applyProtection="0"/>
    <xf numFmtId="177" fontId="27" fillId="0" borderId="0" applyFont="0" applyFill="0" applyBorder="0" applyAlignment="0" applyProtection="0"/>
    <xf numFmtId="182" fontId="27"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81" fillId="0" borderId="0"/>
    <xf numFmtId="0" fontId="84" fillId="0" borderId="0"/>
    <xf numFmtId="0" fontId="85" fillId="0" borderId="0"/>
    <xf numFmtId="0" fontId="81" fillId="0" borderId="0"/>
    <xf numFmtId="0" fontId="86" fillId="0" borderId="0"/>
    <xf numFmtId="0" fontId="87" fillId="0" borderId="0"/>
    <xf numFmtId="0" fontId="88" fillId="0" borderId="0"/>
    <xf numFmtId="211" fontId="49" fillId="0" borderId="0" applyFill="0" applyBorder="0" applyAlignment="0"/>
    <xf numFmtId="212" fontId="2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5"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6" fontId="18" fillId="0" borderId="0" applyFill="0" applyBorder="0" applyAlignment="0"/>
    <xf numFmtId="217"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8" fontId="18" fillId="0" borderId="0" applyFill="0" applyBorder="0" applyAlignment="0"/>
    <xf numFmtId="219" fontId="6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0"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90" fillId="22" borderId="15" applyNumberFormat="0" applyAlignment="0" applyProtection="0"/>
    <xf numFmtId="0" fontId="91" fillId="0" borderId="0"/>
    <xf numFmtId="0" fontId="92" fillId="0" borderId="0"/>
    <xf numFmtId="0" fontId="93" fillId="0" borderId="0" applyFill="0" applyBorder="0" applyProtection="0">
      <alignment horizontal="center"/>
      <protection locked="0"/>
    </xf>
    <xf numFmtId="225" fontId="35" fillId="0" borderId="0" applyFont="0" applyFill="0" applyBorder="0" applyAlignment="0" applyProtection="0"/>
    <xf numFmtId="0" fontId="94" fillId="23" borderId="16" applyNumberFormat="0" applyAlignment="0" applyProtection="0"/>
    <xf numFmtId="167" fontId="57" fillId="0" borderId="0" applyFont="0" applyFill="0" applyBorder="0" applyAlignment="0" applyProtection="0"/>
    <xf numFmtId="1" fontId="95" fillId="0" borderId="7" applyBorder="0"/>
    <xf numFmtId="0" fontId="96" fillId="0" borderId="17">
      <alignment horizontal="center"/>
    </xf>
    <xf numFmtId="226" fontId="97" fillId="0" borderId="0"/>
    <xf numFmtId="226" fontId="97" fillId="0" borderId="0"/>
    <xf numFmtId="226" fontId="97" fillId="0" borderId="0"/>
    <xf numFmtId="226" fontId="97" fillId="0" borderId="0"/>
    <xf numFmtId="226" fontId="97" fillId="0" borderId="0"/>
    <xf numFmtId="226" fontId="97" fillId="0" borderId="0"/>
    <xf numFmtId="226" fontId="97" fillId="0" borderId="0"/>
    <xf numFmtId="226" fontId="97" fillId="0" borderId="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41" fontId="18" fillId="0" borderId="0" applyFont="0" applyFill="0" applyBorder="0" applyAlignment="0" applyProtection="0"/>
    <xf numFmtId="41" fontId="98" fillId="0" borderId="0" applyFont="0" applyFill="0" applyBorder="0" applyAlignment="0" applyProtection="0"/>
    <xf numFmtId="173" fontId="73"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28" fontId="32" fillId="0" borderId="0" applyProtection="0"/>
    <xf numFmtId="228" fontId="32" fillId="0" borderId="0" applyProtection="0"/>
    <xf numFmtId="195"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6" fontId="32" fillId="0" borderId="0" applyFont="0" applyFill="0" applyBorder="0" applyAlignment="0" applyProtection="0"/>
    <xf numFmtId="174" fontId="32" fillId="0" borderId="0" applyFont="0" applyFill="0" applyBorder="0" applyAlignment="0" applyProtection="0"/>
    <xf numFmtId="41" fontId="99" fillId="0" borderId="0" applyFont="0" applyFill="0" applyBorder="0" applyAlignment="0" applyProtection="0"/>
    <xf numFmtId="173" fontId="32"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21" fontId="89"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9" fontId="100" fillId="0" borderId="0" applyFont="0" applyFill="0" applyBorder="0" applyAlignment="0" applyProtection="0"/>
    <xf numFmtId="230" fontId="32" fillId="0" borderId="0" applyFont="0" applyFill="0" applyBorder="0" applyAlignment="0" applyProtection="0"/>
    <xf numFmtId="231" fontId="101" fillId="0" borderId="0" applyFont="0" applyFill="0" applyBorder="0" applyAlignment="0" applyProtection="0"/>
    <xf numFmtId="232" fontId="32" fillId="0" borderId="0" applyFont="0" applyFill="0" applyBorder="0" applyAlignment="0" applyProtection="0"/>
    <xf numFmtId="233" fontId="101" fillId="0" borderId="0" applyFont="0" applyFill="0" applyBorder="0" applyAlignment="0" applyProtection="0"/>
    <xf numFmtId="234" fontId="32"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165" fontId="99" fillId="0" borderId="0" applyFont="0" applyFill="0" applyBorder="0" applyAlignment="0" applyProtection="0"/>
    <xf numFmtId="235"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7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236" fontId="99" fillId="0" borderId="0" applyFont="0" applyFill="0" applyBorder="0" applyAlignment="0" applyProtection="0"/>
    <xf numFmtId="43" fontId="99" fillId="0" borderId="0" applyFont="0" applyFill="0" applyBorder="0" applyAlignment="0" applyProtection="0"/>
    <xf numFmtId="237" fontId="99" fillId="0" borderId="0" applyFont="0" applyFill="0" applyBorder="0" applyAlignment="0" applyProtection="0"/>
    <xf numFmtId="17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37" fontId="99" fillId="0" borderId="0" applyFont="0" applyFill="0" applyBorder="0" applyAlignment="0" applyProtection="0"/>
    <xf numFmtId="238" fontId="99" fillId="0" borderId="0" applyFont="0" applyFill="0" applyBorder="0" applyAlignment="0" applyProtection="0"/>
    <xf numFmtId="238" fontId="99"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238" fontId="99" fillId="0" borderId="0" applyFont="0" applyFill="0" applyBorder="0" applyAlignment="0" applyProtection="0"/>
    <xf numFmtId="238"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04" fillId="0" borderId="0" applyFont="0" applyFill="0" applyBorder="0" applyAlignment="0" applyProtection="0"/>
    <xf numFmtId="186"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105" fillId="0" borderId="0" applyFont="0" applyFill="0" applyBorder="0" applyAlignment="0" applyProtection="0"/>
    <xf numFmtId="43" fontId="99"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3" fontId="5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174" fontId="99" fillId="0" borderId="0" applyFont="0" applyFill="0" applyBorder="0" applyAlignment="0" applyProtection="0"/>
    <xf numFmtId="43" fontId="20" fillId="0" borderId="0" applyFont="0" applyFill="0" applyBorder="0" applyAlignment="0" applyProtection="0"/>
    <xf numFmtId="205" fontId="18" fillId="0" borderId="0" applyFont="0" applyFill="0" applyBorder="0" applyAlignment="0" applyProtection="0"/>
    <xf numFmtId="43" fontId="99" fillId="0" borderId="0" applyFont="0" applyFill="0" applyBorder="0" applyAlignment="0" applyProtection="0"/>
    <xf numFmtId="239" fontId="99" fillId="0" borderId="0" applyFont="0" applyFill="0" applyBorder="0" applyAlignment="0" applyProtection="0"/>
    <xf numFmtId="240" fontId="99" fillId="0" borderId="0" applyFont="0" applyFill="0" applyBorder="0" applyAlignment="0" applyProtection="0"/>
    <xf numFmtId="239"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241" fontId="18"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6" fontId="18" fillId="0" borderId="0" applyFont="0" applyFill="0" applyBorder="0" applyAlignment="0" applyProtection="0"/>
    <xf numFmtId="44" fontId="32" fillId="0" borderId="0" applyFont="0" applyFill="0" applyBorder="0" applyAlignment="0" applyProtection="0"/>
    <xf numFmtId="43" fontId="104" fillId="0" borderId="0" applyFont="0" applyFill="0" applyBorder="0" applyAlignment="0" applyProtection="0"/>
    <xf numFmtId="0" fontId="99" fillId="0" borderId="0" applyFont="0" applyFill="0" applyBorder="0" applyAlignment="0" applyProtection="0"/>
    <xf numFmtId="242"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32" fillId="0" borderId="0" applyFont="0" applyFill="0" applyBorder="0" applyAlignment="0" applyProtection="0"/>
    <xf numFmtId="243" fontId="53" fillId="0" borderId="0" applyFont="0" applyFill="0" applyBorder="0" applyAlignment="0" applyProtection="0"/>
    <xf numFmtId="43" fontId="99" fillId="0" borderId="0" applyFont="0" applyFill="0" applyBorder="0" applyAlignment="0" applyProtection="0"/>
    <xf numFmtId="242"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106" fillId="0" borderId="0" applyFont="0" applyFill="0" applyBorder="0" applyAlignment="0" applyProtection="0"/>
    <xf numFmtId="43" fontId="99" fillId="0" borderId="0" applyFont="0" applyFill="0" applyBorder="0" applyAlignment="0" applyProtection="0"/>
    <xf numFmtId="243" fontId="53" fillId="0" borderId="0" applyFont="0" applyFill="0" applyBorder="0" applyAlignment="0" applyProtection="0"/>
    <xf numFmtId="244" fontId="32" fillId="0" borderId="0" applyProtection="0"/>
    <xf numFmtId="243" fontId="53" fillId="0" borderId="0" applyFont="0" applyFill="0" applyBorder="0" applyAlignment="0" applyProtection="0"/>
    <xf numFmtId="165" fontId="32" fillId="0" borderId="0" applyFont="0" applyFill="0" applyBorder="0" applyAlignment="0" applyProtection="0"/>
    <xf numFmtId="165"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5"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74" fontId="73" fillId="0" borderId="0" applyFont="0" applyFill="0" applyBorder="0" applyAlignment="0" applyProtection="0"/>
    <xf numFmtId="246" fontId="32"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6" fontId="32" fillId="0" borderId="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6" fontId="32" fillId="0" borderId="0" applyProtection="0"/>
    <xf numFmtId="43" fontId="10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32" fillId="0" borderId="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0" fontId="4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7" fontId="102" fillId="0" borderId="0" applyFont="0" applyFill="0" applyBorder="0" applyAlignment="0" applyProtection="0"/>
    <xf numFmtId="43" fontId="18" fillId="0" borderId="0" applyFont="0" applyFill="0" applyBorder="0" applyAlignment="0" applyProtection="0"/>
    <xf numFmtId="248" fontId="102" fillId="0" borderId="0" applyFont="0" applyFill="0" applyBorder="0" applyAlignment="0" applyProtection="0"/>
    <xf numFmtId="43" fontId="18"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74" fontId="99" fillId="0" borderId="0" applyFont="0" applyFill="0" applyBorder="0" applyAlignment="0" applyProtection="0"/>
    <xf numFmtId="246" fontId="32" fillId="0" borderId="0" applyProtection="0"/>
    <xf numFmtId="246" fontId="32"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4" fontId="99" fillId="0" borderId="0" applyFont="0" applyFill="0" applyBorder="0" applyAlignment="0" applyProtection="0"/>
    <xf numFmtId="43" fontId="99" fillId="0" borderId="0" applyFont="0" applyFill="0" applyBorder="0" applyAlignment="0" applyProtection="0"/>
    <xf numFmtId="184" fontId="18" fillId="0" borderId="0" applyFont="0" applyFill="0" applyBorder="0" applyAlignment="0" applyProtection="0"/>
    <xf numFmtId="43" fontId="99" fillId="0" borderId="0" applyFont="0" applyFill="0" applyBorder="0" applyAlignment="0" applyProtection="0"/>
    <xf numFmtId="184" fontId="18" fillId="0" borderId="0" applyFont="0" applyFill="0" applyBorder="0" applyAlignment="0" applyProtection="0"/>
    <xf numFmtId="174" fontId="18" fillId="0" borderId="0" applyFont="0" applyFill="0" applyBorder="0" applyAlignment="0" applyProtection="0"/>
    <xf numFmtId="174" fontId="32" fillId="0" borderId="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8" fillId="0" borderId="0" applyFont="0" applyFill="0" applyBorder="0" applyAlignment="0" applyProtection="0"/>
    <xf numFmtId="43" fontId="18" fillId="0" borderId="0" applyFont="0" applyFill="0" applyBorder="0" applyAlignment="0" applyProtection="0"/>
    <xf numFmtId="174" fontId="32" fillId="0" borderId="0" applyFont="0" applyFill="0" applyBorder="0" applyAlignment="0" applyProtection="0"/>
    <xf numFmtId="43" fontId="103"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184" fontId="2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10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43" fontId="103"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74" fontId="99" fillId="0" borderId="0" applyFont="0" applyFill="0" applyBorder="0" applyAlignment="0" applyProtection="0"/>
    <xf numFmtId="43" fontId="99" fillId="0" borderId="0" applyFont="0" applyFill="0" applyBorder="0" applyAlignment="0" applyProtection="0"/>
    <xf numFmtId="249" fontId="55"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32" fillId="0" borderId="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9"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83" fontId="109" fillId="0" borderId="0" applyFont="0" applyFill="0" applyBorder="0" applyAlignment="0" applyProtection="0"/>
    <xf numFmtId="250" fontId="110" fillId="0" borderId="0" applyFill="0" applyBorder="0" applyProtection="0"/>
    <xf numFmtId="251" fontId="100" fillId="0" borderId="0" applyFont="0" applyFill="0" applyBorder="0" applyAlignment="0" applyProtection="0"/>
    <xf numFmtId="252" fontId="55" fillId="0" borderId="0" applyFill="0" applyBorder="0" applyProtection="0"/>
    <xf numFmtId="252" fontId="55" fillId="0" borderId="18" applyFill="0" applyProtection="0"/>
    <xf numFmtId="252" fontId="55" fillId="0" borderId="19" applyFill="0" applyProtection="0"/>
    <xf numFmtId="253" fontId="84" fillId="0" borderId="0" applyFont="0" applyFill="0" applyBorder="0" applyAlignment="0" applyProtection="0"/>
    <xf numFmtId="254" fontId="111" fillId="0" borderId="0" applyFont="0" applyFill="0" applyBorder="0" applyAlignment="0" applyProtection="0"/>
    <xf numFmtId="255"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6" fontId="18" fillId="0" borderId="0" applyFont="0" applyFill="0" applyBorder="0" applyAlignment="0" applyProtection="0"/>
    <xf numFmtId="257" fontId="111" fillId="0" borderId="0" applyFont="0" applyFill="0" applyBorder="0" applyAlignment="0" applyProtection="0"/>
    <xf numFmtId="213" fontId="89"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58" fontId="101" fillId="0" borderId="0" applyFont="0" applyFill="0" applyBorder="0" applyAlignment="0" applyProtection="0"/>
    <xf numFmtId="259" fontId="32" fillId="0" borderId="0" applyFont="0" applyFill="0" applyBorder="0" applyAlignment="0" applyProtection="0"/>
    <xf numFmtId="260" fontId="101" fillId="0" borderId="0" applyFont="0" applyFill="0" applyBorder="0" applyAlignment="0" applyProtection="0"/>
    <xf numFmtId="261" fontId="101" fillId="0" borderId="0" applyFont="0" applyFill="0" applyBorder="0" applyAlignment="0" applyProtection="0"/>
    <xf numFmtId="262" fontId="32" fillId="0" borderId="0" applyFont="0" applyFill="0" applyBorder="0" applyAlignment="0" applyProtection="0"/>
    <xf numFmtId="263" fontId="101" fillId="0" borderId="0" applyFont="0" applyFill="0" applyBorder="0" applyAlignment="0" applyProtection="0"/>
    <xf numFmtId="264" fontId="101" fillId="0" borderId="0" applyFont="0" applyFill="0" applyBorder="0" applyAlignment="0" applyProtection="0"/>
    <xf numFmtId="265" fontId="32" fillId="0" borderId="0" applyFont="0" applyFill="0" applyBorder="0" applyAlignment="0" applyProtection="0"/>
    <xf numFmtId="266" fontId="101" fillId="0" borderId="0" applyFont="0" applyFill="0" applyBorder="0" applyAlignment="0" applyProtection="0"/>
    <xf numFmtId="44" fontId="99"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268"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70" fontId="32" fillId="0" borderId="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69" fontId="18" fillId="0" borderId="0" applyFont="0" applyFill="0" applyBorder="0" applyAlignment="0" applyProtection="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applyProtection="0"/>
    <xf numFmtId="271" fontId="18" fillId="0" borderId="0"/>
    <xf numFmtId="271" fontId="18" fillId="0" borderId="0"/>
    <xf numFmtId="271" fontId="18" fillId="0" borderId="0"/>
    <xf numFmtId="271" fontId="18" fillId="0" borderId="0"/>
    <xf numFmtId="271" fontId="18" fillId="0" borderId="0"/>
    <xf numFmtId="271" fontId="18" fillId="0" borderId="0"/>
    <xf numFmtId="271" fontId="18" fillId="0" borderId="0"/>
    <xf numFmtId="272" fontId="28" fillId="0" borderId="2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2" fillId="0" borderId="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4" fontId="48" fillId="0" borderId="0" applyFill="0" applyBorder="0" applyAlignment="0"/>
    <xf numFmtId="14" fontId="47" fillId="0" borderId="0" applyFill="0" applyBorder="0" applyAlignment="0"/>
    <xf numFmtId="43" fontId="103" fillId="0" borderId="0" applyFont="0" applyFill="0" applyBorder="0" applyAlignment="0" applyProtection="0"/>
    <xf numFmtId="3" fontId="112" fillId="0" borderId="8">
      <alignment horizontal="left" vertical="top" wrapText="1"/>
    </xf>
    <xf numFmtId="273" fontId="55" fillId="0" borderId="0" applyFill="0" applyBorder="0" applyProtection="0"/>
    <xf numFmtId="273" fontId="55" fillId="0" borderId="18" applyFill="0" applyProtection="0"/>
    <xf numFmtId="273" fontId="55" fillId="0" borderId="19" applyFill="0" applyProtection="0"/>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274" fontId="18" fillId="0" borderId="21">
      <alignment vertical="center"/>
    </xf>
    <xf numFmtId="0" fontId="18" fillId="0" borderId="0" applyFont="0" applyFill="0" applyBorder="0" applyAlignment="0" applyProtection="0"/>
    <xf numFmtId="0" fontId="18" fillId="0" borderId="0" applyFont="0" applyFill="0" applyBorder="0" applyAlignment="0" applyProtection="0"/>
    <xf numFmtId="275" fontId="28" fillId="0" borderId="0"/>
    <xf numFmtId="276" fontId="34" fillId="0" borderId="22"/>
    <xf numFmtId="276" fontId="34" fillId="0" borderId="22"/>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applyProtection="0"/>
    <xf numFmtId="241" fontId="18" fillId="0" borderId="0"/>
    <xf numFmtId="241" fontId="18" fillId="0" borderId="0"/>
    <xf numFmtId="241" fontId="18" fillId="0" borderId="0"/>
    <xf numFmtId="241" fontId="18" fillId="0" borderId="0"/>
    <xf numFmtId="241" fontId="18" fillId="0" borderId="0"/>
    <xf numFmtId="241" fontId="18" fillId="0" borderId="0"/>
    <xf numFmtId="241" fontId="18" fillId="0" borderId="0"/>
    <xf numFmtId="277" fontId="34" fillId="0" borderId="0"/>
    <xf numFmtId="173" fontId="113" fillId="0" borderId="0" applyFont="0" applyFill="0" applyBorder="0" applyAlignment="0" applyProtection="0"/>
    <xf numFmtId="174"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278" fontId="68" fillId="0" borderId="0" applyFont="0" applyFill="0" applyBorder="0" applyAlignment="0" applyProtection="0"/>
    <xf numFmtId="278" fontId="68" fillId="0" borderId="0" applyFont="0" applyFill="0" applyBorder="0" applyAlignment="0" applyProtection="0"/>
    <xf numFmtId="279" fontId="28" fillId="0" borderId="0" applyFont="0" applyFill="0" applyBorder="0" applyAlignment="0" applyProtection="0"/>
    <xf numFmtId="279" fontId="28" fillId="0" borderId="0" applyFont="0" applyFill="0" applyBorder="0" applyAlignment="0" applyProtection="0"/>
    <xf numFmtId="280" fontId="28" fillId="0" borderId="0" applyFont="0" applyFill="0" applyBorder="0" applyAlignment="0" applyProtection="0"/>
    <xf numFmtId="280" fontId="28"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173"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184" fontId="113"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281" fontId="68" fillId="0" borderId="0" applyFont="0" applyFill="0" applyBorder="0" applyAlignment="0" applyProtection="0"/>
    <xf numFmtId="281" fontId="68" fillId="0" borderId="0" applyFont="0" applyFill="0" applyBorder="0" applyAlignment="0" applyProtection="0"/>
    <xf numFmtId="244" fontId="28" fillId="0" borderId="0" applyFont="0" applyFill="0" applyBorder="0" applyAlignment="0" applyProtection="0"/>
    <xf numFmtId="244" fontId="28" fillId="0" borderId="0" applyFont="0" applyFill="0" applyBorder="0" applyAlignment="0" applyProtection="0"/>
    <xf numFmtId="282" fontId="28" fillId="0" borderId="0" applyFont="0" applyFill="0" applyBorder="0" applyAlignment="0" applyProtection="0"/>
    <xf numFmtId="282" fontId="2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174"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3" fontId="28" fillId="0" borderId="0" applyFont="0" applyBorder="0" applyAlignment="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15" fillId="0" borderId="0" applyNumberFormat="0" applyAlignment="0">
      <alignment horizontal="left"/>
    </xf>
    <xf numFmtId="0" fontId="116" fillId="0" borderId="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283" fontId="18" fillId="0" borderId="0" applyFont="0" applyFill="0" applyBorder="0" applyAlignment="0" applyProtection="0"/>
    <xf numFmtId="0" fontId="117" fillId="0" borderId="0"/>
    <xf numFmtId="0" fontId="118" fillId="0" borderId="0" applyNumberFormat="0" applyFill="0" applyBorder="0" applyAlignment="0" applyProtection="0"/>
    <xf numFmtId="3" fontId="28" fillId="0" borderId="0" applyFont="0" applyBorder="0" applyAlignment="0"/>
    <xf numFmtId="0" fontId="18" fillId="0" borderId="0"/>
    <xf numFmtId="0" fontId="18" fillId="0" borderId="0"/>
    <xf numFmtId="0" fontId="18"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32" fillId="0" borderId="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284" fontId="125" fillId="0" borderId="23"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285" fontId="130" fillId="2" borderId="0" applyBorder="0" applyProtection="0"/>
    <xf numFmtId="0" fontId="131" fillId="0" borderId="24" applyNumberFormat="0" applyFill="0" applyBorder="0" applyAlignment="0" applyProtection="0">
      <alignment horizontal="center" vertical="center"/>
    </xf>
    <xf numFmtId="0" fontId="132" fillId="0" borderId="0" applyNumberFormat="0" applyFont="0" applyBorder="0" applyAlignment="0">
      <alignment horizontal="left" vertical="center"/>
    </xf>
    <xf numFmtId="286" fontId="84" fillId="0" borderId="0" applyFont="0" applyFill="0" applyBorder="0" applyAlignment="0" applyProtection="0"/>
    <xf numFmtId="0" fontId="133" fillId="25" borderId="0"/>
    <xf numFmtId="0" fontId="134" fillId="0" borderId="0">
      <alignment horizontal="left"/>
    </xf>
    <xf numFmtId="0" fontId="135" fillId="0" borderId="0">
      <alignment horizontal="left"/>
    </xf>
    <xf numFmtId="0" fontId="45" fillId="0" borderId="25" applyNumberFormat="0" applyAlignment="0" applyProtection="0">
      <alignment horizontal="left" vertical="center"/>
    </xf>
    <xf numFmtId="0" fontId="45" fillId="0" borderId="25" applyNumberFormat="0" applyAlignment="0" applyProtection="0">
      <alignment horizontal="left" vertical="center"/>
    </xf>
    <xf numFmtId="0" fontId="45" fillId="0" borderId="26">
      <alignment horizontal="left" vertical="center"/>
    </xf>
    <xf numFmtId="0" fontId="45" fillId="0" borderId="26">
      <alignment horizontal="left" vertical="center"/>
    </xf>
    <xf numFmtId="14" fontId="136" fillId="26" borderId="27">
      <alignment horizontal="center" vertical="center" wrapText="1"/>
    </xf>
    <xf numFmtId="0" fontId="137" fillId="0" borderId="28" applyNumberFormat="0" applyFill="0" applyAlignment="0" applyProtection="0"/>
    <xf numFmtId="0" fontId="138" fillId="0" borderId="29" applyNumberFormat="0" applyFill="0" applyAlignment="0" applyProtection="0"/>
    <xf numFmtId="0" fontId="139" fillId="0" borderId="30" applyNumberFormat="0" applyFill="0" applyAlignment="0" applyProtection="0"/>
    <xf numFmtId="0" fontId="139"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40" fillId="0" borderId="0" applyProtection="0"/>
    <xf numFmtId="0" fontId="45" fillId="0" borderId="0" applyProtection="0"/>
    <xf numFmtId="0" fontId="141" fillId="0" borderId="27">
      <alignment horizontal="center"/>
    </xf>
    <xf numFmtId="0" fontId="141" fillId="0" borderId="0">
      <alignment horizontal="center"/>
    </xf>
    <xf numFmtId="5" fontId="142" fillId="27" borderId="22" applyNumberFormat="0" applyAlignment="0">
      <alignment horizontal="left" vertical="top"/>
    </xf>
    <xf numFmtId="5" fontId="142" fillId="27" borderId="22" applyNumberFormat="0" applyAlignment="0">
      <alignment horizontal="left" vertical="top"/>
    </xf>
    <xf numFmtId="287" fontId="142" fillId="27" borderId="22" applyNumberFormat="0" applyAlignment="0">
      <alignment horizontal="left" vertical="top"/>
    </xf>
    <xf numFmtId="49" fontId="143" fillId="0" borderId="22">
      <alignment vertical="center"/>
    </xf>
    <xf numFmtId="49" fontId="143" fillId="0" borderId="22">
      <alignment vertical="center"/>
    </xf>
    <xf numFmtId="0" fontId="55" fillId="0" borderId="0"/>
    <xf numFmtId="173" fontId="28" fillId="0" borderId="0" applyFont="0" applyFill="0" applyBorder="0" applyAlignment="0" applyProtection="0"/>
    <xf numFmtId="38" fontId="49"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88" fontId="144" fillId="0" borderId="0" applyFont="0" applyFill="0" applyBorder="0" applyAlignment="0" applyProtection="0"/>
    <xf numFmtId="10" fontId="129" fillId="28"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8" borderId="22" applyNumberFormat="0" applyBorder="0" applyAlignment="0" applyProtection="0"/>
    <xf numFmtId="10" fontId="129" fillId="28"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10" fontId="129" fillId="24" borderId="22" applyNumberFormat="0" applyBorder="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5" fillId="9" borderId="31" applyNumberFormat="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3" fontId="28" fillId="0" borderId="0" applyFont="0" applyFill="0" applyBorder="0" applyAlignment="0" applyProtection="0"/>
    <xf numFmtId="0" fontId="28" fillId="0" borderId="0"/>
    <xf numFmtId="0" fontId="77" fillId="0" borderId="32">
      <alignment horizontal="centerContinuous"/>
    </xf>
    <xf numFmtId="0" fontId="49" fillId="0" borderId="0"/>
    <xf numFmtId="0" fontId="55" fillId="0" borderId="0" applyNumberFormat="0" applyFont="0" applyFill="0" applyBorder="0" applyProtection="0">
      <alignment horizontal="left" vertical="center"/>
    </xf>
    <xf numFmtId="0" fontId="49" fillId="0" borderId="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49" fillId="0" borderId="33" applyNumberFormat="0" applyFill="0" applyAlignment="0" applyProtection="0"/>
    <xf numFmtId="3" fontId="150" fillId="0" borderId="8" applyNumberFormat="0" applyAlignment="0">
      <alignment horizontal="center" vertical="center"/>
    </xf>
    <xf numFmtId="3" fontId="62" fillId="0" borderId="8" applyNumberFormat="0" applyAlignment="0">
      <alignment horizontal="center" vertical="center"/>
    </xf>
    <xf numFmtId="3" fontId="142" fillId="0" borderId="8" applyNumberFormat="0" applyAlignment="0">
      <alignment horizontal="center" vertical="center"/>
    </xf>
    <xf numFmtId="272" fontId="151" fillId="0" borderId="34" applyNumberFormat="0" applyFont="0" applyFill="0" applyBorder="0">
      <alignment horizontal="center"/>
    </xf>
    <xf numFmtId="272" fontId="151" fillId="0" borderId="34" applyNumberFormat="0" applyFont="0" applyFill="0" applyBorder="0">
      <alignment horizontal="center"/>
    </xf>
    <xf numFmtId="38" fontId="49" fillId="0" borderId="0" applyFont="0" applyFill="0" applyBorder="0" applyAlignment="0" applyProtection="0"/>
    <xf numFmtId="40" fontId="49" fillId="0" borderId="0" applyFont="0" applyFill="0" applyBorder="0" applyAlignment="0" applyProtection="0"/>
    <xf numFmtId="173" fontId="68" fillId="0" borderId="0" applyFont="0" applyFill="0" applyBorder="0" applyAlignment="0" applyProtection="0"/>
    <xf numFmtId="174" fontId="68" fillId="0" borderId="0" applyFont="0" applyFill="0" applyBorder="0" applyAlignment="0" applyProtection="0"/>
    <xf numFmtId="0" fontId="152" fillId="0" borderId="27"/>
    <xf numFmtId="0" fontId="153" fillId="0" borderId="27"/>
    <xf numFmtId="289" fontId="68" fillId="0" borderId="34"/>
    <xf numFmtId="289" fontId="68" fillId="0" borderId="34"/>
    <xf numFmtId="290" fontId="154" fillId="0" borderId="34"/>
    <xf numFmtId="291" fontId="73" fillId="0" borderId="0" applyFont="0" applyFill="0" applyBorder="0" applyAlignment="0" applyProtection="0"/>
    <xf numFmtId="292" fontId="73" fillId="0" borderId="0" applyFont="0" applyFill="0" applyBorder="0" applyAlignment="0" applyProtection="0"/>
    <xf numFmtId="293" fontId="68" fillId="0" borderId="0" applyFont="0" applyFill="0" applyBorder="0" applyAlignment="0" applyProtection="0"/>
    <xf numFmtId="294" fontId="68" fillId="0" borderId="0" applyFont="0" applyFill="0" applyBorder="0" applyAlignment="0" applyProtection="0"/>
    <xf numFmtId="0" fontId="53" fillId="0" borderId="0" applyNumberFormat="0" applyFont="0" applyFill="0" applyAlignment="0"/>
    <xf numFmtId="0" fontId="155" fillId="29" borderId="0" applyNumberFormat="0" applyBorder="0" applyAlignment="0" applyProtection="0"/>
    <xf numFmtId="0" fontId="84" fillId="0" borderId="22"/>
    <xf numFmtId="0" fontId="55" fillId="0" borderId="0"/>
    <xf numFmtId="0" fontId="34" fillId="0" borderId="9" applyNumberFormat="0" applyAlignment="0">
      <alignment horizontal="center"/>
    </xf>
    <xf numFmtId="37" fontId="156" fillId="0" borderId="0"/>
    <xf numFmtId="37" fontId="156" fillId="0" borderId="0"/>
    <xf numFmtId="37" fontId="156" fillId="0" borderId="0"/>
    <xf numFmtId="0" fontId="157" fillId="0" borderId="22" applyNumberFormat="0" applyFont="0" applyFill="0" applyBorder="0" applyAlignment="0">
      <alignment horizontal="center"/>
    </xf>
    <xf numFmtId="0" fontId="157" fillId="0" borderId="22" applyNumberFormat="0" applyFont="0" applyFill="0" applyBorder="0" applyAlignment="0">
      <alignment horizontal="center"/>
    </xf>
    <xf numFmtId="295" fontId="158" fillId="0" borderId="0"/>
    <xf numFmtId="0" fontId="159" fillId="0" borderId="0"/>
    <xf numFmtId="0" fontId="18" fillId="0" borderId="0"/>
    <xf numFmtId="0" fontId="160" fillId="0" borderId="0"/>
    <xf numFmtId="0" fontId="161" fillId="0" borderId="0"/>
    <xf numFmtId="0" fontId="162" fillId="0" borderId="0"/>
    <xf numFmtId="0" fontId="20" fillId="0" borderId="0"/>
    <xf numFmtId="0" fontId="99" fillId="0" borderId="0"/>
    <xf numFmtId="0" fontId="163" fillId="0" borderId="0"/>
    <xf numFmtId="0" fontId="18" fillId="0" borderId="0"/>
    <xf numFmtId="0" fontId="164" fillId="0" borderId="0"/>
    <xf numFmtId="0" fontId="18" fillId="0" borderId="0"/>
    <xf numFmtId="0" fontId="68" fillId="0" borderId="0"/>
    <xf numFmtId="0" fontId="18" fillId="0" borderId="0"/>
    <xf numFmtId="0" fontId="18" fillId="0" borderId="0"/>
    <xf numFmtId="0" fontId="102" fillId="0" borderId="0"/>
    <xf numFmtId="0" fontId="20" fillId="0" borderId="0"/>
    <xf numFmtId="0" fontId="20" fillId="0" borderId="0"/>
    <xf numFmtId="0" fontId="20" fillId="0" borderId="0"/>
    <xf numFmtId="0" fontId="20" fillId="0" borderId="0"/>
    <xf numFmtId="0" fontId="57" fillId="0" borderId="0"/>
    <xf numFmtId="0" fontId="99" fillId="0" borderId="0"/>
    <xf numFmtId="0" fontId="163" fillId="0" borderId="0"/>
    <xf numFmtId="0" fontId="18" fillId="0" borderId="0"/>
    <xf numFmtId="0" fontId="99" fillId="0" borderId="0"/>
    <xf numFmtId="0" fontId="165" fillId="0" borderId="0"/>
    <xf numFmtId="0" fontId="68" fillId="0" borderId="0"/>
    <xf numFmtId="0" fontId="99" fillId="0" borderId="0"/>
    <xf numFmtId="0" fontId="18" fillId="0" borderId="0"/>
    <xf numFmtId="0" fontId="102" fillId="0" borderId="0"/>
    <xf numFmtId="0" fontId="53" fillId="0" borderId="0"/>
    <xf numFmtId="0" fontId="32" fillId="0" borderId="0"/>
    <xf numFmtId="0" fontId="18" fillId="0" borderId="0"/>
    <xf numFmtId="0" fontId="20" fillId="0" borderId="0"/>
    <xf numFmtId="0" fontId="20" fillId="0" borderId="0"/>
    <xf numFmtId="0" fontId="20" fillId="0" borderId="0"/>
    <xf numFmtId="0" fontId="20" fillId="0" borderId="0"/>
    <xf numFmtId="0" fontId="32" fillId="0" borderId="0" applyProtection="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32" fillId="0" borderId="0"/>
    <xf numFmtId="0" fontId="18" fillId="0" borderId="0"/>
    <xf numFmtId="0" fontId="18" fillId="0" borderId="0"/>
    <xf numFmtId="0" fontId="99" fillId="0" borderId="0"/>
    <xf numFmtId="0" fontId="166" fillId="0" borderId="0"/>
    <xf numFmtId="0" fontId="18" fillId="0" borderId="0"/>
    <xf numFmtId="0" fontId="18" fillId="0" borderId="0"/>
    <xf numFmtId="0" fontId="102" fillId="0" borderId="0"/>
    <xf numFmtId="0" fontId="99" fillId="0" borderId="0"/>
    <xf numFmtId="0" fontId="102" fillId="0" borderId="0"/>
    <xf numFmtId="0" fontId="99" fillId="0" borderId="0"/>
    <xf numFmtId="0" fontId="102" fillId="0" borderId="0"/>
    <xf numFmtId="0" fontId="34" fillId="0" borderId="0"/>
    <xf numFmtId="0" fontId="102" fillId="0" borderId="0"/>
    <xf numFmtId="0" fontId="99" fillId="0" borderId="0"/>
    <xf numFmtId="0" fontId="99" fillId="0" borderId="0"/>
    <xf numFmtId="0" fontId="99" fillId="0" borderId="0"/>
    <xf numFmtId="0" fontId="99" fillId="0" borderId="0"/>
    <xf numFmtId="0" fontId="102" fillId="0" borderId="0"/>
    <xf numFmtId="0" fontId="102" fillId="0" borderId="0"/>
    <xf numFmtId="0" fontId="102" fillId="0" borderId="0"/>
    <xf numFmtId="0" fontId="102" fillId="0" borderId="0"/>
    <xf numFmtId="0" fontId="10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102" fillId="0" borderId="0"/>
    <xf numFmtId="0" fontId="102" fillId="0" borderId="0"/>
    <xf numFmtId="0" fontId="99" fillId="0" borderId="0"/>
    <xf numFmtId="0" fontId="166" fillId="0" borderId="0"/>
    <xf numFmtId="0" fontId="166" fillId="0" borderId="0"/>
    <xf numFmtId="0" fontId="166" fillId="0" borderId="0"/>
    <xf numFmtId="0" fontId="164" fillId="0" borderId="0"/>
    <xf numFmtId="0" fontId="32" fillId="0" borderId="0" applyProtection="0"/>
    <xf numFmtId="0" fontId="20" fillId="0" borderId="0"/>
    <xf numFmtId="0" fontId="99" fillId="0" borderId="0"/>
    <xf numFmtId="0" fontId="55" fillId="0" borderId="0"/>
    <xf numFmtId="0" fontId="99" fillId="0" borderId="0"/>
    <xf numFmtId="0" fontId="99" fillId="0" borderId="0"/>
    <xf numFmtId="0" fontId="167" fillId="0" borderId="0"/>
    <xf numFmtId="0" fontId="99" fillId="0" borderId="0"/>
    <xf numFmtId="0" fontId="99" fillId="0" borderId="0"/>
    <xf numFmtId="0" fontId="28" fillId="0" borderId="0"/>
    <xf numFmtId="0" fontId="102" fillId="0" borderId="0"/>
    <xf numFmtId="0" fontId="99"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34" fillId="0" borderId="0"/>
    <xf numFmtId="0" fontId="99" fillId="0" borderId="0"/>
    <xf numFmtId="0" fontId="166" fillId="0" borderId="0"/>
    <xf numFmtId="0" fontId="18" fillId="0" borderId="0"/>
    <xf numFmtId="0" fontId="166" fillId="0" borderId="0"/>
    <xf numFmtId="0" fontId="18" fillId="0" borderId="0"/>
    <xf numFmtId="0" fontId="32" fillId="0" borderId="0"/>
    <xf numFmtId="0" fontId="32" fillId="0" borderId="0" applyProtection="0"/>
    <xf numFmtId="0" fontId="32" fillId="0" borderId="0"/>
    <xf numFmtId="0" fontId="32" fillId="0" borderId="0" applyProtection="0"/>
    <xf numFmtId="0" fontId="18" fillId="0" borderId="0"/>
    <xf numFmtId="0" fontId="32" fillId="0" borderId="0" applyProtection="0"/>
    <xf numFmtId="0" fontId="53" fillId="0" borderId="0"/>
    <xf numFmtId="0" fontId="18"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99" fillId="0" borderId="0"/>
    <xf numFmtId="0" fontId="32" fillId="0" borderId="0" applyProtection="0"/>
    <xf numFmtId="0" fontId="18" fillId="0" borderId="0"/>
    <xf numFmtId="0" fontId="168" fillId="0" borderId="0"/>
    <xf numFmtId="0" fontId="99" fillId="0" borderId="0"/>
    <xf numFmtId="0" fontId="18" fillId="0" borderId="0"/>
    <xf numFmtId="0" fontId="18" fillId="0" borderId="0"/>
    <xf numFmtId="0" fontId="163"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20" fillId="0" borderId="0"/>
    <xf numFmtId="0" fontId="166" fillId="0" borderId="0"/>
    <xf numFmtId="0" fontId="18" fillId="0" borderId="0"/>
    <xf numFmtId="0" fontId="73" fillId="0" borderId="0"/>
    <xf numFmtId="0" fontId="73" fillId="0" borderId="0" applyProtection="0"/>
    <xf numFmtId="0" fontId="99" fillId="0" borderId="0" applyProtection="0"/>
    <xf numFmtId="0" fontId="20" fillId="0" borderId="0"/>
    <xf numFmtId="0" fontId="20" fillId="0" borderId="0"/>
    <xf numFmtId="0" fontId="20" fillId="0" borderId="0"/>
    <xf numFmtId="0" fontId="20" fillId="0" borderId="0"/>
    <xf numFmtId="0" fontId="20" fillId="0" borderId="0"/>
    <xf numFmtId="0" fontId="68" fillId="0" borderId="0"/>
    <xf numFmtId="0" fontId="18" fillId="0" borderId="0"/>
    <xf numFmtId="0" fontId="73" fillId="0" borderId="0" applyProtection="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169" fillId="0" borderId="0"/>
    <xf numFmtId="0" fontId="32" fillId="0" borderId="0"/>
    <xf numFmtId="0" fontId="32" fillId="0" borderId="0"/>
    <xf numFmtId="0" fontId="32" fillId="0" borderId="0"/>
    <xf numFmtId="0" fontId="162" fillId="0" borderId="0"/>
    <xf numFmtId="0" fontId="162" fillId="0" borderId="0"/>
    <xf numFmtId="0" fontId="99" fillId="0" borderId="0" applyProtection="0"/>
    <xf numFmtId="0" fontId="162" fillId="0" borderId="0"/>
    <xf numFmtId="0" fontId="162" fillId="0" borderId="0"/>
    <xf numFmtId="0" fontId="162" fillId="0" borderId="0"/>
    <xf numFmtId="0" fontId="162" fillId="0" borderId="0"/>
    <xf numFmtId="0" fontId="32" fillId="0" borderId="0"/>
    <xf numFmtId="0" fontId="162" fillId="0" borderId="0"/>
    <xf numFmtId="0" fontId="162" fillId="0" borderId="0"/>
    <xf numFmtId="0" fontId="32" fillId="0" borderId="0"/>
    <xf numFmtId="0" fontId="20" fillId="0" borderId="0"/>
    <xf numFmtId="0" fontId="20" fillId="0" borderId="0"/>
    <xf numFmtId="0" fontId="20" fillId="0" borderId="0"/>
    <xf numFmtId="0" fontId="20" fillId="0" borderId="0"/>
    <xf numFmtId="0" fontId="18" fillId="0" borderId="0"/>
    <xf numFmtId="0" fontId="102" fillId="0" borderId="0"/>
    <xf numFmtId="0" fontId="38" fillId="0" borderId="0"/>
    <xf numFmtId="0" fontId="102" fillId="0" borderId="0"/>
    <xf numFmtId="0" fontId="102" fillId="0" borderId="0"/>
    <xf numFmtId="0" fontId="102" fillId="0" borderId="0"/>
    <xf numFmtId="0" fontId="102" fillId="0" borderId="0"/>
    <xf numFmtId="0" fontId="102" fillId="0" borderId="0"/>
    <xf numFmtId="0" fontId="99" fillId="0" borderId="0"/>
    <xf numFmtId="0" fontId="18"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98" fillId="0" borderId="0"/>
    <xf numFmtId="0" fontId="18" fillId="0" borderId="0"/>
    <xf numFmtId="0" fontId="32" fillId="0" borderId="0"/>
    <xf numFmtId="0" fontId="18" fillId="0" borderId="0"/>
    <xf numFmtId="0" fontId="18" fillId="0" borderId="0"/>
    <xf numFmtId="0" fontId="18" fillId="0" borderId="0" applyProtection="0"/>
    <xf numFmtId="0" fontId="32" fillId="0" borderId="0"/>
    <xf numFmtId="0" fontId="32" fillId="0" borderId="0"/>
    <xf numFmtId="0" fontId="20" fillId="0" borderId="0"/>
    <xf numFmtId="0" fontId="20" fillId="0" borderId="0"/>
    <xf numFmtId="0" fontId="32" fillId="0" borderId="0"/>
    <xf numFmtId="0" fontId="170" fillId="0" borderId="0" applyNumberFormat="0" applyFill="0" applyBorder="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28" fillId="0" borderId="0"/>
    <xf numFmtId="0" fontId="28" fillId="0" borderId="0"/>
    <xf numFmtId="0" fontId="99" fillId="0" borderId="0"/>
    <xf numFmtId="0" fontId="55" fillId="0" borderId="0"/>
    <xf numFmtId="0" fontId="55" fillId="0" borderId="0"/>
    <xf numFmtId="0" fontId="28" fillId="0" borderId="0"/>
    <xf numFmtId="0" fontId="99" fillId="0" borderId="0"/>
    <xf numFmtId="0" fontId="99" fillId="0" borderId="0"/>
    <xf numFmtId="0" fontId="99" fillId="0" borderId="0"/>
    <xf numFmtId="0" fontId="18" fillId="0" borderId="0"/>
    <xf numFmtId="0" fontId="18" fillId="0" borderId="0"/>
    <xf numFmtId="0" fontId="99" fillId="0" borderId="0"/>
    <xf numFmtId="0" fontId="99"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8" fillId="0" borderId="0"/>
    <xf numFmtId="0" fontId="56" fillId="0" borderId="0" applyFont="0"/>
    <xf numFmtId="0" fontId="113" fillId="0" borderId="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99" fillId="29" borderId="35" applyNumberFormat="0" applyFont="0" applyAlignment="0" applyProtection="0"/>
    <xf numFmtId="0" fontId="68" fillId="30" borderId="35" applyNumberFormat="0" applyFont="0" applyAlignment="0" applyProtection="0"/>
    <xf numFmtId="296" fontId="171"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172" fillId="0" borderId="0" applyFont="0" applyFill="0" applyBorder="0" applyAlignment="0" applyProtection="0"/>
    <xf numFmtId="173" fontId="54"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17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Protection="0"/>
    <xf numFmtId="0" fontId="18" fillId="0" borderId="0" applyFont="0" applyFill="0" applyBorder="0" applyAlignment="0" applyProtection="0"/>
    <xf numFmtId="0" fontId="55" fillId="0" borderId="0"/>
    <xf numFmtId="0" fontId="174" fillId="22" borderId="36" applyNumberFormat="0" applyAlignment="0" applyProtection="0"/>
    <xf numFmtId="167" fontId="175" fillId="0" borderId="9" applyFont="0" applyBorder="0" applyAlignment="0"/>
    <xf numFmtId="0" fontId="176" fillId="24" borderId="0"/>
    <xf numFmtId="0" fontId="106" fillId="24" borderId="0"/>
    <xf numFmtId="0" fontId="106" fillId="24" borderId="0"/>
    <xf numFmtId="41" fontId="6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282" fontId="18" fillId="0" borderId="0" applyFont="0" applyFill="0" applyBorder="0" applyAlignment="0" applyProtection="0"/>
    <xf numFmtId="14" fontId="77" fillId="0" borderId="0">
      <alignment horizontal="center" wrapText="1"/>
      <protection locked="0"/>
    </xf>
    <xf numFmtId="14" fontId="78" fillId="0" borderId="0">
      <alignment horizontal="center" wrapText="1"/>
      <protection locked="0"/>
    </xf>
    <xf numFmtId="297" fontId="93" fillId="0" borderId="0" applyFont="0" applyFill="0" applyBorder="0" applyAlignment="0" applyProtection="0"/>
    <xf numFmtId="298" fontId="100" fillId="0" borderId="0" applyFont="0" applyFill="0" applyBorder="0" applyAlignment="0" applyProtection="0"/>
    <xf numFmtId="299" fontId="101"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300" fontId="18" fillId="0" borderId="0" applyFont="0" applyFill="0" applyBorder="0" applyAlignment="0" applyProtection="0"/>
    <xf numFmtId="219" fontId="6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301" fontId="6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302"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32" fillId="0" borderId="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303" fontId="101" fillId="0" borderId="0" applyFont="0" applyFill="0" applyBorder="0" applyAlignment="0" applyProtection="0"/>
    <xf numFmtId="304" fontId="100" fillId="0" borderId="0" applyFont="0" applyFill="0" applyBorder="0" applyAlignment="0" applyProtection="0"/>
    <xf numFmtId="305" fontId="101" fillId="0" borderId="0" applyFont="0" applyFill="0" applyBorder="0" applyAlignment="0" applyProtection="0"/>
    <xf numFmtId="306" fontId="100" fillId="0" borderId="0" applyFont="0" applyFill="0" applyBorder="0" applyAlignment="0" applyProtection="0"/>
    <xf numFmtId="307" fontId="101" fillId="0" borderId="0" applyFont="0" applyFill="0" applyBorder="0" applyAlignment="0" applyProtection="0"/>
    <xf numFmtId="308"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9" fillId="0" borderId="37" applyNumberFormat="0" applyBorder="0"/>
    <xf numFmtId="9" fontId="49" fillId="0" borderId="37" applyNumberFormat="0" applyBorder="0"/>
    <xf numFmtId="0" fontId="6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21" fontId="89"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2" fontId="18" fillId="0" borderId="0" applyFill="0" applyBorder="0" applyAlignment="0"/>
    <xf numFmtId="223" fontId="89"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24" fontId="18" fillId="0" borderId="0" applyFill="0" applyBorder="0" applyAlignment="0"/>
    <xf numFmtId="213" fontId="89"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214" fontId="18" fillId="0" borderId="0" applyFill="0" applyBorder="0" applyAlignment="0"/>
    <xf numFmtId="0" fontId="177" fillId="0" borderId="0"/>
    <xf numFmtId="0" fontId="178" fillId="0" borderId="0"/>
    <xf numFmtId="0" fontId="49" fillId="0" borderId="0" applyNumberFormat="0" applyFont="0" applyFill="0" applyBorder="0" applyAlignment="0" applyProtection="0">
      <alignment horizontal="left"/>
    </xf>
    <xf numFmtId="0" fontId="179" fillId="0" borderId="27">
      <alignment horizontal="center"/>
    </xf>
    <xf numFmtId="1" fontId="68" fillId="0" borderId="8"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7" fillId="0" borderId="0"/>
    <xf numFmtId="0" fontId="34" fillId="0" borderId="0"/>
    <xf numFmtId="41" fontId="35" fillId="0" borderId="0" applyFont="0" applyFill="0" applyBorder="0" applyAlignment="0" applyProtection="0"/>
    <xf numFmtId="201" fontId="3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198" fontId="35" fillId="0" borderId="0" applyFont="0" applyFill="0" applyBorder="0" applyAlignment="0" applyProtection="0"/>
    <xf numFmtId="41" fontId="32" fillId="0" borderId="0" applyProtection="0"/>
    <xf numFmtId="4" fontId="182" fillId="32" borderId="38" applyNumberFormat="0" applyProtection="0">
      <alignment vertical="center"/>
    </xf>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horizontal="left" vertical="center" indent="1"/>
    </xf>
    <xf numFmtId="4" fontId="187" fillId="32" borderId="38"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8" applyNumberFormat="0" applyProtection="0">
      <alignment horizontal="right" vertical="center"/>
    </xf>
    <xf numFmtId="4" fontId="187" fillId="34" borderId="38" applyNumberFormat="0" applyProtection="0">
      <alignment horizontal="right" vertical="center"/>
    </xf>
    <xf numFmtId="4" fontId="186" fillId="35" borderId="38" applyNumberFormat="0" applyProtection="0">
      <alignment horizontal="right" vertical="center"/>
    </xf>
    <xf numFmtId="4" fontId="187" fillId="35" borderId="38" applyNumberFormat="0" applyProtection="0">
      <alignment horizontal="right" vertical="center"/>
    </xf>
    <xf numFmtId="4" fontId="186" fillId="36" borderId="38" applyNumberFormat="0" applyProtection="0">
      <alignment horizontal="right" vertical="center"/>
    </xf>
    <xf numFmtId="4" fontId="187" fillId="36" borderId="38" applyNumberFormat="0" applyProtection="0">
      <alignment horizontal="right" vertical="center"/>
    </xf>
    <xf numFmtId="4" fontId="186" fillId="37" borderId="38" applyNumberFormat="0" applyProtection="0">
      <alignment horizontal="right" vertical="center"/>
    </xf>
    <xf numFmtId="4" fontId="187" fillId="37" borderId="38" applyNumberFormat="0" applyProtection="0">
      <alignment horizontal="right" vertical="center"/>
    </xf>
    <xf numFmtId="4" fontId="186" fillId="38" borderId="38" applyNumberFormat="0" applyProtection="0">
      <alignment horizontal="right" vertical="center"/>
    </xf>
    <xf numFmtId="4" fontId="187" fillId="38" borderId="38" applyNumberFormat="0" applyProtection="0">
      <alignment horizontal="right" vertical="center"/>
    </xf>
    <xf numFmtId="4" fontId="186" fillId="39" borderId="38" applyNumberFormat="0" applyProtection="0">
      <alignment horizontal="right" vertical="center"/>
    </xf>
    <xf numFmtId="4" fontId="187" fillId="39" borderId="38" applyNumberFormat="0" applyProtection="0">
      <alignment horizontal="right" vertical="center"/>
    </xf>
    <xf numFmtId="4" fontId="186" fillId="40" borderId="38" applyNumberFormat="0" applyProtection="0">
      <alignment horizontal="right" vertical="center"/>
    </xf>
    <xf numFmtId="4" fontId="187" fillId="40" borderId="38" applyNumberFormat="0" applyProtection="0">
      <alignment horizontal="right" vertical="center"/>
    </xf>
    <xf numFmtId="4" fontId="186" fillId="41" borderId="38" applyNumberFormat="0" applyProtection="0">
      <alignment horizontal="right" vertical="center"/>
    </xf>
    <xf numFmtId="4" fontId="187" fillId="41" borderId="38" applyNumberFormat="0" applyProtection="0">
      <alignment horizontal="right" vertical="center"/>
    </xf>
    <xf numFmtId="4" fontId="186" fillId="42" borderId="38" applyNumberFormat="0" applyProtection="0">
      <alignment horizontal="right" vertical="center"/>
    </xf>
    <xf numFmtId="4" fontId="187" fillId="42" borderId="38" applyNumberFormat="0" applyProtection="0">
      <alignment horizontal="right" vertical="center"/>
    </xf>
    <xf numFmtId="4" fontId="182" fillId="43" borderId="39" applyNumberFormat="0" applyProtection="0">
      <alignment horizontal="left" vertical="center" indent="1"/>
    </xf>
    <xf numFmtId="4" fontId="183" fillId="43" borderId="39"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8" applyNumberFormat="0" applyProtection="0">
      <alignment horizontal="right" vertical="center"/>
    </xf>
    <xf numFmtId="4" fontId="187" fillId="44" borderId="38" applyNumberFormat="0" applyProtection="0">
      <alignment horizontal="right" vertical="center"/>
    </xf>
    <xf numFmtId="4" fontId="48" fillId="44" borderId="0" applyNumberFormat="0" applyProtection="0">
      <alignment horizontal="left" vertical="center" indent="1"/>
    </xf>
    <xf numFmtId="4" fontId="47" fillId="44" borderId="0" applyNumberFormat="0" applyProtection="0">
      <alignment horizontal="left" vertical="center" indent="1"/>
    </xf>
    <xf numFmtId="4" fontId="48" fillId="33" borderId="0" applyNumberFormat="0" applyProtection="0">
      <alignment horizontal="left" vertical="center" indent="1"/>
    </xf>
    <xf numFmtId="4" fontId="47" fillId="33" borderId="0" applyNumberFormat="0" applyProtection="0">
      <alignment horizontal="left" vertical="center" indent="1"/>
    </xf>
    <xf numFmtId="4" fontId="186" fillId="45" borderId="38" applyNumberFormat="0" applyProtection="0">
      <alignment vertical="center"/>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82" fillId="44" borderId="40" applyNumberFormat="0" applyProtection="0">
      <alignment horizontal="left" vertical="center" indent="1"/>
    </xf>
    <xf numFmtId="4" fontId="183" fillId="44" borderId="40" applyNumberFormat="0" applyProtection="0">
      <alignment horizontal="left" vertical="center" indent="1"/>
    </xf>
    <xf numFmtId="4" fontId="186" fillId="45" borderId="38" applyNumberFormat="0" applyProtection="0">
      <alignment horizontal="right" vertical="center"/>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82" fillId="44" borderId="38" applyNumberFormat="0" applyProtection="0">
      <alignment horizontal="left" vertical="center" indent="1"/>
    </xf>
    <xf numFmtId="4" fontId="183" fillId="44" borderId="38" applyNumberFormat="0" applyProtection="0">
      <alignment horizontal="left" vertical="center" indent="1"/>
    </xf>
    <xf numFmtId="4" fontId="190" fillId="27" borderId="40" applyNumberFormat="0" applyProtection="0">
      <alignment horizontal="left" vertical="center" indent="1"/>
    </xf>
    <xf numFmtId="4" fontId="191" fillId="27" borderId="40" applyNumberFormat="0" applyProtection="0">
      <alignment horizontal="left" vertical="center" indent="1"/>
    </xf>
    <xf numFmtId="4" fontId="192" fillId="45" borderId="38" applyNumberFormat="0" applyProtection="0">
      <alignment horizontal="right" vertical="center"/>
    </xf>
    <xf numFmtId="4" fontId="193" fillId="45" borderId="38" applyNumberFormat="0" applyProtection="0">
      <alignment horizontal="right" vertical="center"/>
    </xf>
    <xf numFmtId="309" fontId="194" fillId="0" borderId="0" applyFont="0" applyFill="0" applyBorder="0" applyAlignment="0" applyProtection="0"/>
    <xf numFmtId="0" fontId="180" fillId="1" borderId="26" applyNumberFormat="0" applyFont="0" applyAlignment="0">
      <alignment horizontal="center"/>
    </xf>
    <xf numFmtId="0" fontId="180" fillId="1" borderId="26" applyNumberFormat="0" applyFont="0" applyAlignment="0">
      <alignment horizontal="center"/>
    </xf>
    <xf numFmtId="3" fontId="27" fillId="0" borderId="0"/>
    <xf numFmtId="0" fontId="195" fillId="0" borderId="0" applyNumberFormat="0" applyFill="0" applyBorder="0" applyAlignment="0">
      <alignment horizontal="center"/>
    </xf>
    <xf numFmtId="0" fontId="68" fillId="0" borderId="0"/>
    <xf numFmtId="167" fontId="196" fillId="0" borderId="0" applyNumberFormat="0" applyBorder="0" applyAlignment="0">
      <alignment horizontal="centerContinuous"/>
    </xf>
    <xf numFmtId="0" fontId="46" fillId="0" borderId="0"/>
    <xf numFmtId="0" fontId="46" fillId="0" borderId="0"/>
    <xf numFmtId="0" fontId="34" fillId="0" borderId="0" applyNumberFormat="0" applyFill="0" applyBorder="0" applyAlignment="0" applyProtection="0"/>
    <xf numFmtId="167" fontId="57" fillId="0" borderId="0" applyFont="0" applyFill="0" applyBorder="0" applyAlignment="0" applyProtection="0"/>
    <xf numFmtId="200"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199"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42" fontId="35" fillId="0" borderId="0" applyFont="0" applyFill="0" applyBorder="0" applyAlignment="0" applyProtection="0"/>
    <xf numFmtId="0" fontId="34" fillId="0" borderId="0"/>
    <xf numFmtId="310" fontId="84"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181"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94"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0" fontId="34" fillId="0" borderId="0"/>
    <xf numFmtId="310" fontId="84"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201" fontId="35" fillId="0" borderId="0" applyFont="0" applyFill="0" applyBorder="0" applyAlignment="0" applyProtection="0"/>
    <xf numFmtId="41" fontId="35" fillId="0" borderId="0" applyFont="0" applyFill="0" applyBorder="0" applyAlignment="0" applyProtection="0"/>
    <xf numFmtId="195" fontId="35" fillId="0" borderId="0" applyFont="0" applyFill="0" applyBorder="0" applyAlignment="0" applyProtection="0"/>
    <xf numFmtId="164" fontId="35" fillId="0" borderId="0" applyFont="0" applyFill="0" applyBorder="0" applyAlignment="0" applyProtection="0"/>
    <xf numFmtId="195"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41"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2" fontId="35" fillId="0" borderId="0" applyFont="0" applyFill="0" applyBorder="0" applyAlignment="0" applyProtection="0"/>
    <xf numFmtId="197" fontId="35" fillId="0" borderId="0" applyFont="0" applyFill="0" applyBorder="0" applyAlignment="0" applyProtection="0"/>
    <xf numFmtId="191" fontId="35" fillId="0" borderId="0" applyFont="0" applyFill="0" applyBorder="0" applyAlignment="0" applyProtection="0"/>
    <xf numFmtId="197" fontId="35" fillId="0" borderId="0" applyFont="0" applyFill="0" applyBorder="0" applyAlignment="0" applyProtection="0"/>
    <xf numFmtId="168" fontId="27" fillId="0" borderId="0" applyFont="0" applyFill="0" applyBorder="0" applyAlignment="0" applyProtection="0"/>
    <xf numFmtId="196" fontId="35" fillId="0" borderId="0" applyFont="0" applyFill="0" applyBorder="0" applyAlignment="0" applyProtection="0"/>
    <xf numFmtId="168" fontId="35" fillId="0" borderId="0" applyFont="0" applyFill="0" applyBorder="0" applyAlignment="0" applyProtection="0"/>
    <xf numFmtId="178" fontId="27" fillId="0" borderId="0" applyFont="0" applyFill="0" applyBorder="0" applyAlignment="0" applyProtection="0"/>
    <xf numFmtId="0" fontId="34" fillId="0" borderId="0"/>
    <xf numFmtId="200" fontId="35" fillId="0" borderId="0" applyFont="0" applyFill="0" applyBorder="0" applyAlignment="0" applyProtection="0"/>
    <xf numFmtId="310" fontId="84" fillId="0" borderId="0" applyFont="0" applyFill="0" applyBorder="0" applyAlignment="0" applyProtection="0"/>
    <xf numFmtId="178" fontId="35" fillId="0" borderId="0" applyFont="0" applyFill="0" applyBorder="0" applyAlignment="0" applyProtection="0"/>
    <xf numFmtId="164" fontId="35" fillId="0" borderId="0" applyFont="0" applyFill="0" applyBorder="0" applyAlignment="0" applyProtection="0"/>
    <xf numFmtId="196" fontId="35" fillId="0" borderId="0" applyFont="0" applyFill="0" applyBorder="0" applyAlignment="0" applyProtection="0"/>
    <xf numFmtId="167" fontId="57" fillId="0" borderId="0" applyFont="0" applyFill="0" applyBorder="0" applyAlignment="0" applyProtection="0"/>
    <xf numFmtId="178" fontId="35" fillId="0" borderId="0" applyFont="0" applyFill="0" applyBorder="0" applyAlignment="0" applyProtection="0"/>
    <xf numFmtId="173" fontId="28" fillId="0" borderId="0" applyFont="0" applyFill="0" applyBorder="0" applyAlignment="0" applyProtection="0"/>
    <xf numFmtId="178" fontId="35" fillId="0" borderId="0" applyFont="0" applyFill="0" applyBorder="0" applyAlignment="0" applyProtection="0"/>
    <xf numFmtId="173" fontId="28" fillId="0" borderId="0" applyFont="0" applyFill="0" applyBorder="0" applyAlignment="0" applyProtection="0"/>
    <xf numFmtId="197" fontId="35" fillId="0" borderId="0" applyFont="0" applyFill="0" applyBorder="0" applyAlignment="0" applyProtection="0"/>
    <xf numFmtId="173" fontId="28" fillId="0" borderId="0" applyFont="0" applyFill="0" applyBorder="0" applyAlignment="0" applyProtection="0"/>
    <xf numFmtId="197" fontId="35" fillId="0" borderId="0" applyFont="0" applyFill="0" applyBorder="0" applyAlignment="0" applyProtection="0"/>
    <xf numFmtId="167" fontId="57" fillId="0" borderId="0" applyFont="0" applyFill="0" applyBorder="0" applyAlignment="0" applyProtection="0"/>
    <xf numFmtId="178" fontId="35" fillId="0" borderId="0" applyFont="0" applyFill="0" applyBorder="0" applyAlignment="0" applyProtection="0"/>
    <xf numFmtId="167" fontId="57" fillId="0" borderId="0" applyFont="0" applyFill="0" applyBorder="0" applyAlignment="0" applyProtection="0"/>
    <xf numFmtId="197"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201" fontId="35" fillId="0" borderId="0" applyFont="0" applyFill="0" applyBorder="0" applyAlignment="0" applyProtection="0"/>
    <xf numFmtId="164" fontId="35" fillId="0" borderId="0" applyFont="0" applyFill="0" applyBorder="0" applyAlignment="0" applyProtection="0"/>
    <xf numFmtId="179" fontId="35" fillId="0" borderId="0" applyFont="0" applyFill="0" applyBorder="0" applyAlignment="0" applyProtection="0"/>
    <xf numFmtId="164" fontId="35" fillId="0" borderId="0" applyFont="0" applyFill="0" applyBorder="0" applyAlignment="0" applyProtection="0"/>
    <xf numFmtId="168" fontId="27"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41" fontId="35" fillId="0" borderId="0" applyFont="0" applyFill="0" applyBorder="0" applyAlignment="0" applyProtection="0"/>
    <xf numFmtId="179" fontId="35"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192" fontId="50" fillId="0" borderId="0" applyFont="0" applyFill="0" applyBorder="0" applyAlignment="0" applyProtection="0"/>
    <xf numFmtId="173" fontId="35" fillId="0" borderId="0" applyFont="0" applyFill="0" applyBorder="0" applyAlignment="0" applyProtection="0"/>
    <xf numFmtId="193"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4" fontId="35" fillId="0" borderId="0" applyFont="0" applyFill="0" applyBorder="0" applyAlignment="0" applyProtection="0"/>
    <xf numFmtId="194" fontId="35" fillId="0" borderId="0" applyFont="0" applyFill="0" applyBorder="0" applyAlignment="0" applyProtection="0"/>
    <xf numFmtId="164"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68" fontId="27"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68" fontId="35" fillId="0" borderId="0" applyFont="0" applyFill="0" applyBorder="0" applyAlignment="0" applyProtection="0"/>
    <xf numFmtId="178" fontId="35" fillId="0" borderId="0" applyFont="0" applyFill="0" applyBorder="0" applyAlignment="0" applyProtection="0"/>
    <xf numFmtId="192" fontId="50" fillId="0" borderId="0" applyFont="0" applyFill="0" applyBorder="0" applyAlignment="0" applyProtection="0"/>
    <xf numFmtId="164" fontId="35" fillId="0" borderId="0" applyFont="0" applyFill="0" applyBorder="0" applyAlignment="0" applyProtection="0"/>
    <xf numFmtId="193"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68" fontId="35" fillId="0" borderId="0" applyFont="0" applyFill="0" applyBorder="0" applyAlignment="0" applyProtection="0"/>
    <xf numFmtId="191" fontId="35" fillId="0" borderId="0" applyFont="0" applyFill="0" applyBorder="0" applyAlignment="0" applyProtection="0"/>
    <xf numFmtId="168" fontId="27" fillId="0" borderId="0" applyFont="0" applyFill="0" applyBorder="0" applyAlignment="0" applyProtection="0"/>
    <xf numFmtId="164" fontId="35" fillId="0" borderId="0" applyFont="0" applyFill="0" applyBorder="0" applyAlignment="0" applyProtection="0"/>
    <xf numFmtId="197" fontId="35" fillId="0" borderId="0" applyFont="0" applyFill="0" applyBorder="0" applyAlignment="0" applyProtection="0"/>
    <xf numFmtId="191" fontId="35" fillId="0" borderId="0" applyFont="0" applyFill="0" applyBorder="0" applyAlignment="0" applyProtection="0"/>
    <xf numFmtId="168" fontId="35" fillId="0" borderId="0" applyFont="0" applyFill="0" applyBorder="0" applyAlignment="0" applyProtection="0"/>
    <xf numFmtId="194" fontId="35" fillId="0" borderId="0" applyFont="0" applyFill="0" applyBorder="0" applyAlignment="0" applyProtection="0"/>
    <xf numFmtId="0" fontId="34" fillId="0" borderId="0"/>
    <xf numFmtId="310" fontId="84"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96"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8" fontId="27" fillId="0" borderId="0" applyFont="0" applyFill="0" applyBorder="0" applyAlignment="0" applyProtection="0"/>
    <xf numFmtId="173" fontId="35" fillId="0" borderId="0" applyFont="0" applyFill="0" applyBorder="0" applyAlignment="0" applyProtection="0"/>
    <xf numFmtId="178"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99" fontId="35" fillId="0" borderId="0" applyFont="0" applyFill="0" applyBorder="0" applyAlignment="0" applyProtection="0"/>
    <xf numFmtId="164" fontId="35" fillId="0" borderId="0" applyFont="0" applyFill="0" applyBorder="0" applyAlignment="0" applyProtection="0"/>
    <xf numFmtId="199" fontId="35" fillId="0" borderId="0" applyFont="0" applyFill="0" applyBorder="0" applyAlignment="0" applyProtection="0"/>
    <xf numFmtId="178" fontId="35" fillId="0" borderId="0" applyFont="0" applyFill="0" applyBorder="0" applyAlignment="0" applyProtection="0"/>
    <xf numFmtId="41" fontId="35" fillId="0" borderId="0" applyFont="0" applyFill="0" applyBorder="0" applyAlignment="0" applyProtection="0"/>
    <xf numFmtId="14" fontId="197" fillId="0" borderId="0"/>
    <xf numFmtId="0" fontId="198" fillId="0" borderId="0"/>
    <xf numFmtId="0" fontId="152" fillId="0" borderId="0"/>
    <xf numFmtId="0" fontId="153" fillId="0" borderId="0"/>
    <xf numFmtId="40" fontId="199" fillId="0" borderId="0" applyBorder="0">
      <alignment horizontal="right"/>
    </xf>
    <xf numFmtId="0" fontId="200" fillId="0" borderId="0"/>
    <xf numFmtId="311" fontId="84" fillId="0" borderId="41">
      <alignment horizontal="right" vertical="center"/>
    </xf>
    <xf numFmtId="311" fontId="84" fillId="0" borderId="41">
      <alignment horizontal="right" vertical="center"/>
    </xf>
    <xf numFmtId="311" fontId="84"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4" fontId="57" fillId="0" borderId="41">
      <alignment horizontal="right" vertical="center"/>
    </xf>
    <xf numFmtId="314" fontId="57" fillId="0" borderId="41">
      <alignment horizontal="right" vertical="center"/>
    </xf>
    <xf numFmtId="315" fontId="73" fillId="0" borderId="41">
      <alignment horizontal="right" vertical="center"/>
    </xf>
    <xf numFmtId="316" fontId="68" fillId="0" borderId="41">
      <alignment horizontal="right" vertical="center"/>
    </xf>
    <xf numFmtId="316" fontId="68" fillId="0" borderId="41">
      <alignment horizontal="right" vertical="center"/>
    </xf>
    <xf numFmtId="313" fontId="35" fillId="0" borderId="41">
      <alignment horizontal="right" vertical="center"/>
    </xf>
    <xf numFmtId="313" fontId="35"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6" fontId="18" fillId="0" borderId="41">
      <alignment horizontal="right" vertical="center"/>
    </xf>
    <xf numFmtId="316" fontId="1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6" fontId="18" fillId="0" borderId="41">
      <alignment horizontal="right" vertical="center"/>
    </xf>
    <xf numFmtId="316" fontId="18" fillId="0" borderId="41">
      <alignment horizontal="right" vertical="center"/>
    </xf>
    <xf numFmtId="313" fontId="35" fillId="0" borderId="41">
      <alignment horizontal="right" vertical="center"/>
    </xf>
    <xf numFmtId="313" fontId="35"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6"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3" fontId="35" fillId="0" borderId="41">
      <alignment horizontal="right" vertical="center"/>
    </xf>
    <xf numFmtId="313" fontId="35"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4" fontId="57" fillId="0" borderId="41">
      <alignment horizontal="right" vertical="center"/>
    </xf>
    <xf numFmtId="313" fontId="35" fillId="0" borderId="41">
      <alignment horizontal="right" vertical="center"/>
    </xf>
    <xf numFmtId="313" fontId="35"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3" fontId="35"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9" fontId="202" fillId="2" borderId="42" applyFont="0" applyFill="0" applyBorder="0"/>
    <xf numFmtId="319" fontId="202" fillId="2" borderId="42" applyFont="0" applyFill="0" applyBorder="0"/>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9" fontId="202" fillId="2" borderId="42" applyFont="0" applyFill="0" applyBorder="0"/>
    <xf numFmtId="319" fontId="202" fillId="2" borderId="42" applyFont="0" applyFill="0" applyBorder="0"/>
    <xf numFmtId="316" fontId="68" fillId="0" borderId="41">
      <alignment horizontal="right" vertical="center"/>
    </xf>
    <xf numFmtId="316"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3" fontId="35" fillId="0" borderId="41">
      <alignment horizontal="right" vertical="center"/>
    </xf>
    <xf numFmtId="313" fontId="35"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68" fillId="0" borderId="41">
      <alignment horizontal="right" vertical="center"/>
    </xf>
    <xf numFmtId="318" fontId="18" fillId="0" borderId="41">
      <alignment horizontal="right" vertical="center"/>
    </xf>
    <xf numFmtId="318" fontId="18" fillId="0" borderId="41">
      <alignment horizontal="right" vertical="center"/>
    </xf>
    <xf numFmtId="318" fontId="68" fillId="0" borderId="41">
      <alignment horizontal="right" vertical="center"/>
    </xf>
    <xf numFmtId="318" fontId="6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7" fontId="28" fillId="0" borderId="41">
      <alignment horizontal="right" vertical="center"/>
    </xf>
    <xf numFmtId="316" fontId="18" fillId="0" borderId="41">
      <alignment horizontal="right" vertical="center"/>
    </xf>
    <xf numFmtId="316" fontId="1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20" fontId="28"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2" fontId="73" fillId="0" borderId="41">
      <alignment horizontal="right" vertical="center"/>
    </xf>
    <xf numFmtId="319" fontId="202" fillId="2" borderId="42" applyFont="0" applyFill="0" applyBorder="0"/>
    <xf numFmtId="319" fontId="202" fillId="2" borderId="42" applyFont="0" applyFill="0" applyBorder="0"/>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293" fontId="28" fillId="0" borderId="41">
      <alignment horizontal="right" vertical="center"/>
    </xf>
    <xf numFmtId="311" fontId="84"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289" fontId="201"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235" fontId="28" fillId="0" borderId="41">
      <alignment horizontal="right" vertical="center"/>
    </xf>
    <xf numFmtId="319" fontId="202" fillId="2" borderId="42" applyFont="0" applyFill="0" applyBorder="0"/>
    <xf numFmtId="319" fontId="202" fillId="2" borderId="42" applyFont="0" applyFill="0" applyBorder="0"/>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5" fontId="73"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11" fontId="84" fillId="0" borderId="41">
      <alignment horizontal="right" vertical="center"/>
    </xf>
    <xf numFmtId="321" fontId="203" fillId="0" borderId="41">
      <alignment horizontal="right" vertical="center"/>
    </xf>
    <xf numFmtId="321" fontId="203" fillId="0" borderId="41">
      <alignment horizontal="right" vertical="center"/>
    </xf>
    <xf numFmtId="311" fontId="84" fillId="0" borderId="41">
      <alignment horizontal="right" vertical="center"/>
    </xf>
    <xf numFmtId="311" fontId="84"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21" fontId="203" fillId="0" borderId="41">
      <alignment horizontal="right" vertical="center"/>
    </xf>
    <xf numFmtId="313" fontId="35" fillId="0" borderId="41">
      <alignment horizontal="right" vertical="center"/>
    </xf>
    <xf numFmtId="313" fontId="35" fillId="0" borderId="41">
      <alignment horizontal="right" vertical="center"/>
    </xf>
    <xf numFmtId="311" fontId="84" fillId="0" borderId="41">
      <alignment horizontal="right" vertical="center"/>
    </xf>
    <xf numFmtId="311" fontId="84" fillId="0" borderId="41">
      <alignment horizontal="right" vertical="center"/>
    </xf>
    <xf numFmtId="49" fontId="47" fillId="0" borderId="0" applyFill="0" applyBorder="0" applyAlignment="0"/>
    <xf numFmtId="0" fontId="6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2" fontId="18" fillId="0" borderId="0" applyFill="0" applyBorder="0" applyAlignment="0"/>
    <xf numFmtId="320" fontId="6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323" fontId="18" fillId="0" borderId="0" applyFill="0" applyBorder="0" applyAlignment="0"/>
    <xf numFmtId="168" fontId="84" fillId="0" borderId="41">
      <alignment horizontal="center"/>
    </xf>
    <xf numFmtId="168" fontId="84" fillId="0" borderId="41">
      <alignment horizontal="center"/>
    </xf>
    <xf numFmtId="0" fontId="204" fillId="0" borderId="43" applyProtection="0"/>
    <xf numFmtId="0" fontId="84" fillId="0" borderId="0" applyProtection="0"/>
    <xf numFmtId="0" fontId="18" fillId="0" borderId="0" applyProtection="0"/>
    <xf numFmtId="0" fontId="93" fillId="0" borderId="0" applyProtection="0"/>
    <xf numFmtId="0" fontId="204" fillId="0" borderId="43" applyProtection="0"/>
    <xf numFmtId="0" fontId="84" fillId="0" borderId="0" applyProtection="0"/>
    <xf numFmtId="0" fontId="18" fillId="0" borderId="0" applyProtection="0"/>
    <xf numFmtId="0" fontId="93" fillId="0" borderId="0" applyProtection="0"/>
    <xf numFmtId="324" fontId="205" fillId="0" borderId="0" applyNumberFormat="0" applyFont="0" applyFill="0" applyBorder="0" applyAlignment="0">
      <alignment horizontal="centerContinuous"/>
    </xf>
    <xf numFmtId="0" fontId="38" fillId="0" borderId="0">
      <alignment vertical="center" wrapText="1"/>
      <protection locked="0"/>
    </xf>
    <xf numFmtId="0" fontId="204" fillId="0" borderId="44"/>
    <xf numFmtId="0" fontId="204" fillId="0" borderId="44"/>
    <xf numFmtId="0" fontId="84"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7" fillId="0" borderId="9" applyNumberFormat="0" applyBorder="0" applyAlignment="0"/>
    <xf numFmtId="0" fontId="206" fillId="0" borderId="34" applyNumberFormat="0" applyBorder="0" applyAlignment="0">
      <alignment horizontal="center"/>
    </xf>
    <xf numFmtId="0" fontId="206" fillId="0" borderId="34" applyNumberFormat="0" applyBorder="0" applyAlignment="0">
      <alignment horizontal="center"/>
    </xf>
    <xf numFmtId="3" fontId="207" fillId="0" borderId="24" applyNumberFormat="0" applyBorder="0" applyAlignment="0"/>
    <xf numFmtId="0" fontId="208" fillId="0" borderId="0" applyFill="0" applyBorder="0" applyProtection="0">
      <alignment horizontal="left" vertical="top"/>
    </xf>
    <xf numFmtId="0" fontId="209" fillId="0" borderId="9">
      <alignment horizontal="center" vertical="center" wrapText="1"/>
    </xf>
    <xf numFmtId="0" fontId="210" fillId="0" borderId="0">
      <alignment horizontal="center"/>
    </xf>
    <xf numFmtId="40" fontId="130" fillId="0" borderId="0"/>
    <xf numFmtId="3" fontId="211" fillId="0" borderId="0" applyNumberFormat="0" applyFill="0" applyBorder="0" applyAlignment="0" applyProtection="0">
      <alignment horizontal="center" wrapText="1"/>
    </xf>
    <xf numFmtId="0" fontId="212" fillId="0" borderId="17" applyBorder="0" applyAlignment="0">
      <alignment horizontal="center" vertical="center"/>
    </xf>
    <xf numFmtId="0" fontId="212" fillId="0" borderId="17" applyBorder="0" applyAlignment="0">
      <alignment horizontal="center" vertical="center"/>
    </xf>
    <xf numFmtId="0" fontId="213" fillId="0" borderId="0" applyNumberFormat="0" applyFill="0" applyBorder="0" applyAlignment="0" applyProtection="0">
      <alignment horizontal="centerContinuous"/>
    </xf>
    <xf numFmtId="0" fontId="131" fillId="0" borderId="45"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8" applyNumberFormat="0" applyAlignment="0">
      <alignment horizontal="center" vertical="center"/>
    </xf>
    <xf numFmtId="3" fontId="216" fillId="0" borderId="9" applyNumberFormat="0" applyAlignment="0">
      <alignment horizontal="left" wrapText="1"/>
    </xf>
    <xf numFmtId="3" fontId="215" fillId="0" borderId="8" applyNumberFormat="0" applyAlignment="0">
      <alignment horizontal="center" vertical="center"/>
    </xf>
    <xf numFmtId="0" fontId="217" fillId="0" borderId="46" applyNumberFormat="0" applyBorder="0" applyAlignment="0">
      <alignment vertical="center"/>
    </xf>
    <xf numFmtId="0" fontId="218" fillId="0" borderId="47" applyNumberFormat="0" applyFill="0" applyAlignment="0" applyProtection="0"/>
    <xf numFmtId="0" fontId="154" fillId="0" borderId="48" applyNumberFormat="0" applyAlignment="0">
      <alignment horizontal="center"/>
    </xf>
    <xf numFmtId="0" fontId="219" fillId="0" borderId="49">
      <alignment horizontal="center"/>
    </xf>
    <xf numFmtId="173" fontId="68" fillId="0" borderId="0" applyFont="0" applyFill="0" applyBorder="0" applyAlignment="0" applyProtection="0"/>
    <xf numFmtId="325" fontId="68" fillId="0" borderId="0" applyFont="0" applyFill="0" applyBorder="0" applyAlignment="0" applyProtection="0"/>
    <xf numFmtId="244" fontId="144" fillId="0" borderId="0" applyFont="0" applyFill="0" applyBorder="0" applyAlignment="0" applyProtection="0"/>
    <xf numFmtId="177" fontId="68" fillId="0" borderId="0" applyFont="0" applyFill="0" applyBorder="0" applyAlignment="0" applyProtection="0"/>
    <xf numFmtId="326" fontId="68" fillId="0" borderId="0" applyFont="0" applyFill="0" applyBorder="0" applyAlignment="0" applyProtection="0"/>
    <xf numFmtId="0" fontId="45" fillId="0" borderId="50">
      <alignment horizontal="center"/>
    </xf>
    <xf numFmtId="0" fontId="45" fillId="0" borderId="50">
      <alignment horizontal="center"/>
    </xf>
    <xf numFmtId="320" fontId="84" fillId="0" borderId="0"/>
    <xf numFmtId="327" fontId="84" fillId="0" borderId="22"/>
    <xf numFmtId="327" fontId="84" fillId="0" borderId="22"/>
    <xf numFmtId="0" fontId="220" fillId="0" borderId="0"/>
    <xf numFmtId="0" fontId="220" fillId="0" borderId="0" applyProtection="0"/>
    <xf numFmtId="0" fontId="158" fillId="0" borderId="0"/>
    <xf numFmtId="0" fontId="221" fillId="0" borderId="0"/>
    <xf numFmtId="0" fontId="158" fillId="0" borderId="0"/>
    <xf numFmtId="3" fontId="84" fillId="0" borderId="0" applyNumberFormat="0" applyBorder="0" applyAlignment="0" applyProtection="0">
      <alignment horizontal="centerContinuous"/>
      <protection locked="0"/>
    </xf>
    <xf numFmtId="3" fontId="222" fillId="0" borderId="0">
      <protection locked="0"/>
    </xf>
    <xf numFmtId="3" fontId="56" fillId="0" borderId="0">
      <protection locked="0"/>
    </xf>
    <xf numFmtId="3" fontId="56" fillId="0" borderId="0">
      <protection locked="0"/>
    </xf>
    <xf numFmtId="0" fontId="220" fillId="0" borderId="0"/>
    <xf numFmtId="0" fontId="220" fillId="0" borderId="0" applyProtection="0"/>
    <xf numFmtId="0" fontId="158" fillId="0" borderId="0"/>
    <xf numFmtId="0" fontId="221" fillId="0" borderId="0"/>
    <xf numFmtId="0" fontId="158" fillId="0" borderId="0"/>
    <xf numFmtId="0" fontId="223" fillId="0" borderId="51" applyFill="0" applyBorder="0" applyAlignment="0">
      <alignment horizontal="center"/>
    </xf>
    <xf numFmtId="5" fontId="224" fillId="46" borderId="17">
      <alignment vertical="top"/>
    </xf>
    <xf numFmtId="5" fontId="224" fillId="46" borderId="17">
      <alignment vertical="top"/>
    </xf>
    <xf numFmtId="287" fontId="224" fillId="46" borderId="17">
      <alignment vertical="top"/>
    </xf>
    <xf numFmtId="0" fontId="225" fillId="47" borderId="22">
      <alignment horizontal="left" vertical="center"/>
    </xf>
    <xf numFmtId="0" fontId="225" fillId="47" borderId="22">
      <alignment horizontal="left" vertical="center"/>
    </xf>
    <xf numFmtId="6" fontId="226" fillId="48" borderId="17"/>
    <xf numFmtId="6" fontId="226" fillId="48" borderId="17"/>
    <xf numFmtId="328" fontId="226" fillId="48" borderId="17"/>
    <xf numFmtId="5" fontId="142" fillId="0" borderId="17">
      <alignment horizontal="left" vertical="top"/>
    </xf>
    <xf numFmtId="5" fontId="142" fillId="0" borderId="17">
      <alignment horizontal="left" vertical="top"/>
    </xf>
    <xf numFmtId="287" fontId="227" fillId="0" borderId="17">
      <alignment horizontal="left" vertical="top"/>
    </xf>
    <xf numFmtId="0" fontId="228" fillId="49" borderId="0">
      <alignment horizontal="left" vertical="center"/>
    </xf>
    <xf numFmtId="5"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87" fontId="229"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244" fontId="34" fillId="0" borderId="8">
      <alignment horizontal="left" vertical="top"/>
    </xf>
    <xf numFmtId="0" fontId="230" fillId="0" borderId="8">
      <alignment horizontal="left" vertical="center"/>
    </xf>
    <xf numFmtId="0" fontId="18" fillId="0" borderId="0" applyFont="0" applyFill="0" applyBorder="0" applyAlignment="0" applyProtection="0"/>
    <xf numFmtId="0" fontId="18" fillId="0" borderId="0" applyFont="0" applyFill="0" applyBorder="0" applyAlignment="0" applyProtection="0"/>
    <xf numFmtId="329" fontId="18" fillId="0" borderId="0" applyFont="0" applyFill="0" applyBorder="0" applyAlignment="0" applyProtection="0"/>
    <xf numFmtId="330" fontId="18" fillId="0" borderId="0" applyFont="0" applyFill="0" applyBorder="0" applyAlignment="0" applyProtection="0"/>
    <xf numFmtId="42" fontId="113" fillId="0" borderId="0" applyFont="0" applyFill="0" applyBorder="0" applyAlignment="0" applyProtection="0"/>
    <xf numFmtId="44" fontId="113"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8" fillId="0" borderId="0" applyFont="0" applyFill="0" applyBorder="0" applyAlignment="0" applyProtection="0"/>
    <xf numFmtId="0" fontId="18" fillId="0" borderId="0" applyFont="0" applyFill="0" applyBorder="0" applyAlignment="0" applyProtection="0"/>
    <xf numFmtId="0" fontId="233" fillId="0" borderId="52" applyNumberFormat="0" applyFont="0" applyAlignment="0">
      <alignment horizontal="center"/>
    </xf>
    <xf numFmtId="0" fontId="234" fillId="0" borderId="0" applyNumberFormat="0" applyFill="0" applyBorder="0" applyAlignment="0" applyProtection="0"/>
    <xf numFmtId="0" fontId="73" fillId="0" borderId="53" applyFont="0" applyBorder="0" applyAlignment="0">
      <alignment horizontal="center"/>
    </xf>
    <xf numFmtId="0" fontId="73" fillId="0" borderId="53" applyFont="0" applyBorder="0" applyAlignment="0">
      <alignment horizontal="center"/>
    </xf>
    <xf numFmtId="173" fontId="28"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2"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13"/>
    <xf numFmtId="185"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1" fillId="0" borderId="0" applyFont="0" applyFill="0" applyBorder="0" applyAlignment="0" applyProtection="0"/>
    <xf numFmtId="0" fontId="161" fillId="0" borderId="0" applyFont="0" applyFill="0" applyBorder="0" applyAlignment="0" applyProtection="0"/>
    <xf numFmtId="177" fontId="18" fillId="0" borderId="0" applyFont="0" applyFill="0" applyBorder="0" applyAlignment="0" applyProtection="0"/>
    <xf numFmtId="221" fontId="18" fillId="0" borderId="0" applyFont="0" applyFill="0" applyBorder="0" applyAlignment="0" applyProtection="0"/>
    <xf numFmtId="0" fontId="161" fillId="0" borderId="0"/>
    <xf numFmtId="0" fontId="161" fillId="0" borderId="0"/>
    <xf numFmtId="0" fontId="241" fillId="0" borderId="0"/>
    <xf numFmtId="0" fontId="53" fillId="0" borderId="0"/>
    <xf numFmtId="173" fontId="32" fillId="0" borderId="0" applyFont="0" applyFill="0" applyBorder="0" applyAlignment="0" applyProtection="0"/>
    <xf numFmtId="174" fontId="32"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8" fillId="0" borderId="0"/>
    <xf numFmtId="182" fontId="32" fillId="0" borderId="0" applyFont="0" applyFill="0" applyBorder="0" applyAlignment="0" applyProtection="0"/>
    <xf numFmtId="331" fontId="41" fillId="0" borderId="0" applyFont="0" applyFill="0" applyBorder="0" applyAlignment="0" applyProtection="0"/>
    <xf numFmtId="332" fontId="32"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0" fontId="15" fillId="0" borderId="0"/>
    <xf numFmtId="333" fontId="242" fillId="0" borderId="57">
      <alignment horizontal="center"/>
      <protection hidden="1"/>
    </xf>
    <xf numFmtId="167" fontId="31" fillId="0" borderId="12" applyFont="0" applyBorder="0"/>
    <xf numFmtId="334" fontId="243"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244" fillId="0" borderId="0" applyBorder="0"/>
    <xf numFmtId="0" fontId="34" fillId="0" borderId="0"/>
    <xf numFmtId="0" fontId="34" fillId="0" borderId="0"/>
    <xf numFmtId="0" fontId="49" fillId="0" borderId="0" applyNumberFormat="0" applyFill="0" applyAlignment="0"/>
    <xf numFmtId="335" fontId="18" fillId="0" borderId="0" applyFont="0" applyFill="0" applyBorder="0" applyAlignment="0" applyProtection="0"/>
    <xf numFmtId="0" fontId="18" fillId="0" borderId="0" applyNumberFormat="0" applyFill="0" applyBorder="0" applyAlignment="0" applyProtection="0"/>
    <xf numFmtId="40" fontId="237" fillId="0" borderId="0" applyFont="0" applyFill="0" applyBorder="0" applyAlignment="0" applyProtection="0"/>
    <xf numFmtId="40" fontId="49" fillId="0" borderId="0" applyFill="0" applyBorder="0" applyAlignment="0" applyProtection="0"/>
    <xf numFmtId="38" fontId="49" fillId="0" borderId="0" applyFill="0" applyBorder="0" applyAlignment="0" applyProtection="0"/>
    <xf numFmtId="3" fontId="49" fillId="0" borderId="0" applyFill="0" applyBorder="0" applyAlignment="0" applyProtection="0"/>
    <xf numFmtId="336"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0" fontId="45" fillId="0" borderId="58">
      <alignment horizontal="left" vertical="center"/>
    </xf>
    <xf numFmtId="0" fontId="45" fillId="0" borderId="0" applyNumberFormat="0" applyFill="0" applyBorder="0" applyAlignment="0" applyProtection="0"/>
    <xf numFmtId="0" fontId="53" fillId="0" borderId="0"/>
    <xf numFmtId="0" fontId="53" fillId="0" borderId="0"/>
    <xf numFmtId="0" fontId="60" fillId="0" borderId="0"/>
    <xf numFmtId="0" fontId="49" fillId="0" borderId="59" applyNumberFormat="0" applyFill="0" applyAlignment="0" applyProtection="0"/>
    <xf numFmtId="0" fontId="34" fillId="0" borderId="0"/>
    <xf numFmtId="0" fontId="18" fillId="0" borderId="0"/>
    <xf numFmtId="0" fontId="245" fillId="0" borderId="0"/>
    <xf numFmtId="0" fontId="49" fillId="0" borderId="0"/>
    <xf numFmtId="168" fontId="27" fillId="0" borderId="0" applyFont="0" applyFill="0" applyBorder="0" applyAlignment="0" applyProtection="0"/>
    <xf numFmtId="0" fontId="46" fillId="0" borderId="0"/>
    <xf numFmtId="0" fontId="49" fillId="0" borderId="0"/>
    <xf numFmtId="166"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37" fontId="84"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77" fontId="32"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96" fontId="84" fillId="0" borderId="0" applyFont="0" applyFill="0" applyBorder="0" applyAlignment="0" applyProtection="0"/>
    <xf numFmtId="341" fontId="49" fillId="0" borderId="0" applyFill="0" applyBorder="0" applyAlignment="0" applyProtection="0"/>
    <xf numFmtId="205" fontId="161" fillId="0" borderId="0" applyFont="0" applyFill="0" applyBorder="0" applyAlignment="0" applyProtection="0"/>
    <xf numFmtId="0" fontId="215" fillId="0" borderId="55" applyFont="0" applyAlignment="0">
      <alignment horizontal="left"/>
    </xf>
    <xf numFmtId="0" fontId="243" fillId="0" borderId="60" applyAlignment="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59"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59" fillId="50" borderId="0"/>
    <xf numFmtId="0" fontId="59" fillId="2" borderId="0"/>
    <xf numFmtId="0" fontId="59" fillId="50" borderId="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59" fillId="2" borderId="0"/>
    <xf numFmtId="0" fontId="59" fillId="50" borderId="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59" fillId="50" borderId="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59" fillId="50" borderId="0"/>
    <xf numFmtId="0" fontId="59" fillId="2" borderId="0"/>
    <xf numFmtId="0" fontId="59" fillId="50" borderId="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99"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18"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59" fillId="2" borderId="0"/>
    <xf numFmtId="0" fontId="59" fillId="50" borderId="0"/>
    <xf numFmtId="0" fontId="244" fillId="0" borderId="63" applyFill="0"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59"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8" fillId="2" borderId="0"/>
    <xf numFmtId="0" fontId="28" fillId="2"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22"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8" fillId="0" borderId="63"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18"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99"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9" fontId="49" fillId="0" borderId="0" applyFill="0" applyBorder="0" applyAlignment="0" applyProtection="0"/>
    <xf numFmtId="9" fontId="49" fillId="0" borderId="0" applyFill="0" applyBorder="0" applyAlignment="0" applyProtection="0"/>
    <xf numFmtId="0" fontId="246" fillId="0" borderId="24" applyNumberFormat="0" applyFont="0" applyFill="0" applyBorder="0" applyAlignment="0">
      <alignment horizontal="center"/>
    </xf>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66" fillId="50" borderId="0"/>
    <xf numFmtId="0" fontId="66" fillId="2" borderId="0"/>
    <xf numFmtId="0" fontId="66" fillId="50" borderId="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2" borderId="0"/>
    <xf numFmtId="0" fontId="28" fillId="2" borderId="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2"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1" applyNumberFormat="0" applyAlignment="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28" fillId="0" borderId="62" applyNumberFormat="0" applyFill="0"/>
    <xf numFmtId="0" fontId="28" fillId="0" borderId="61" applyNumberFormat="0" applyFill="0"/>
    <xf numFmtId="0" fontId="66" fillId="50" borderId="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28" fillId="0" borderId="61" applyNumberFormat="0" applyFill="0"/>
    <xf numFmtId="0" fontId="66" fillId="2" borderId="0"/>
    <xf numFmtId="0" fontId="66" fillId="50" borderId="0"/>
    <xf numFmtId="0" fontId="28" fillId="0" borderId="61" applyNumberFormat="0" applyFill="0"/>
    <xf numFmtId="0" fontId="99" fillId="51" borderId="0" applyNumberFormat="0" applyBorder="0" applyAlignment="0" applyProtection="0"/>
    <xf numFmtId="0" fontId="247" fillId="4" borderId="0" applyNumberFormat="0" applyBorder="0" applyAlignment="0" applyProtection="0"/>
    <xf numFmtId="0" fontId="99" fillId="52" borderId="0" applyNumberFormat="0" applyBorder="0" applyAlignment="0" applyProtection="0"/>
    <xf numFmtId="0" fontId="247" fillId="5" borderId="0" applyNumberFormat="0" applyBorder="0" applyAlignment="0" applyProtection="0"/>
    <xf numFmtId="0" fontId="99" fillId="53" borderId="0" applyNumberFormat="0" applyBorder="0" applyAlignment="0" applyProtection="0"/>
    <xf numFmtId="0" fontId="247" fillId="6" borderId="0" applyNumberFormat="0" applyBorder="0" applyAlignment="0" applyProtection="0"/>
    <xf numFmtId="0" fontId="99" fillId="54" borderId="0" applyNumberFormat="0" applyBorder="0" applyAlignment="0" applyProtection="0"/>
    <xf numFmtId="0" fontId="247" fillId="7" borderId="0" applyNumberFormat="0" applyBorder="0" applyAlignment="0" applyProtection="0"/>
    <xf numFmtId="0" fontId="99" fillId="55" borderId="0" applyNumberFormat="0" applyBorder="0" applyAlignment="0" applyProtection="0"/>
    <xf numFmtId="0" fontId="247" fillId="8" borderId="0" applyNumberFormat="0" applyBorder="0" applyAlignment="0" applyProtection="0"/>
    <xf numFmtId="0" fontId="99" fillId="56" borderId="0" applyNumberFormat="0" applyBorder="0" applyAlignment="0" applyProtection="0"/>
    <xf numFmtId="0" fontId="247" fillId="9" borderId="0" applyNumberFormat="0" applyBorder="0" applyAlignment="0" applyProtection="0"/>
    <xf numFmtId="0" fontId="18" fillId="0" borderId="0"/>
    <xf numFmtId="0" fontId="69" fillId="2" borderId="0"/>
    <xf numFmtId="0" fontId="69" fillId="50" borderId="0"/>
    <xf numFmtId="0" fontId="28" fillId="2" borderId="0"/>
    <xf numFmtId="0" fontId="28" fillId="2" borderId="0"/>
    <xf numFmtId="0" fontId="69" fillId="2" borderId="0"/>
    <xf numFmtId="0" fontId="69" fillId="50" borderId="0"/>
    <xf numFmtId="0" fontId="28" fillId="0" borderId="0">
      <alignment wrapText="1"/>
    </xf>
    <xf numFmtId="0" fontId="28" fillId="0" borderId="0">
      <alignment wrapText="1"/>
    </xf>
    <xf numFmtId="0" fontId="99" fillId="57" borderId="0" applyNumberFormat="0" applyBorder="0" applyAlignment="0" applyProtection="0"/>
    <xf numFmtId="0" fontId="247" fillId="10" borderId="0" applyNumberFormat="0" applyBorder="0" applyAlignment="0" applyProtection="0"/>
    <xf numFmtId="0" fontId="99" fillId="58" borderId="0" applyNumberFormat="0" applyBorder="0" applyAlignment="0" applyProtection="0"/>
    <xf numFmtId="0" fontId="247" fillId="11" borderId="0" applyNumberFormat="0" applyBorder="0" applyAlignment="0" applyProtection="0"/>
    <xf numFmtId="0" fontId="99" fillId="59" borderId="0" applyNumberFormat="0" applyBorder="0" applyAlignment="0" applyProtection="0"/>
    <xf numFmtId="0" fontId="247" fillId="12" borderId="0" applyNumberFormat="0" applyBorder="0" applyAlignment="0" applyProtection="0"/>
    <xf numFmtId="0" fontId="99" fillId="54" borderId="0" applyNumberFormat="0" applyBorder="0" applyAlignment="0" applyProtection="0"/>
    <xf numFmtId="0" fontId="247" fillId="7" borderId="0" applyNumberFormat="0" applyBorder="0" applyAlignment="0" applyProtection="0"/>
    <xf numFmtId="0" fontId="99" fillId="57" borderId="0" applyNumberFormat="0" applyBorder="0" applyAlignment="0" applyProtection="0"/>
    <xf numFmtId="0" fontId="247" fillId="10" borderId="0" applyNumberFormat="0" applyBorder="0" applyAlignment="0" applyProtection="0"/>
    <xf numFmtId="0" fontId="99" fillId="60" borderId="0" applyNumberFormat="0" applyBorder="0" applyAlignment="0" applyProtection="0"/>
    <xf numFmtId="0" fontId="247" fillId="13" borderId="0" applyNumberFormat="0" applyBorder="0" applyAlignment="0" applyProtection="0"/>
    <xf numFmtId="0" fontId="34" fillId="0" borderId="0"/>
    <xf numFmtId="0" fontId="34" fillId="0" borderId="0"/>
    <xf numFmtId="0" fontId="28" fillId="0" borderId="0"/>
    <xf numFmtId="0" fontId="34" fillId="0" borderId="0"/>
    <xf numFmtId="0" fontId="73" fillId="0" borderId="0"/>
    <xf numFmtId="0" fontId="73" fillId="0" borderId="0"/>
    <xf numFmtId="0" fontId="237" fillId="0" borderId="0" applyFont="0" applyFill="0" applyBorder="0" applyAlignment="0" applyProtection="0"/>
    <xf numFmtId="0" fontId="49" fillId="0" borderId="0" applyFill="0" applyBorder="0" applyAlignment="0" applyProtection="0"/>
    <xf numFmtId="0" fontId="49" fillId="0" borderId="0" applyFill="0" applyBorder="0" applyAlignment="0" applyProtection="0"/>
    <xf numFmtId="0" fontId="18" fillId="0" borderId="0"/>
    <xf numFmtId="0" fontId="18" fillId="0" borderId="0"/>
    <xf numFmtId="0" fontId="18" fillId="0" borderId="0"/>
    <xf numFmtId="0" fontId="248" fillId="0" borderId="0"/>
    <xf numFmtId="0" fontId="18" fillId="0" borderId="0"/>
    <xf numFmtId="0" fontId="18" fillId="0" borderId="0"/>
    <xf numFmtId="0" fontId="99" fillId="0" borderId="0"/>
    <xf numFmtId="0" fontId="99" fillId="0" borderId="0"/>
    <xf numFmtId="0" fontId="99" fillId="0" borderId="0"/>
    <xf numFmtId="0" fontId="99" fillId="0" borderId="0"/>
    <xf numFmtId="0" fontId="15" fillId="0" borderId="0"/>
    <xf numFmtId="0" fontId="73" fillId="0" borderId="0"/>
    <xf numFmtId="0" fontId="84" fillId="0" borderId="0"/>
    <xf numFmtId="0" fontId="84" fillId="0" borderId="0"/>
    <xf numFmtId="0" fontId="249" fillId="0" borderId="0"/>
    <xf numFmtId="0" fontId="86" fillId="0" borderId="0"/>
    <xf numFmtId="342" fontId="250" fillId="0" borderId="13" applyBorder="0"/>
    <xf numFmtId="342" fontId="251" fillId="0" borderId="62">
      <protection locked="0"/>
    </xf>
    <xf numFmtId="343" fontId="252" fillId="0" borderId="62"/>
    <xf numFmtId="344" fontId="243" fillId="0" borderId="0" applyFill="0" applyBorder="0" applyAlignment="0" applyProtection="0"/>
    <xf numFmtId="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6" fontId="99" fillId="0" borderId="0" applyFont="0" applyFill="0" applyBorder="0" applyAlignment="0" applyProtection="0"/>
    <xf numFmtId="185" fontId="9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4" fontId="99" fillId="0" borderId="0" applyFont="0" applyFill="0" applyBorder="0" applyAlignment="0" applyProtection="0"/>
    <xf numFmtId="173" fontId="99" fillId="0" borderId="0" applyFont="0" applyFill="0" applyBorder="0" applyAlignment="0" applyProtection="0"/>
    <xf numFmtId="335" fontId="99" fillId="0" borderId="0" applyFont="0" applyFill="0" applyBorder="0" applyAlignment="0" applyProtection="0"/>
    <xf numFmtId="335" fontId="99" fillId="0" borderId="0" applyFont="0" applyFill="0" applyBorder="0" applyAlignment="0" applyProtection="0"/>
    <xf numFmtId="294" fontId="99" fillId="0" borderId="0" applyFont="0" applyFill="0" applyBorder="0" applyAlignment="0" applyProtection="0"/>
    <xf numFmtId="294" fontId="99" fillId="0" borderId="0" applyFont="0" applyFill="0" applyBorder="0" applyAlignment="0" applyProtection="0"/>
    <xf numFmtId="294"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45"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43" fontId="99"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43"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164"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7" fontId="18" fillId="0" borderId="0" applyFont="0" applyFill="0" applyBorder="0" applyAlignment="0" applyProtection="0"/>
    <xf numFmtId="0" fontId="18" fillId="0" borderId="0" applyFont="0" applyFill="0" applyBorder="0" applyAlignment="0" applyProtection="0"/>
    <xf numFmtId="348" fontId="18" fillId="0" borderId="0" applyFont="0" applyFill="0" applyBorder="0" applyAlignment="0" applyProtection="0"/>
    <xf numFmtId="346" fontId="73"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171" fontId="99" fillId="0" borderId="0" applyFont="0" applyFill="0" applyBorder="0" applyAlignment="0" applyProtection="0"/>
    <xf numFmtId="0" fontId="99" fillId="0" borderId="0" applyFont="0" applyFill="0" applyBorder="0" applyAlignment="0" applyProtection="0"/>
    <xf numFmtId="350"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51" fontId="67" fillId="0" borderId="0" applyFont="0" applyFill="0" applyBorder="0" applyAlignment="0" applyProtection="0"/>
    <xf numFmtId="174" fontId="67" fillId="0" borderId="0" applyFont="0" applyFill="0" applyBorder="0" applyAlignment="0" applyProtection="0"/>
    <xf numFmtId="174" fontId="67" fillId="0" borderId="0" applyFont="0" applyFill="0" applyBorder="0" applyAlignment="0" applyProtection="0"/>
    <xf numFmtId="174" fontId="67" fillId="0" borderId="0" applyFont="0" applyFill="0" applyBorder="0" applyAlignment="0" applyProtection="0"/>
    <xf numFmtId="351" fontId="67" fillId="0" borderId="0" applyFont="0" applyFill="0" applyBorder="0" applyAlignment="0" applyProtection="0"/>
    <xf numFmtId="351" fontId="67" fillId="0" borderId="0" applyFont="0" applyFill="0" applyBorder="0" applyAlignment="0" applyProtection="0"/>
    <xf numFmtId="185"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253" fillId="0" borderId="0" applyFont="0" applyFill="0" applyBorder="0" applyAlignment="0" applyProtection="0"/>
    <xf numFmtId="43" fontId="18"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49" fontId="243"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8" fillId="0" borderId="0" applyFont="0" applyFill="0" applyBorder="0" applyAlignment="0" applyProtection="0"/>
    <xf numFmtId="43" fontId="25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12" fontId="84" fillId="0" borderId="0" applyFont="0" applyFill="0" applyBorder="0" applyAlignment="0" applyProtection="0"/>
    <xf numFmtId="352" fontId="49" fillId="0" borderId="0" applyFill="0" applyBorder="0" applyAlignment="0" applyProtection="0"/>
    <xf numFmtId="353" fontId="49" fillId="0" borderId="0" applyFill="0" applyBorder="0" applyAlignment="0" applyProtection="0"/>
    <xf numFmtId="354" fontId="255" fillId="0" borderId="0">
      <protection locked="0"/>
    </xf>
    <xf numFmtId="355" fontId="255" fillId="0" borderId="0">
      <protection locked="0"/>
    </xf>
    <xf numFmtId="356" fontId="256" fillId="0" borderId="64">
      <protection locked="0"/>
    </xf>
    <xf numFmtId="357" fontId="255" fillId="0" borderId="0">
      <protection locked="0"/>
    </xf>
    <xf numFmtId="358" fontId="255" fillId="0" borderId="0">
      <protection locked="0"/>
    </xf>
    <xf numFmtId="357" fontId="255" fillId="0" borderId="0" applyNumberFormat="0">
      <protection locked="0"/>
    </xf>
    <xf numFmtId="357" fontId="255" fillId="0" borderId="0">
      <protection locked="0"/>
    </xf>
    <xf numFmtId="342" fontId="257" fillId="0" borderId="57"/>
    <xf numFmtId="359" fontId="257" fillId="0" borderId="57"/>
    <xf numFmtId="44" fontId="102" fillId="0" borderId="0" applyFont="0" applyFill="0" applyBorder="0" applyAlignment="0" applyProtection="0"/>
    <xf numFmtId="360" fontId="243" fillId="0" borderId="0" applyFill="0" applyBorder="0" applyAlignment="0" applyProtection="0"/>
    <xf numFmtId="342" fontId="242" fillId="0" borderId="57">
      <alignment horizontal="center"/>
      <protection hidden="1"/>
    </xf>
    <xf numFmtId="361" fontId="258" fillId="0" borderId="57">
      <alignment horizontal="center"/>
      <protection hidden="1"/>
    </xf>
    <xf numFmtId="0" fontId="18" fillId="0" borderId="0" applyFont="0" applyFill="0" applyBorder="0" applyAlignment="0" applyProtection="0"/>
    <xf numFmtId="43" fontId="21" fillId="0" borderId="0" applyFont="0" applyFill="0" applyBorder="0" applyAlignment="0" applyProtection="0"/>
    <xf numFmtId="43" fontId="259" fillId="0" borderId="0" applyFont="0" applyFill="0" applyBorder="0" applyAlignment="0" applyProtection="0"/>
    <xf numFmtId="362" fontId="244" fillId="0" borderId="0" applyFill="0" applyBorder="0" applyProtection="0">
      <alignment vertical="center"/>
    </xf>
    <xf numFmtId="363" fontId="84" fillId="0" borderId="0" applyFont="0" applyFill="0" applyBorder="0" applyAlignment="0" applyProtection="0"/>
    <xf numFmtId="0" fontId="15" fillId="0" borderId="0"/>
    <xf numFmtId="0" fontId="209" fillId="0" borderId="131">
      <alignment horizontal="center" vertical="center" wrapText="1"/>
    </xf>
    <xf numFmtId="3" fontId="30" fillId="0" borderId="22"/>
    <xf numFmtId="3" fontId="30" fillId="0" borderId="22"/>
    <xf numFmtId="167" fontId="31" fillId="0" borderId="12" applyFont="0" applyBorder="0"/>
    <xf numFmtId="0" fontId="209" fillId="0" borderId="123">
      <alignment horizontal="center" vertical="center" wrapText="1"/>
    </xf>
    <xf numFmtId="0" fontId="57" fillId="0" borderId="131" applyNumberFormat="0" applyBorder="0" applyAlignment="0"/>
    <xf numFmtId="0" fontId="217" fillId="0" borderId="72" applyNumberFormat="0" applyBorder="0" applyAlignment="0">
      <alignment vertical="center"/>
    </xf>
    <xf numFmtId="0" fontId="57" fillId="0" borderId="123" applyNumberFormat="0" applyBorder="0" applyAlignment="0"/>
    <xf numFmtId="3" fontId="216" fillId="0" borderId="68" applyNumberFormat="0" applyAlignment="0">
      <alignment horizontal="left" wrapText="1"/>
    </xf>
    <xf numFmtId="0" fontId="212" fillId="0" borderId="56" applyBorder="0" applyAlignment="0">
      <alignment horizontal="center" vertical="center"/>
    </xf>
    <xf numFmtId="0" fontId="212" fillId="0" borderId="56" applyBorder="0" applyAlignment="0">
      <alignment horizontal="center" vertical="center"/>
    </xf>
    <xf numFmtId="0" fontId="217" fillId="0" borderId="82" applyNumberFormat="0" applyBorder="0" applyAlignment="0">
      <alignment vertical="center"/>
    </xf>
    <xf numFmtId="0" fontId="209" fillId="0" borderId="68">
      <alignment horizontal="center" vertical="center" wrapText="1"/>
    </xf>
    <xf numFmtId="3" fontId="216" fillId="0" borderId="81" applyNumberFormat="0" applyAlignment="0">
      <alignment horizontal="left" wrapText="1"/>
    </xf>
    <xf numFmtId="0" fontId="57" fillId="0" borderId="68" applyNumberFormat="0" applyBorder="0" applyAlignment="0"/>
    <xf numFmtId="0" fontId="209" fillId="0" borderId="81">
      <alignment horizontal="center" vertical="center" wrapText="1"/>
    </xf>
    <xf numFmtId="0" fontId="57" fillId="0" borderId="81" applyNumberFormat="0" applyBorder="0" applyAlignment="0"/>
    <xf numFmtId="0" fontId="180" fillId="1" borderId="94" applyNumberFormat="0" applyFont="0" applyAlignment="0">
      <alignment horizontal="center"/>
    </xf>
    <xf numFmtId="0" fontId="180" fillId="1" borderId="94" applyNumberFormat="0" applyFont="0" applyAlignment="0">
      <alignment horizontal="center"/>
    </xf>
    <xf numFmtId="0" fontId="180" fillId="1" borderId="110" applyNumberFormat="0" applyFont="0" applyAlignment="0">
      <alignment horizontal="center"/>
    </xf>
    <xf numFmtId="0" fontId="180" fillId="1" borderId="110" applyNumberFormat="0" applyFont="0" applyAlignment="0">
      <alignment horizontal="center"/>
    </xf>
    <xf numFmtId="1" fontId="56" fillId="0" borderId="74" applyBorder="0" applyAlignment="0">
      <alignment horizontal="center"/>
    </xf>
    <xf numFmtId="1" fontId="56" fillId="0" borderId="74" applyBorder="0" applyAlignment="0">
      <alignment horizontal="center"/>
    </xf>
    <xf numFmtId="3" fontId="30" fillId="0" borderId="74"/>
    <xf numFmtId="3" fontId="30" fillId="0" borderId="74"/>
    <xf numFmtId="3" fontId="30" fillId="0" borderId="74"/>
    <xf numFmtId="3" fontId="30" fillId="0" borderId="74"/>
    <xf numFmtId="0" fontId="62" fillId="0" borderId="74" applyNumberFormat="0" applyFont="0" applyBorder="0">
      <alignment horizontal="left" indent="2"/>
    </xf>
    <xf numFmtId="0" fontId="62" fillId="0" borderId="74" applyNumberFormat="0" applyFont="0" applyBorder="0">
      <alignment horizontal="left" indent="2"/>
    </xf>
    <xf numFmtId="1" fontId="56" fillId="0" borderId="22" applyBorder="0" applyAlignment="0">
      <alignment horizontal="center"/>
    </xf>
    <xf numFmtId="1" fontId="56" fillId="0" borderId="22" applyBorder="0" applyAlignment="0">
      <alignment horizontal="center"/>
    </xf>
    <xf numFmtId="3" fontId="30" fillId="0" borderId="22"/>
    <xf numFmtId="3" fontId="30" fillId="0" borderId="22"/>
    <xf numFmtId="3" fontId="30" fillId="0" borderId="22"/>
    <xf numFmtId="3" fontId="30" fillId="0" borderId="22"/>
    <xf numFmtId="0" fontId="62" fillId="0" borderId="74" applyNumberFormat="0" applyFont="0" applyBorder="0" applyAlignment="0">
      <alignment horizontal="center"/>
    </xf>
    <xf numFmtId="0" fontId="62" fillId="0" borderId="74" applyNumberFormat="0" applyFont="0" applyBorder="0" applyAlignment="0">
      <alignment horizontal="center"/>
    </xf>
    <xf numFmtId="0" fontId="62" fillId="0" borderId="22" applyNumberFormat="0" applyFont="0" applyBorder="0">
      <alignment horizontal="left" indent="2"/>
    </xf>
    <xf numFmtId="0" fontId="62" fillId="0" borderId="22" applyNumberFormat="0" applyFont="0" applyBorder="0">
      <alignment horizontal="left" indent="2"/>
    </xf>
    <xf numFmtId="0" fontId="62" fillId="0" borderId="22" applyNumberFormat="0" applyFont="0" applyBorder="0" applyAlignment="0">
      <alignment horizontal="center"/>
    </xf>
    <xf numFmtId="0" fontId="62" fillId="0" borderId="22" applyNumberFormat="0" applyFont="0" applyBorder="0" applyAlignment="0">
      <alignment horizontal="center"/>
    </xf>
    <xf numFmtId="167" fontId="175" fillId="0" borderId="92" applyFont="0" applyBorder="0" applyAlignment="0"/>
    <xf numFmtId="0" fontId="68" fillId="30"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0" fontId="99" fillId="29" borderId="102" applyNumberFormat="0" applyFont="0" applyAlignment="0" applyProtection="0"/>
    <xf numFmtId="167" fontId="175" fillId="0" borderId="108" applyFont="0" applyBorder="0" applyAlignment="0"/>
    <xf numFmtId="167" fontId="175" fillId="0" borderId="68" applyFont="0" applyBorder="0" applyAlignment="0"/>
    <xf numFmtId="167" fontId="175" fillId="0" borderId="131" applyFont="0" applyBorder="0" applyAlignment="0"/>
    <xf numFmtId="0" fontId="68" fillId="30"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68" fillId="30"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71" applyNumberFormat="0" applyFont="0" applyAlignment="0" applyProtection="0"/>
    <xf numFmtId="0" fontId="99" fillId="29" borderId="117" applyNumberFormat="0" applyFont="0" applyAlignment="0" applyProtection="0"/>
    <xf numFmtId="0" fontId="99" fillId="29" borderId="117" applyNumberFormat="0" applyFont="0" applyAlignment="0" applyProtection="0"/>
    <xf numFmtId="0" fontId="90" fillId="22" borderId="86" applyNumberFormat="0" applyAlignment="0" applyProtection="0"/>
    <xf numFmtId="0" fontId="90" fillId="22" borderId="31" applyNumberFormat="0" applyAlignment="0" applyProtection="0"/>
    <xf numFmtId="0" fontId="157" fillId="0" borderId="93" applyNumberFormat="0" applyFont="0" applyFill="0" applyBorder="0" applyAlignment="0">
      <alignment horizontal="center"/>
    </xf>
    <xf numFmtId="0" fontId="157" fillId="0" borderId="93" applyNumberFormat="0" applyFont="0" applyFill="0" applyBorder="0" applyAlignment="0">
      <alignment horizontal="center"/>
    </xf>
    <xf numFmtId="0" fontId="34" fillId="0" borderId="92" applyNumberFormat="0" applyAlignment="0">
      <alignment horizontal="center"/>
    </xf>
    <xf numFmtId="0" fontId="84" fillId="0" borderId="93"/>
    <xf numFmtId="290" fontId="154" fillId="0" borderId="96"/>
    <xf numFmtId="289" fontId="68" fillId="0" borderId="96"/>
    <xf numFmtId="289" fontId="68" fillId="0" borderId="96"/>
    <xf numFmtId="272" fontId="151" fillId="0" borderId="96" applyNumberFormat="0" applyFont="0" applyFill="0" applyBorder="0">
      <alignment horizontal="center"/>
    </xf>
    <xf numFmtId="272" fontId="151" fillId="0" borderId="96" applyNumberFormat="0" applyFont="0" applyFill="0" applyBorder="0">
      <alignment horizont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4" fillId="0" borderId="68" applyNumberFormat="0" applyAlignment="0">
      <alignment horizontal="center"/>
    </xf>
    <xf numFmtId="0" fontId="157" fillId="0" borderId="111" applyNumberFormat="0" applyFont="0" applyFill="0" applyBorder="0" applyAlignment="0">
      <alignment horizontal="center"/>
    </xf>
    <xf numFmtId="0" fontId="157" fillId="0" borderId="111" applyNumberFormat="0" applyFont="0" applyFill="0" applyBorder="0" applyAlignment="0">
      <alignment horizontal="center"/>
    </xf>
    <xf numFmtId="0" fontId="34" fillId="0" borderId="108" applyNumberFormat="0" applyAlignment="0">
      <alignment horizontal="center"/>
    </xf>
    <xf numFmtId="0" fontId="84" fillId="0" borderId="111"/>
    <xf numFmtId="290" fontId="154" fillId="0" borderId="112"/>
    <xf numFmtId="289" fontId="68" fillId="0" borderId="112"/>
    <xf numFmtId="289" fontId="68" fillId="0" borderId="112"/>
    <xf numFmtId="272" fontId="151" fillId="0" borderId="112" applyNumberFormat="0" applyFont="0" applyFill="0" applyBorder="0">
      <alignment horizontal="center"/>
    </xf>
    <xf numFmtId="272" fontId="151" fillId="0" borderId="112" applyNumberFormat="0" applyFont="0" applyFill="0" applyBorder="0">
      <alignment horizontal="center"/>
    </xf>
    <xf numFmtId="0" fontId="34" fillId="0" borderId="81" applyNumberFormat="0" applyAlignment="0">
      <alignment horizontal="center"/>
    </xf>
    <xf numFmtId="0" fontId="34" fillId="0" borderId="131" applyNumberFormat="0" applyAlignment="0">
      <alignment horizontal="center"/>
    </xf>
    <xf numFmtId="0" fontId="34" fillId="0" borderId="123" applyNumberFormat="0" applyAlignment="0">
      <alignment horizontal="center"/>
    </xf>
    <xf numFmtId="43" fontId="15" fillId="0" borderId="0" applyFont="0" applyFill="0" applyBorder="0" applyAlignment="0" applyProtection="0"/>
    <xf numFmtId="0" fontId="77" fillId="0" borderId="101">
      <alignment horizontal="centerContinuous"/>
    </xf>
    <xf numFmtId="0" fontId="145" fillId="9" borderId="100" applyNumberFormat="0" applyAlignment="0" applyProtection="0"/>
    <xf numFmtId="0" fontId="145" fillId="9" borderId="100" applyNumberFormat="0" applyAlignment="0" applyProtection="0"/>
    <xf numFmtId="0" fontId="145" fillId="9" borderId="100" applyNumberFormat="0" applyAlignment="0" applyProtection="0"/>
    <xf numFmtId="0" fontId="145" fillId="9" borderId="100" applyNumberFormat="0" applyAlignment="0" applyProtection="0"/>
    <xf numFmtId="0" fontId="77" fillId="0" borderId="70">
      <alignment horizontal="centerContinuous"/>
    </xf>
    <xf numFmtId="0" fontId="145" fillId="9" borderId="100" applyNumberFormat="0" applyAlignment="0" applyProtection="0"/>
    <xf numFmtId="0" fontId="145" fillId="9" borderId="100" applyNumberFormat="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8" borderId="93" applyNumberFormat="0" applyBorder="0" applyAlignment="0" applyProtection="0"/>
    <xf numFmtId="10" fontId="129" fillId="28"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4" borderId="93" applyNumberFormat="0" applyBorder="0" applyAlignment="0" applyProtection="0"/>
    <xf numFmtId="10" fontId="129" fillId="28" borderId="93" applyNumberFormat="0" applyBorder="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0" fontId="145" fillId="9" borderId="69" applyNumberFormat="0" applyAlignment="0" applyProtection="0"/>
    <xf numFmtId="49" fontId="143" fillId="0" borderId="93">
      <alignment vertical="center"/>
    </xf>
    <xf numFmtId="49" fontId="143" fillId="0" borderId="93">
      <alignment vertical="center"/>
    </xf>
    <xf numFmtId="287" fontId="142" fillId="27" borderId="93" applyNumberFormat="0" applyAlignment="0">
      <alignment horizontal="left" vertical="top"/>
    </xf>
    <xf numFmtId="5" fontId="142" fillId="27" borderId="93" applyNumberFormat="0" applyAlignment="0">
      <alignment horizontal="left" vertical="top"/>
    </xf>
    <xf numFmtId="5" fontId="142" fillId="27" borderId="93" applyNumberFormat="0" applyAlignment="0">
      <alignment horizontal="left" vertical="top"/>
    </xf>
    <xf numFmtId="0" fontId="77" fillId="0" borderId="116">
      <alignment horizontal="centerContinuous"/>
    </xf>
    <xf numFmtId="0" fontId="45" fillId="0" borderId="94">
      <alignment horizontal="left" vertical="center"/>
    </xf>
    <xf numFmtId="0" fontId="45" fillId="0" borderId="94">
      <alignment horizontal="lef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0" fontId="145" fillId="9" borderId="98" applyNumberFormat="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8" borderId="111" applyNumberFormat="0" applyBorder="0" applyAlignment="0" applyProtection="0"/>
    <xf numFmtId="10" fontId="129" fillId="28"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4" borderId="111" applyNumberFormat="0" applyBorder="0" applyAlignment="0" applyProtection="0"/>
    <xf numFmtId="10" fontId="129" fillId="28" borderId="111" applyNumberFormat="0" applyBorder="0" applyAlignment="0" applyProtection="0"/>
    <xf numFmtId="49" fontId="143" fillId="0" borderId="111">
      <alignment vertical="center"/>
    </xf>
    <xf numFmtId="49" fontId="143" fillId="0" borderId="111">
      <alignment vertical="center"/>
    </xf>
    <xf numFmtId="287" fontId="142" fillId="27" borderId="111" applyNumberFormat="0" applyAlignment="0">
      <alignment horizontal="left" vertical="top"/>
    </xf>
    <xf numFmtId="5" fontId="142" fillId="27" borderId="111" applyNumberFormat="0" applyAlignment="0">
      <alignment horizontal="left" vertical="top"/>
    </xf>
    <xf numFmtId="5" fontId="142" fillId="27" borderId="111" applyNumberFormat="0" applyAlignment="0">
      <alignment horizontal="left" vertical="top"/>
    </xf>
    <xf numFmtId="0" fontId="77" fillId="0" borderId="125">
      <alignment horizontal="centerContinuous"/>
    </xf>
    <xf numFmtId="0" fontId="45" fillId="0" borderId="110">
      <alignment horizontal="left" vertical="center"/>
    </xf>
    <xf numFmtId="0" fontId="45" fillId="0" borderId="110">
      <alignment horizontal="left" vertic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0" fontId="145" fillId="9" borderId="124" applyNumberFormat="0" applyAlignment="0" applyProtection="0"/>
    <xf numFmtId="252" fontId="55" fillId="0" borderId="85" applyFill="0" applyProtection="0"/>
    <xf numFmtId="252" fontId="55" fillId="0" borderId="87" applyFill="0" applyProtection="0"/>
    <xf numFmtId="273" fontId="55" fillId="0" borderId="85" applyFill="0" applyProtection="0"/>
    <xf numFmtId="273" fontId="55" fillId="0" borderId="87" applyFill="0" applyProtection="0"/>
    <xf numFmtId="276" fontId="34" fillId="0" borderId="74"/>
    <xf numFmtId="276" fontId="34" fillId="0" borderId="74"/>
    <xf numFmtId="276" fontId="34" fillId="0" borderId="93"/>
    <xf numFmtId="276" fontId="34" fillId="0" borderId="93"/>
    <xf numFmtId="273" fontId="55" fillId="0" borderId="99" applyFill="0" applyProtection="0"/>
    <xf numFmtId="273" fontId="55" fillId="0" borderId="97" applyFill="0" applyProtection="0"/>
    <xf numFmtId="273" fontId="55" fillId="0" borderId="65" applyFill="0" applyProtection="0"/>
    <xf numFmtId="276" fontId="34" fillId="0" borderId="111"/>
    <xf numFmtId="276" fontId="34" fillId="0" borderId="111"/>
    <xf numFmtId="273" fontId="55" fillId="0" borderId="115" applyFill="0" applyProtection="0"/>
    <xf numFmtId="273" fontId="55" fillId="0" borderId="113" applyFill="0" applyProtection="0"/>
    <xf numFmtId="252" fontId="55" fillId="0" borderId="99" applyFill="0" applyProtection="0"/>
    <xf numFmtId="252" fontId="55" fillId="0" borderId="97" applyFill="0" applyProtection="0"/>
    <xf numFmtId="252" fontId="55" fillId="0" borderId="65" applyFill="0" applyProtection="0"/>
    <xf numFmtId="252" fontId="55" fillId="0" borderId="115" applyFill="0" applyProtection="0"/>
    <xf numFmtId="252" fontId="55" fillId="0" borderId="113" applyFill="0" applyProtection="0"/>
    <xf numFmtId="0" fontId="45" fillId="0" borderId="77">
      <alignment horizontal="left" vertical="center"/>
    </xf>
    <xf numFmtId="0" fontId="45" fillId="0" borderId="77">
      <alignment horizontal="left" vertical="center"/>
    </xf>
    <xf numFmtId="5" fontId="142" fillId="27" borderId="74" applyNumberFormat="0" applyAlignment="0">
      <alignment horizontal="left" vertical="top"/>
    </xf>
    <xf numFmtId="5" fontId="142" fillId="27" borderId="74" applyNumberFormat="0" applyAlignment="0">
      <alignment horizontal="left" vertical="top"/>
    </xf>
    <xf numFmtId="287" fontId="142" fillId="27" borderId="74" applyNumberFormat="0" applyAlignment="0">
      <alignment horizontal="left" vertical="top"/>
    </xf>
    <xf numFmtId="49" fontId="143" fillId="0" borderId="74">
      <alignment vertical="center"/>
    </xf>
    <xf numFmtId="49" fontId="143" fillId="0" borderId="74">
      <alignment vertical="center"/>
    </xf>
    <xf numFmtId="10" fontId="129" fillId="28"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8" borderId="74" applyNumberFormat="0" applyBorder="0" applyAlignment="0" applyProtection="0"/>
    <xf numFmtId="10" fontId="129" fillId="28"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10" fontId="129" fillId="24" borderId="74" applyNumberFormat="0" applyBorder="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145" fillId="9" borderId="88" applyNumberFormat="0" applyAlignment="0" applyProtection="0"/>
    <xf numFmtId="0" fontId="77" fillId="0" borderId="89">
      <alignment horizontal="centerContinuous"/>
    </xf>
    <xf numFmtId="272" fontId="151" fillId="0" borderId="78" applyNumberFormat="0" applyFont="0" applyFill="0" applyBorder="0">
      <alignment horizontal="center"/>
    </xf>
    <xf numFmtId="272" fontId="151" fillId="0" borderId="78" applyNumberFormat="0" applyFont="0" applyFill="0" applyBorder="0">
      <alignment horizontal="center"/>
    </xf>
    <xf numFmtId="289" fontId="68" fillId="0" borderId="78"/>
    <xf numFmtId="0" fontId="34" fillId="0" borderId="75" applyNumberFormat="0" applyAlignment="0">
      <alignment horizontal="center"/>
    </xf>
    <xf numFmtId="289" fontId="68" fillId="0" borderId="78"/>
    <xf numFmtId="290" fontId="154" fillId="0" borderId="78"/>
    <xf numFmtId="0" fontId="84" fillId="0" borderId="74"/>
    <xf numFmtId="0" fontId="34" fillId="0" borderId="84" applyNumberFormat="0" applyAlignment="0">
      <alignment horizontal="center"/>
    </xf>
    <xf numFmtId="0" fontId="157" fillId="0" borderId="74" applyNumberFormat="0" applyFont="0" applyFill="0" applyBorder="0" applyAlignment="0">
      <alignment horizontal="center"/>
    </xf>
    <xf numFmtId="0" fontId="157" fillId="0" borderId="74" applyNumberFormat="0" applyFont="0" applyFill="0" applyBorder="0" applyAlignment="0">
      <alignment horizontal="center"/>
    </xf>
    <xf numFmtId="0" fontId="34" fillId="0" borderId="62" applyNumberFormat="0" applyAlignment="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105" applyNumberFormat="0" applyAlignment="0">
      <alignment horizontal="center"/>
    </xf>
    <xf numFmtId="0" fontId="15" fillId="0" borderId="0"/>
    <xf numFmtId="0" fontId="34" fillId="0" borderId="120" applyNumberFormat="0" applyAlignment="0">
      <alignment horizontal="center"/>
    </xf>
    <xf numFmtId="0" fontId="34" fillId="0" borderId="134" applyNumberFormat="0" applyAlignment="0">
      <alignment horizontal="center"/>
    </xf>
    <xf numFmtId="0" fontId="34" fillId="0" borderId="128" applyNumberFormat="0" applyAlignment="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6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98"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22" borderId="114" applyNumberFormat="0" applyAlignment="0" applyProtection="0"/>
    <xf numFmtId="167" fontId="175" fillId="0" borderId="62" applyFont="0" applyBorder="0" applyAlignment="0"/>
    <xf numFmtId="167" fontId="175" fillId="0" borderId="75" applyFont="0" applyBorder="0" applyAlignment="0"/>
    <xf numFmtId="167" fontId="175" fillId="0" borderId="84" applyFont="0" applyBorder="0" applyAlignment="0"/>
    <xf numFmtId="167" fontId="175" fillId="0" borderId="105" applyFont="0" applyBorder="0" applyAlignment="0"/>
    <xf numFmtId="0" fontId="62" fillId="0" borderId="54" applyNumberFormat="0" applyFont="0" applyBorder="0" applyAlignment="0">
      <alignment horizontal="center"/>
    </xf>
    <xf numFmtId="0" fontId="62" fillId="0" borderId="54" applyNumberFormat="0" applyFont="0" applyBorder="0" applyAlignment="0">
      <alignment horizontal="center"/>
    </xf>
    <xf numFmtId="167" fontId="175" fillId="0" borderId="120" applyFont="0" applyBorder="0" applyAlignment="0"/>
    <xf numFmtId="167" fontId="175" fillId="0" borderId="134" applyFont="0" applyBorder="0" applyAlignment="0"/>
    <xf numFmtId="0" fontId="62" fillId="0" borderId="93" applyNumberFormat="0" applyFont="0" applyBorder="0" applyAlignment="0">
      <alignment horizontal="center"/>
    </xf>
    <xf numFmtId="0" fontId="62" fillId="0" borderId="93" applyNumberFormat="0" applyFont="0" applyBorder="0" applyAlignment="0">
      <alignment horizontal="center"/>
    </xf>
    <xf numFmtId="167" fontId="175" fillId="0" borderId="128" applyFont="0" applyBorder="0" applyAlignment="0"/>
    <xf numFmtId="0" fontId="62" fillId="0" borderId="54" applyNumberFormat="0" applyFont="0" applyBorder="0">
      <alignment horizontal="left" indent="2"/>
    </xf>
    <xf numFmtId="0" fontId="62" fillId="0" borderId="54" applyNumberFormat="0" applyFont="0" applyBorder="0">
      <alignment horizontal="left" indent="2"/>
    </xf>
    <xf numFmtId="0" fontId="62" fillId="0" borderId="93" applyNumberFormat="0" applyFont="0" applyBorder="0">
      <alignment horizontal="left" indent="2"/>
    </xf>
    <xf numFmtId="0" fontId="62" fillId="0" borderId="93" applyNumberFormat="0" applyFont="0" applyBorder="0">
      <alignment horizontal="left" indent="2"/>
    </xf>
    <xf numFmtId="3" fontId="30" fillId="0" borderId="54"/>
    <xf numFmtId="3" fontId="30" fillId="0" borderId="54"/>
    <xf numFmtId="3" fontId="30" fillId="0" borderId="54"/>
    <xf numFmtId="3" fontId="30" fillId="0" borderId="54"/>
    <xf numFmtId="1" fontId="56" fillId="0" borderId="54" applyBorder="0" applyAlignment="0">
      <alignment horizontal="center"/>
    </xf>
    <xf numFmtId="1" fontId="56" fillId="0" borderId="54" applyBorder="0" applyAlignment="0">
      <alignment horizontal="center"/>
    </xf>
    <xf numFmtId="0" fontId="62" fillId="0" borderId="111" applyNumberFormat="0" applyFont="0" applyBorder="0" applyAlignment="0">
      <alignment horizontal="center"/>
    </xf>
    <xf numFmtId="0" fontId="62" fillId="0" borderId="111" applyNumberFormat="0" applyFont="0" applyBorder="0" applyAlignment="0">
      <alignment horizontal="center"/>
    </xf>
    <xf numFmtId="3" fontId="30" fillId="0" borderId="93"/>
    <xf numFmtId="3" fontId="30" fillId="0" borderId="93"/>
    <xf numFmtId="3" fontId="30" fillId="0" borderId="93"/>
    <xf numFmtId="3" fontId="30" fillId="0" borderId="93"/>
    <xf numFmtId="1" fontId="56" fillId="0" borderId="93" applyBorder="0" applyAlignment="0">
      <alignment horizontal="center"/>
    </xf>
    <xf numFmtId="1" fontId="56" fillId="0" borderId="93" applyBorder="0" applyAlignment="0">
      <alignment horizontal="center"/>
    </xf>
    <xf numFmtId="0" fontId="62" fillId="0" borderId="111" applyNumberFormat="0" applyFont="0" applyBorder="0">
      <alignment horizontal="left" indent="2"/>
    </xf>
    <xf numFmtId="0" fontId="62" fillId="0" borderId="111" applyNumberFormat="0" applyFont="0" applyBorder="0">
      <alignment horizontal="left" indent="2"/>
    </xf>
    <xf numFmtId="0" fontId="180" fillId="1" borderId="77" applyNumberFormat="0" applyFont="0" applyAlignment="0">
      <alignment horizontal="center"/>
    </xf>
    <xf numFmtId="0" fontId="180" fillId="1" borderId="77" applyNumberFormat="0" applyFont="0" applyAlignment="0">
      <alignment horizontal="center"/>
    </xf>
    <xf numFmtId="3" fontId="30" fillId="0" borderId="111"/>
    <xf numFmtId="3" fontId="30" fillId="0" borderId="111"/>
    <xf numFmtId="3" fontId="30" fillId="0" borderId="111"/>
    <xf numFmtId="3" fontId="30" fillId="0" borderId="111"/>
    <xf numFmtId="1" fontId="56" fillId="0" borderId="111" applyBorder="0" applyAlignment="0">
      <alignment horizontal="center"/>
    </xf>
    <xf numFmtId="1" fontId="56" fillId="0" borderId="111" applyBorder="0" applyAlignment="0">
      <alignment horizontal="center"/>
    </xf>
    <xf numFmtId="0" fontId="57" fillId="0" borderId="62" applyNumberFormat="0" applyBorder="0" applyAlignment="0"/>
    <xf numFmtId="0" fontId="209" fillId="0" borderId="62">
      <alignment horizontal="center" vertical="center" wrapText="1"/>
    </xf>
    <xf numFmtId="3" fontId="216" fillId="0" borderId="62" applyNumberFormat="0" applyAlignment="0">
      <alignment horizontal="left" wrapText="1"/>
    </xf>
    <xf numFmtId="0" fontId="217" fillId="0" borderId="66" applyNumberFormat="0" applyBorder="0" applyAlignment="0">
      <alignment vertical="center"/>
    </xf>
    <xf numFmtId="0" fontId="220" fillId="0" borderId="0"/>
    <xf numFmtId="0" fontId="220" fillId="0" borderId="0"/>
    <xf numFmtId="0" fontId="57" fillId="0" borderId="75" applyNumberFormat="0" applyBorder="0" applyAlignment="0"/>
    <xf numFmtId="0" fontId="209" fillId="0" borderId="75">
      <alignment horizontal="center" vertical="center" wrapText="1"/>
    </xf>
    <xf numFmtId="0" fontId="57" fillId="0" borderId="84" applyNumberFormat="0" applyBorder="0" applyAlignment="0"/>
    <xf numFmtId="0" fontId="206" fillId="0" borderId="78" applyNumberFormat="0" applyBorder="0" applyAlignment="0">
      <alignment horizontal="center"/>
    </xf>
    <xf numFmtId="3" fontId="216" fillId="0" borderId="75" applyNumberFormat="0" applyAlignment="0">
      <alignment horizontal="left" wrapText="1"/>
    </xf>
    <xf numFmtId="0" fontId="206" fillId="0" borderId="78" applyNumberFormat="0" applyBorder="0" applyAlignment="0">
      <alignment horizontal="center"/>
    </xf>
    <xf numFmtId="0" fontId="217" fillId="0" borderId="79" applyNumberFormat="0" applyBorder="0" applyAlignment="0">
      <alignment vertical="center"/>
    </xf>
    <xf numFmtId="0" fontId="209" fillId="0" borderId="84">
      <alignment horizontal="center" vertical="center" wrapText="1"/>
    </xf>
    <xf numFmtId="0" fontId="212" fillId="0" borderId="76" applyBorder="0" applyAlignment="0">
      <alignment horizontal="center" vertical="center"/>
    </xf>
    <xf numFmtId="0" fontId="212" fillId="0" borderId="76" applyBorder="0" applyAlignment="0">
      <alignment horizontal="center" vertical="center"/>
    </xf>
    <xf numFmtId="3" fontId="216" fillId="0" borderId="84" applyNumberFormat="0" applyAlignment="0">
      <alignment horizontal="left" wrapText="1"/>
    </xf>
    <xf numFmtId="0" fontId="217" fillId="0" borderId="90" applyNumberFormat="0" applyBorder="0" applyAlignment="0">
      <alignment vertical="center"/>
    </xf>
    <xf numFmtId="0" fontId="233" fillId="0" borderId="67" applyNumberFormat="0" applyFont="0" applyAlignment="0">
      <alignment horizontal="center"/>
    </xf>
    <xf numFmtId="327" fontId="84" fillId="0" borderId="74"/>
    <xf numFmtId="327" fontId="84" fillId="0" borderId="74"/>
    <xf numFmtId="5" fontId="224" fillId="46" borderId="76">
      <alignment vertical="top"/>
    </xf>
    <xf numFmtId="5" fontId="224" fillId="46" borderId="76">
      <alignment vertical="top"/>
    </xf>
    <xf numFmtId="287" fontId="224" fillId="46" borderId="76">
      <alignment vertical="top"/>
    </xf>
    <xf numFmtId="0" fontId="225" fillId="47" borderId="74">
      <alignment horizontal="left" vertical="center"/>
    </xf>
    <xf numFmtId="0" fontId="225" fillId="47" borderId="74">
      <alignment horizontal="left" vertical="center"/>
    </xf>
    <xf numFmtId="3" fontId="30" fillId="0" borderId="54"/>
    <xf numFmtId="3" fontId="30" fillId="0" borderId="54"/>
    <xf numFmtId="6" fontId="226" fillId="48" borderId="76"/>
    <xf numFmtId="6" fontId="226" fillId="48" borderId="76"/>
    <xf numFmtId="328" fontId="226" fillId="48" borderId="76"/>
    <xf numFmtId="5" fontId="142" fillId="0" borderId="76">
      <alignment horizontal="left" vertical="top"/>
    </xf>
    <xf numFmtId="5" fontId="142" fillId="0" borderId="76">
      <alignment horizontal="left" vertical="top"/>
    </xf>
    <xf numFmtId="287" fontId="227" fillId="0" borderId="76">
      <alignment horizontal="left" vertical="top"/>
    </xf>
    <xf numFmtId="0" fontId="15" fillId="0" borderId="0"/>
    <xf numFmtId="167" fontId="175" fillId="0" borderId="81" applyFont="0" applyBorder="0" applyAlignment="0"/>
    <xf numFmtId="3" fontId="216" fillId="0" borderId="123" applyNumberFormat="0" applyAlignment="0">
      <alignment horizontal="left" wrapText="1"/>
    </xf>
    <xf numFmtId="0" fontId="217" fillId="0" borderId="126" applyNumberFormat="0" applyBorder="0" applyAlignment="0">
      <alignment vertical="center"/>
    </xf>
    <xf numFmtId="0" fontId="57" fillId="0" borderId="108" applyNumberFormat="0" applyBorder="0" applyAlignment="0"/>
    <xf numFmtId="0" fontId="206" fillId="0" borderId="112" applyNumberFormat="0" applyBorder="0" applyAlignment="0">
      <alignment horizontal="center"/>
    </xf>
    <xf numFmtId="0" fontId="206" fillId="0" borderId="112" applyNumberFormat="0" applyBorder="0" applyAlignment="0">
      <alignment horizontal="center"/>
    </xf>
    <xf numFmtId="0" fontId="209" fillId="0" borderId="108">
      <alignment horizontal="center" vertical="center" wrapText="1"/>
    </xf>
    <xf numFmtId="3" fontId="216" fillId="0" borderId="131" applyNumberFormat="0" applyAlignment="0">
      <alignment horizontal="left" wrapText="1"/>
    </xf>
    <xf numFmtId="0" fontId="212" fillId="0" borderId="109" applyBorder="0" applyAlignment="0">
      <alignment horizontal="center" vertical="center"/>
    </xf>
    <xf numFmtId="0" fontId="212" fillId="0" borderId="109" applyBorder="0" applyAlignment="0">
      <alignment horizontal="center" vertical="center"/>
    </xf>
    <xf numFmtId="5" fontId="224" fillId="46" borderId="56">
      <alignment vertical="top"/>
    </xf>
    <xf numFmtId="5" fontId="224" fillId="46" borderId="56">
      <alignment vertical="top"/>
    </xf>
    <xf numFmtId="287" fontId="224" fillId="46" borderId="56">
      <alignment vertical="top"/>
    </xf>
    <xf numFmtId="0" fontId="217" fillId="0" borderId="132" applyNumberFormat="0" applyBorder="0" applyAlignment="0">
      <alignment vertical="center"/>
    </xf>
    <xf numFmtId="6" fontId="226" fillId="48" borderId="56"/>
    <xf numFmtId="6" fontId="226" fillId="48" borderId="56"/>
    <xf numFmtId="328" fontId="226" fillId="48" borderId="56"/>
    <xf numFmtId="5" fontId="142" fillId="0" borderId="56">
      <alignment horizontal="left" vertical="top"/>
    </xf>
    <xf numFmtId="5" fontId="142" fillId="0" borderId="56">
      <alignment horizontal="left" vertical="top"/>
    </xf>
    <xf numFmtId="287" fontId="227" fillId="0" borderId="56">
      <alignment horizontal="left" vertical="top"/>
    </xf>
    <xf numFmtId="3" fontId="216" fillId="0" borderId="108" applyNumberFormat="0" applyAlignment="0">
      <alignment horizontal="left" wrapText="1"/>
    </xf>
    <xf numFmtId="0" fontId="217" fillId="0" borderId="118" applyNumberFormat="0" applyBorder="0" applyAlignment="0">
      <alignment vertical="center"/>
    </xf>
    <xf numFmtId="0" fontId="57" fillId="0" borderId="92" applyNumberFormat="0" applyBorder="0" applyAlignment="0"/>
    <xf numFmtId="0" fontId="206" fillId="0" borderId="96" applyNumberFormat="0" applyBorder="0" applyAlignment="0">
      <alignment horizontal="center"/>
    </xf>
    <xf numFmtId="0" fontId="206" fillId="0" borderId="96" applyNumberFormat="0" applyBorder="0" applyAlignment="0">
      <alignment horizontal="center"/>
    </xf>
    <xf numFmtId="0" fontId="209" fillId="0" borderId="92">
      <alignment horizontal="center" vertical="center" wrapText="1"/>
    </xf>
    <xf numFmtId="0" fontId="212" fillId="0" borderId="95" applyBorder="0" applyAlignment="0">
      <alignment horizontal="center" vertical="center"/>
    </xf>
    <xf numFmtId="0" fontId="212" fillId="0" borderId="95" applyBorder="0" applyAlignment="0">
      <alignment horizontal="center" vertical="center"/>
    </xf>
    <xf numFmtId="3" fontId="216" fillId="0" borderId="92" applyNumberFormat="0" applyAlignment="0">
      <alignment horizontal="left" wrapText="1"/>
    </xf>
    <xf numFmtId="0" fontId="217" fillId="0" borderId="103" applyNumberFormat="0" applyBorder="0" applyAlignment="0">
      <alignment vertical="center"/>
    </xf>
    <xf numFmtId="327" fontId="84" fillId="0" borderId="111"/>
    <xf numFmtId="327" fontId="84" fillId="0" borderId="111"/>
    <xf numFmtId="0" fontId="233" fillId="0" borderId="73" applyNumberFormat="0" applyFont="0" applyAlignment="0">
      <alignment horizontal="center"/>
    </xf>
    <xf numFmtId="0" fontId="233" fillId="0" borderId="83" applyNumberFormat="0" applyFont="0" applyAlignment="0">
      <alignment horizontal="center"/>
    </xf>
    <xf numFmtId="327" fontId="84" fillId="0" borderId="93"/>
    <xf numFmtId="327" fontId="84" fillId="0" borderId="93"/>
    <xf numFmtId="5" fontId="224" fillId="46" borderId="109">
      <alignment vertical="top"/>
    </xf>
    <xf numFmtId="5" fontId="224" fillId="46" borderId="109">
      <alignment vertical="top"/>
    </xf>
    <xf numFmtId="287" fontId="224" fillId="46" borderId="109">
      <alignment vertical="top"/>
    </xf>
    <xf numFmtId="0" fontId="225" fillId="47" borderId="111">
      <alignment horizontal="left" vertical="center"/>
    </xf>
    <xf numFmtId="0" fontId="225" fillId="47" borderId="111">
      <alignment horizontal="left" vertical="center"/>
    </xf>
    <xf numFmtId="6" fontId="226" fillId="48" borderId="109"/>
    <xf numFmtId="3" fontId="30" fillId="0" borderId="74"/>
    <xf numFmtId="3" fontId="30" fillId="0" borderId="74"/>
    <xf numFmtId="6" fontId="226" fillId="48" borderId="109"/>
    <xf numFmtId="328" fontId="226" fillId="48" borderId="109"/>
    <xf numFmtId="5" fontId="142" fillId="0" borderId="109">
      <alignment horizontal="left" vertical="top"/>
    </xf>
    <xf numFmtId="5" fontId="224" fillId="46" borderId="95">
      <alignment vertical="top"/>
    </xf>
    <xf numFmtId="5" fontId="224" fillId="46" borderId="95">
      <alignment vertical="top"/>
    </xf>
    <xf numFmtId="287" fontId="224" fillId="46" borderId="95">
      <alignment vertical="top"/>
    </xf>
    <xf numFmtId="0" fontId="15" fillId="0" borderId="0"/>
    <xf numFmtId="167" fontId="175" fillId="0" borderId="123" applyFont="0" applyBorder="0" applyAlignment="0"/>
    <xf numFmtId="0" fontId="233" fillId="0" borderId="80" applyNumberFormat="0" applyFont="0" applyAlignment="0">
      <alignment horizontal="center"/>
    </xf>
    <xf numFmtId="0" fontId="233" fillId="0" borderId="91" applyNumberFormat="0" applyFont="0" applyAlignment="0">
      <alignment horizontal="center"/>
    </xf>
    <xf numFmtId="0" fontId="57" fillId="0" borderId="105" applyNumberFormat="0" applyBorder="0" applyAlignment="0"/>
    <xf numFmtId="0" fontId="209" fillId="0" borderId="105">
      <alignment horizontal="center" vertical="center" wrapText="1"/>
    </xf>
    <xf numFmtId="3" fontId="216" fillId="0" borderId="105" applyNumberFormat="0" applyAlignment="0">
      <alignment horizontal="left" wrapText="1"/>
    </xf>
    <xf numFmtId="0" fontId="217" fillId="0" borderId="106" applyNumberFormat="0" applyBorder="0" applyAlignment="0">
      <alignment vertical="center"/>
    </xf>
    <xf numFmtId="0" fontId="15" fillId="0" borderId="0"/>
    <xf numFmtId="0" fontId="225" fillId="47" borderId="93">
      <alignment horizontal="left" vertical="center"/>
    </xf>
    <xf numFmtId="0" fontId="225" fillId="47" borderId="93">
      <alignment horizontal="left" vertical="center"/>
    </xf>
    <xf numFmtId="6" fontId="226" fillId="48" borderId="95"/>
    <xf numFmtId="6" fontId="226" fillId="48" borderId="95"/>
    <xf numFmtId="328" fontId="226" fillId="48" borderId="95"/>
    <xf numFmtId="5" fontId="142" fillId="0" borderId="95">
      <alignment horizontal="left" vertical="top"/>
    </xf>
    <xf numFmtId="5" fontId="142" fillId="0" borderId="95">
      <alignment horizontal="left" vertical="top"/>
    </xf>
    <xf numFmtId="287" fontId="227" fillId="0" borderId="95">
      <alignment horizontal="left" vertical="top"/>
    </xf>
    <xf numFmtId="0" fontId="15" fillId="0" borderId="0"/>
    <xf numFmtId="3" fontId="30" fillId="0" borderId="93"/>
    <xf numFmtId="3" fontId="30" fillId="0" borderId="93"/>
    <xf numFmtId="0" fontId="15" fillId="0" borderId="0"/>
    <xf numFmtId="5" fontId="142" fillId="0" borderId="109">
      <alignment horizontal="left" vertical="top"/>
    </xf>
    <xf numFmtId="287" fontId="227" fillId="0" borderId="109">
      <alignment horizontal="left" vertical="top"/>
    </xf>
    <xf numFmtId="0" fontId="233" fillId="0" borderId="104" applyNumberFormat="0" applyFont="0" applyAlignment="0">
      <alignment horizontal="center"/>
    </xf>
    <xf numFmtId="0" fontId="233" fillId="0" borderId="119" applyNumberFormat="0" applyFont="0" applyAlignment="0">
      <alignment horizontal="center"/>
    </xf>
    <xf numFmtId="0" fontId="233" fillId="0" borderId="127" applyNumberFormat="0" applyFont="0" applyAlignment="0">
      <alignment horizontal="center"/>
    </xf>
    <xf numFmtId="0" fontId="233" fillId="0" borderId="133" applyNumberFormat="0" applyFont="0" applyAlignment="0">
      <alignment horizontal="center"/>
    </xf>
    <xf numFmtId="0" fontId="15" fillId="0" borderId="0"/>
    <xf numFmtId="0" fontId="233" fillId="0" borderId="107" applyNumberFormat="0" applyFont="0" applyAlignment="0">
      <alignment horizontal="center"/>
    </xf>
    <xf numFmtId="0" fontId="57" fillId="0" borderId="120" applyNumberFormat="0" applyBorder="0" applyAlignment="0"/>
    <xf numFmtId="0" fontId="57" fillId="0" borderId="134" applyNumberFormat="0" applyBorder="0" applyAlignment="0"/>
    <xf numFmtId="0" fontId="209" fillId="0" borderId="120">
      <alignment horizontal="center" vertical="center" wrapText="1"/>
    </xf>
    <xf numFmtId="0" fontId="57" fillId="0" borderId="128" applyNumberFormat="0" applyBorder="0" applyAlignment="0"/>
    <xf numFmtId="0" fontId="209" fillId="0" borderId="134">
      <alignment horizontal="center" vertical="center" wrapText="1"/>
    </xf>
    <xf numFmtId="0" fontId="209" fillId="0" borderId="128">
      <alignment horizontal="center" vertical="center" wrapText="1"/>
    </xf>
    <xf numFmtId="3" fontId="216" fillId="0" borderId="120" applyNumberFormat="0" applyAlignment="0">
      <alignment horizontal="left" wrapText="1"/>
    </xf>
    <xf numFmtId="0" fontId="217" fillId="0" borderId="121" applyNumberFormat="0" applyBorder="0" applyAlignment="0">
      <alignment vertical="center"/>
    </xf>
    <xf numFmtId="3" fontId="216" fillId="0" borderId="134" applyNumberFormat="0" applyAlignment="0">
      <alignment horizontal="left" wrapText="1"/>
    </xf>
    <xf numFmtId="3" fontId="216" fillId="0" borderId="128" applyNumberFormat="0" applyAlignment="0">
      <alignment horizontal="left" wrapText="1"/>
    </xf>
    <xf numFmtId="0" fontId="217" fillId="0" borderId="135" applyNumberFormat="0" applyBorder="0" applyAlignment="0">
      <alignment vertical="center"/>
    </xf>
    <xf numFmtId="0" fontId="217" fillId="0" borderId="129" applyNumberFormat="0" applyBorder="0" applyAlignment="0">
      <alignment vertical="center"/>
    </xf>
    <xf numFmtId="3" fontId="30" fillId="0" borderId="111"/>
    <xf numFmtId="3" fontId="30" fillId="0" borderId="111"/>
    <xf numFmtId="0" fontId="15" fillId="0" borderId="0"/>
    <xf numFmtId="0" fontId="15" fillId="0" borderId="0"/>
    <xf numFmtId="0" fontId="233" fillId="0" borderId="122" applyNumberFormat="0" applyFont="0" applyAlignment="0">
      <alignment horizontal="center"/>
    </xf>
    <xf numFmtId="0" fontId="233" fillId="0" borderId="130" applyNumberFormat="0" applyFont="0" applyAlignment="0">
      <alignment horizontal="center"/>
    </xf>
    <xf numFmtId="0" fontId="233" fillId="0" borderId="136" applyNumberFormat="0" applyFont="0" applyAlignment="0">
      <alignment horizontal="center"/>
    </xf>
    <xf numFmtId="0" fontId="15" fillId="0" borderId="0"/>
    <xf numFmtId="0" fontId="15" fillId="0" borderId="0"/>
    <xf numFmtId="0" fontId="15" fillId="0" borderId="0"/>
    <xf numFmtId="0" fontId="15" fillId="0" borderId="0"/>
    <xf numFmtId="43" fontId="261" fillId="0" borderId="0" applyFont="0" applyFill="0" applyBorder="0" applyAlignment="0" applyProtection="0"/>
    <xf numFmtId="0" fontId="18" fillId="0" borderId="0"/>
    <xf numFmtId="0" fontId="14" fillId="0" borderId="0"/>
    <xf numFmtId="0" fontId="14" fillId="0" borderId="0"/>
    <xf numFmtId="3" fontId="30" fillId="0" borderId="138"/>
    <xf numFmtId="3" fontId="30" fillId="0" borderId="138"/>
    <xf numFmtId="1" fontId="56" fillId="0" borderId="138" applyBorder="0" applyAlignment="0">
      <alignment horizontal="center"/>
    </xf>
    <xf numFmtId="1" fontId="56" fillId="0" borderId="138" applyBorder="0" applyAlignment="0">
      <alignment horizontal="center"/>
    </xf>
    <xf numFmtId="3" fontId="30" fillId="0" borderId="138"/>
    <xf numFmtId="3" fontId="30" fillId="0" borderId="138"/>
    <xf numFmtId="3" fontId="30" fillId="0" borderId="138"/>
    <xf numFmtId="3" fontId="30" fillId="0" borderId="138"/>
    <xf numFmtId="0" fontId="62" fillId="0" borderId="138" applyNumberFormat="0" applyFont="0" applyBorder="0">
      <alignment horizontal="left" indent="2"/>
    </xf>
    <xf numFmtId="0" fontId="62" fillId="0" borderId="138" applyNumberFormat="0" applyFont="0" applyBorder="0">
      <alignment horizontal="left" indent="2"/>
    </xf>
    <xf numFmtId="0" fontId="62" fillId="0" borderId="138" applyNumberFormat="0" applyFont="0" applyBorder="0" applyAlignment="0">
      <alignment horizontal="center"/>
    </xf>
    <xf numFmtId="0" fontId="62" fillId="0" borderId="138" applyNumberFormat="0" applyFont="0" applyBorder="0" applyAlignment="0">
      <alignment horizontal="center"/>
    </xf>
    <xf numFmtId="0" fontId="90" fillId="22" borderId="14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2" fontId="55" fillId="0" borderId="141" applyFill="0" applyProtection="0"/>
    <xf numFmtId="252" fontId="55" fillId="0" borderId="143" applyFill="0" applyProtection="0"/>
    <xf numFmtId="273" fontId="55" fillId="0" borderId="141" applyFill="0" applyProtection="0"/>
    <xf numFmtId="273" fontId="55" fillId="0" borderId="143" applyFill="0" applyProtection="0"/>
    <xf numFmtId="276" fontId="34" fillId="0" borderId="138"/>
    <xf numFmtId="276" fontId="34" fillId="0" borderId="138"/>
    <xf numFmtId="0" fontId="45" fillId="0" borderId="139">
      <alignment horizontal="left" vertical="center"/>
    </xf>
    <xf numFmtId="0" fontId="45" fillId="0" borderId="139">
      <alignment horizontal="left" vertical="center"/>
    </xf>
    <xf numFmtId="5" fontId="142" fillId="27" borderId="138" applyNumberFormat="0" applyAlignment="0">
      <alignment horizontal="left" vertical="top"/>
    </xf>
    <xf numFmtId="5" fontId="142" fillId="27" borderId="138" applyNumberFormat="0" applyAlignment="0">
      <alignment horizontal="left" vertical="top"/>
    </xf>
    <xf numFmtId="287" fontId="142" fillId="27" borderId="138" applyNumberFormat="0" applyAlignment="0">
      <alignment horizontal="left" vertical="top"/>
    </xf>
    <xf numFmtId="49" fontId="143" fillId="0" borderId="138">
      <alignment vertical="center"/>
    </xf>
    <xf numFmtId="49" fontId="143" fillId="0" borderId="138">
      <alignment vertical="center"/>
    </xf>
    <xf numFmtId="10" fontId="129" fillId="28"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8" borderId="138" applyNumberFormat="0" applyBorder="0" applyAlignment="0" applyProtection="0"/>
    <xf numFmtId="10" fontId="129" fillId="28"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10" fontId="129" fillId="24" borderId="138" applyNumberFormat="0" applyBorder="0" applyAlignment="0" applyProtection="0"/>
    <xf numFmtId="0" fontId="84" fillId="0" borderId="138"/>
    <xf numFmtId="0" fontId="34" fillId="0" borderId="137" applyNumberFormat="0" applyAlignment="0">
      <alignment horizontal="center"/>
    </xf>
    <xf numFmtId="0" fontId="157" fillId="0" borderId="138" applyNumberFormat="0" applyFont="0" applyFill="0" applyBorder="0" applyAlignment="0">
      <alignment horizontal="center"/>
    </xf>
    <xf numFmtId="0" fontId="157" fillId="0" borderId="138" applyNumberFormat="0" applyFont="0" applyFill="0" applyBorder="0" applyAlignment="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75" fillId="0" borderId="137" applyFont="0" applyBorder="0" applyAlignment="0"/>
    <xf numFmtId="0" fontId="180" fillId="1" borderId="139" applyNumberFormat="0" applyFont="0" applyAlignment="0">
      <alignment horizontal="center"/>
    </xf>
    <xf numFmtId="0" fontId="180" fillId="1" borderId="139" applyNumberFormat="0" applyFont="0" applyAlignment="0">
      <alignment horizontal="center"/>
    </xf>
    <xf numFmtId="0" fontId="57" fillId="0" borderId="137" applyNumberFormat="0" applyBorder="0" applyAlignment="0"/>
    <xf numFmtId="0" fontId="209" fillId="0" borderId="137">
      <alignment horizontal="center" vertical="center" wrapText="1"/>
    </xf>
    <xf numFmtId="0" fontId="212" fillId="0" borderId="140" applyBorder="0" applyAlignment="0">
      <alignment horizontal="center" vertical="center"/>
    </xf>
    <xf numFmtId="0" fontId="212" fillId="0" borderId="140" applyBorder="0" applyAlignment="0">
      <alignment horizontal="center" vertical="center"/>
    </xf>
    <xf numFmtId="3" fontId="216" fillId="0" borderId="137" applyNumberFormat="0" applyAlignment="0">
      <alignment horizontal="left" wrapText="1"/>
    </xf>
    <xf numFmtId="0" fontId="217" fillId="0" borderId="144" applyNumberFormat="0" applyBorder="0" applyAlignment="0">
      <alignment vertical="center"/>
    </xf>
    <xf numFmtId="327" fontId="84" fillId="0" borderId="138"/>
    <xf numFmtId="327" fontId="84" fillId="0" borderId="138"/>
    <xf numFmtId="5" fontId="224" fillId="46" borderId="140">
      <alignment vertical="top"/>
    </xf>
    <xf numFmtId="5" fontId="224" fillId="46" borderId="140">
      <alignment vertical="top"/>
    </xf>
    <xf numFmtId="287" fontId="224" fillId="46" borderId="140">
      <alignment vertical="top"/>
    </xf>
    <xf numFmtId="0" fontId="225" fillId="47" borderId="138">
      <alignment horizontal="left" vertical="center"/>
    </xf>
    <xf numFmtId="0" fontId="225" fillId="47" borderId="138">
      <alignment horizontal="left" vertical="center"/>
    </xf>
    <xf numFmtId="6" fontId="226" fillId="48" borderId="140"/>
    <xf numFmtId="6" fontId="226" fillId="48" borderId="140"/>
    <xf numFmtId="328" fontId="226" fillId="48" borderId="140"/>
    <xf numFmtId="5" fontId="142" fillId="0" borderId="140">
      <alignment horizontal="left" vertical="top"/>
    </xf>
    <xf numFmtId="5" fontId="142" fillId="0" borderId="140">
      <alignment horizontal="left" vertical="top"/>
    </xf>
    <xf numFmtId="287" fontId="227" fillId="0" borderId="140">
      <alignment horizontal="left" vertical="top"/>
    </xf>
    <xf numFmtId="0" fontId="233" fillId="0" borderId="145" applyNumberFormat="0" applyFont="0" applyAlignment="0">
      <alignment horizontal="center"/>
    </xf>
    <xf numFmtId="165" fontId="261" fillId="0" borderId="0" applyFont="0" applyFill="0" applyBorder="0" applyAlignment="0" applyProtection="0"/>
    <xf numFmtId="43" fontId="14" fillId="0" borderId="0" applyFont="0" applyFill="0" applyBorder="0" applyAlignment="0" applyProtection="0"/>
    <xf numFmtId="0" fontId="169" fillId="0" borderId="0"/>
    <xf numFmtId="43" fontId="169" fillId="0" borderId="0" applyFont="0" applyFill="0" applyBorder="0" applyAlignment="0" applyProtection="0"/>
    <xf numFmtId="43" fontId="13" fillId="0" borderId="0" applyFont="0" applyFill="0" applyBorder="0" applyAlignment="0" applyProtection="0"/>
    <xf numFmtId="43" fontId="102" fillId="0" borderId="0" applyFont="0" applyFill="0" applyBorder="0" applyAlignment="0" applyProtection="0"/>
    <xf numFmtId="0" fontId="13" fillId="0" borderId="0"/>
    <xf numFmtId="0" fontId="99" fillId="0" borderId="0"/>
    <xf numFmtId="0" fontId="99" fillId="0" borderId="0"/>
    <xf numFmtId="43" fontId="169" fillId="0" borderId="0" applyFont="0" applyFill="0" applyBorder="0" applyAlignment="0" applyProtection="0"/>
    <xf numFmtId="0" fontId="169" fillId="0" borderId="0"/>
    <xf numFmtId="0" fontId="49"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2" fillId="0" borderId="0"/>
    <xf numFmtId="0" fontId="168" fillId="0" borderId="0"/>
    <xf numFmtId="0" fontId="10" fillId="0" borderId="0"/>
    <xf numFmtId="0" fontId="267" fillId="0" borderId="0"/>
    <xf numFmtId="0" fontId="9" fillId="0" borderId="0"/>
    <xf numFmtId="0" fontId="8" fillId="0" borderId="0"/>
    <xf numFmtId="0" fontId="7" fillId="0" borderId="0"/>
    <xf numFmtId="0" fontId="6" fillId="0" borderId="0"/>
    <xf numFmtId="0" fontId="261" fillId="0" borderId="0"/>
    <xf numFmtId="0" fontId="5" fillId="0" borderId="0"/>
    <xf numFmtId="0" fontId="5" fillId="0" borderId="0"/>
    <xf numFmtId="0" fontId="5" fillId="0" borderId="0"/>
    <xf numFmtId="0" fontId="18" fillId="0" borderId="0" applyAlignment="0"/>
    <xf numFmtId="0" fontId="168" fillId="0" borderId="0" applyAlignment="0"/>
    <xf numFmtId="0" fontId="4"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xf numFmtId="0" fontId="0" fillId="0" borderId="0" xfId="0" applyFill="1"/>
    <xf numFmtId="0" fontId="0" fillId="0" borderId="0" xfId="0"/>
    <xf numFmtId="3" fontId="23" fillId="0" borderId="146" xfId="7052" applyNumberFormat="1" applyFont="1" applyFill="1" applyBorder="1" applyAlignment="1">
      <alignment horizontal="right" vertical="center" wrapText="1"/>
    </xf>
    <xf numFmtId="3" fontId="23" fillId="0" borderId="146" xfId="0" applyNumberFormat="1" applyFont="1" applyFill="1" applyBorder="1" applyAlignment="1">
      <alignment vertical="center" wrapText="1"/>
    </xf>
    <xf numFmtId="3" fontId="23" fillId="0" borderId="146" xfId="0" applyNumberFormat="1" applyFont="1" applyFill="1" applyBorder="1" applyAlignment="1">
      <alignment horizontal="center" vertical="center" wrapText="1"/>
    </xf>
    <xf numFmtId="0" fontId="23" fillId="0" borderId="146" xfId="0" applyFont="1" applyFill="1" applyBorder="1" applyAlignment="1">
      <alignment vertical="center" wrapText="1"/>
    </xf>
    <xf numFmtId="0" fontId="12" fillId="0" borderId="0" xfId="7218"/>
    <xf numFmtId="0" fontId="261" fillId="0" borderId="138" xfId="7218" applyFont="1" applyBorder="1" applyAlignment="1">
      <alignment horizontal="center" vertical="center" wrapText="1"/>
    </xf>
    <xf numFmtId="0" fontId="16" fillId="0" borderId="146" xfId="7218" applyFont="1" applyBorder="1" applyAlignment="1">
      <alignment horizontal="center" vertical="center"/>
    </xf>
    <xf numFmtId="0" fontId="16" fillId="0" borderId="146" xfId="7218" applyFont="1" applyBorder="1" applyAlignment="1">
      <alignment vertical="center"/>
    </xf>
    <xf numFmtId="0" fontId="261" fillId="0" borderId="146" xfId="7218" applyFont="1" applyBorder="1" applyAlignment="1">
      <alignment horizontal="center" vertical="center"/>
    </xf>
    <xf numFmtId="0" fontId="261" fillId="0" borderId="146" xfId="7218" applyFont="1" applyBorder="1" applyAlignment="1">
      <alignment vertical="center"/>
    </xf>
    <xf numFmtId="0" fontId="262" fillId="62" borderId="0" xfId="0" applyFont="1" applyFill="1" applyAlignment="1">
      <alignment horizontal="right"/>
    </xf>
    <xf numFmtId="0" fontId="262" fillId="62" borderId="0" xfId="0" applyFont="1" applyFill="1"/>
    <xf numFmtId="0" fontId="263" fillId="37" borderId="0" xfId="0" applyFont="1" applyFill="1" applyAlignment="1">
      <alignment horizontal="right"/>
    </xf>
    <xf numFmtId="0" fontId="262" fillId="0" borderId="0" xfId="0" applyFont="1" applyAlignment="1">
      <alignment horizontal="right"/>
    </xf>
    <xf numFmtId="49" fontId="262" fillId="45" borderId="138" xfId="0" applyNumberFormat="1" applyFont="1" applyFill="1" applyBorder="1" applyAlignment="1">
      <alignment horizontal="center" vertical="center" wrapText="1"/>
    </xf>
    <xf numFmtId="0" fontId="262" fillId="45" borderId="138" xfId="0" applyNumberFormat="1" applyFont="1" applyFill="1" applyBorder="1" applyAlignment="1">
      <alignment horizontal="center" vertical="center" wrapText="1"/>
    </xf>
    <xf numFmtId="3" fontId="262" fillId="0" borderId="146" xfId="0" applyNumberFormat="1" applyFont="1" applyBorder="1" applyAlignment="1">
      <alignment horizontal="center" vertical="center" wrapText="1"/>
    </xf>
    <xf numFmtId="0" fontId="262" fillId="37" borderId="138" xfId="0" applyFont="1" applyFill="1" applyBorder="1" applyAlignment="1">
      <alignment horizontal="center"/>
    </xf>
    <xf numFmtId="49" fontId="262" fillId="37" borderId="138" xfId="0" applyNumberFormat="1" applyFont="1" applyFill="1" applyBorder="1" applyAlignment="1">
      <alignment horizontal="center" vertical="center" wrapText="1"/>
    </xf>
    <xf numFmtId="0" fontId="262" fillId="37" borderId="138" xfId="0" applyNumberFormat="1" applyFont="1" applyFill="1" applyBorder="1" applyAlignment="1">
      <alignment horizontal="center" vertical="center" wrapText="1"/>
    </xf>
    <xf numFmtId="0" fontId="262" fillId="37" borderId="138" xfId="0" applyNumberFormat="1" applyFont="1" applyFill="1" applyBorder="1" applyAlignment="1">
      <alignment horizontal="center"/>
    </xf>
    <xf numFmtId="0" fontId="262" fillId="0" borderId="0" xfId="0" applyFont="1"/>
    <xf numFmtId="0" fontId="262" fillId="0" borderId="0" xfId="0" applyFont="1" applyFill="1"/>
    <xf numFmtId="0" fontId="262" fillId="0" borderId="0" xfId="0" applyNumberFormat="1" applyFont="1"/>
    <xf numFmtId="0" fontId="262" fillId="0" borderId="0" xfId="0" applyNumberFormat="1" applyFont="1" applyFill="1"/>
    <xf numFmtId="0" fontId="262" fillId="62" borderId="0" xfId="0" applyNumberFormat="1" applyFont="1" applyFill="1"/>
    <xf numFmtId="0" fontId="262" fillId="3" borderId="2" xfId="0" applyFont="1" applyFill="1" applyBorder="1" applyAlignment="1">
      <alignment horizontal="center"/>
    </xf>
    <xf numFmtId="3" fontId="262" fillId="0" borderId="138" xfId="0" applyNumberFormat="1" applyFont="1" applyBorder="1" applyAlignment="1">
      <alignment horizontal="center" vertical="center" wrapText="1"/>
    </xf>
    <xf numFmtId="3" fontId="16" fillId="0" borderId="146" xfId="7218" applyNumberFormat="1" applyFont="1" applyBorder="1" applyAlignment="1">
      <alignment vertical="center"/>
    </xf>
    <xf numFmtId="3" fontId="261" fillId="0" borderId="146" xfId="7218" applyNumberFormat="1" applyFont="1" applyBorder="1" applyAlignment="1">
      <alignment vertical="center"/>
    </xf>
    <xf numFmtId="3" fontId="261" fillId="0" borderId="11" xfId="7218" applyNumberFormat="1" applyFont="1" applyBorder="1" applyAlignment="1">
      <alignment vertical="center"/>
    </xf>
    <xf numFmtId="3" fontId="261" fillId="0" borderId="10" xfId="7218" applyNumberFormat="1" applyFont="1" applyBorder="1" applyAlignment="1">
      <alignment vertical="center"/>
    </xf>
    <xf numFmtId="49" fontId="264" fillId="45" borderId="138" xfId="0" applyNumberFormat="1" applyFont="1" applyFill="1" applyBorder="1" applyAlignment="1">
      <alignment horizontal="center" vertical="center" wrapText="1"/>
    </xf>
    <xf numFmtId="0" fontId="264" fillId="37" borderId="138" xfId="0" applyFont="1" applyFill="1" applyBorder="1" applyAlignment="1">
      <alignment horizontal="center"/>
    </xf>
    <xf numFmtId="0" fontId="264" fillId="62" borderId="0" xfId="0" applyFont="1" applyFill="1" applyAlignment="1">
      <alignment horizontal="right"/>
    </xf>
    <xf numFmtId="0" fontId="265" fillId="37" borderId="0" xfId="0" applyFont="1" applyFill="1" applyAlignment="1">
      <alignment horizontal="right"/>
    </xf>
    <xf numFmtId="0" fontId="0" fillId="0" borderId="138" xfId="0" applyBorder="1" applyAlignment="1">
      <alignment horizontal="center" vertical="center"/>
    </xf>
    <xf numFmtId="3" fontId="264" fillId="0" borderId="138" xfId="0" applyNumberFormat="1" applyFont="1" applyBorder="1" applyAlignment="1">
      <alignment horizontal="center" vertical="center" wrapText="1"/>
    </xf>
    <xf numFmtId="0" fontId="0" fillId="0" borderId="11" xfId="7218" applyFont="1" applyBorder="1" applyAlignment="1">
      <alignment vertical="center"/>
    </xf>
    <xf numFmtId="3" fontId="12" fillId="0" borderId="0" xfId="7218" applyNumberFormat="1"/>
    <xf numFmtId="0" fontId="16" fillId="0" borderId="34" xfId="7218" applyFont="1" applyBorder="1" applyAlignment="1">
      <alignment vertical="center"/>
    </xf>
    <xf numFmtId="0" fontId="16" fillId="0" borderId="34" xfId="7218" applyFont="1" applyBorder="1" applyAlignment="1">
      <alignment horizontal="center" vertical="center"/>
    </xf>
    <xf numFmtId="3" fontId="16" fillId="0" borderId="34" xfId="7218" applyNumberFormat="1" applyFont="1" applyBorder="1" applyAlignment="1">
      <alignment vertical="center"/>
    </xf>
    <xf numFmtId="3" fontId="260" fillId="0" borderId="146" xfId="7218" applyNumberFormat="1" applyFont="1" applyBorder="1" applyAlignment="1">
      <alignment vertical="center"/>
    </xf>
    <xf numFmtId="3" fontId="260" fillId="0" borderId="10" xfId="7218" applyNumberFormat="1" applyFont="1" applyBorder="1" applyAlignment="1">
      <alignment vertical="center"/>
    </xf>
    <xf numFmtId="0" fontId="0" fillId="0" borderId="146" xfId="7218" applyFont="1" applyBorder="1" applyAlignment="1">
      <alignment vertical="center"/>
    </xf>
    <xf numFmtId="0" fontId="23" fillId="61" borderId="146" xfId="2783" applyFont="1" applyFill="1" applyBorder="1" applyAlignment="1">
      <alignment horizontal="center" vertical="center" wrapText="1"/>
    </xf>
    <xf numFmtId="3" fontId="260" fillId="0" borderId="11" xfId="7218" applyNumberFormat="1" applyFont="1" applyBorder="1" applyAlignment="1">
      <alignment vertical="center"/>
    </xf>
    <xf numFmtId="0" fontId="0" fillId="0" borderId="11" xfId="7218" applyFont="1" applyBorder="1" applyAlignment="1">
      <alignment vertical="center" wrapText="1"/>
    </xf>
    <xf numFmtId="0" fontId="0" fillId="0" borderId="146" xfId="7218" applyFont="1" applyBorder="1" applyAlignment="1">
      <alignment vertical="center" wrapText="1"/>
    </xf>
    <xf numFmtId="0" fontId="261" fillId="0" borderId="10" xfId="7218" applyFont="1" applyBorder="1" applyAlignment="1">
      <alignment horizontal="center" vertical="center"/>
    </xf>
    <xf numFmtId="0" fontId="23" fillId="0" borderId="0" xfId="0" applyFont="1"/>
    <xf numFmtId="0" fontId="23" fillId="0" borderId="0" xfId="0" applyFont="1" applyAlignment="1">
      <alignment horizontal="center" vertical="center"/>
    </xf>
    <xf numFmtId="0" fontId="23" fillId="0" borderId="146" xfId="0" applyFont="1" applyFill="1" applyBorder="1" applyAlignment="1">
      <alignment horizontal="center" vertical="center" wrapText="1"/>
    </xf>
    <xf numFmtId="41" fontId="23" fillId="0" borderId="146" xfId="0" applyNumberFormat="1" applyFont="1" applyFill="1" applyBorder="1" applyAlignment="1">
      <alignment horizontal="right" vertical="center" wrapText="1"/>
    </xf>
    <xf numFmtId="3" fontId="23" fillId="0" borderId="146" xfId="0" applyNumberFormat="1" applyFont="1" applyFill="1" applyBorder="1" applyAlignment="1">
      <alignment horizontal="right" vertical="center" wrapText="1"/>
    </xf>
    <xf numFmtId="0" fontId="25" fillId="0" borderId="146" xfId="0" applyFont="1" applyFill="1" applyBorder="1" applyAlignment="1">
      <alignment horizontal="center" vertical="center" wrapText="1"/>
    </xf>
    <xf numFmtId="0" fontId="23" fillId="0" borderId="0" xfId="0" applyFont="1" applyFill="1" applyBorder="1" applyAlignment="1">
      <alignment horizontal="center" vertical="center"/>
    </xf>
    <xf numFmtId="0" fontId="264" fillId="62" borderId="0" xfId="0" applyFont="1" applyFill="1" applyAlignment="1">
      <alignment horizontal="left"/>
    </xf>
    <xf numFmtId="0" fontId="262" fillId="62" borderId="0" xfId="0" applyFont="1" applyFill="1" applyAlignment="1">
      <alignment horizontal="left"/>
    </xf>
    <xf numFmtId="3" fontId="0" fillId="0" borderId="146" xfId="7218" applyNumberFormat="1" applyFont="1" applyBorder="1" applyAlignment="1">
      <alignment vertical="center"/>
    </xf>
    <xf numFmtId="167" fontId="23" fillId="0" borderId="146" xfId="7052" applyNumberFormat="1" applyFont="1" applyFill="1" applyBorder="1" applyAlignment="1">
      <alignment horizontal="right" vertical="center" wrapText="1"/>
    </xf>
    <xf numFmtId="0" fontId="26" fillId="0" borderId="146" xfId="0" applyFont="1" applyFill="1" applyBorder="1" applyAlignment="1">
      <alignment horizontal="center" vertical="center" wrapText="1"/>
    </xf>
    <xf numFmtId="0" fontId="25" fillId="0" borderId="146" xfId="0" quotePrefix="1" applyFont="1" applyFill="1" applyBorder="1" applyAlignment="1">
      <alignment horizontal="center" vertical="center" wrapText="1"/>
    </xf>
    <xf numFmtId="3" fontId="25" fillId="0" borderId="146" xfId="0" applyNumberFormat="1" applyFont="1" applyFill="1" applyBorder="1" applyAlignment="1">
      <alignment horizontal="right" vertical="center" wrapText="1"/>
    </xf>
    <xf numFmtId="3" fontId="25" fillId="0" borderId="146" xfId="0" applyNumberFormat="1" applyFont="1" applyFill="1" applyBorder="1" applyAlignment="1">
      <alignment horizontal="center" vertical="center" wrapText="1"/>
    </xf>
    <xf numFmtId="0" fontId="23" fillId="0" borderId="0" xfId="0" applyFont="1" applyFill="1"/>
    <xf numFmtId="0" fontId="23" fillId="0" borderId="0" xfId="0" applyFont="1" applyFill="1" applyAlignment="1">
      <alignment horizontal="center" vertical="center"/>
    </xf>
    <xf numFmtId="3" fontId="26" fillId="0" borderId="146" xfId="0" applyNumberFormat="1" applyFont="1" applyFill="1" applyBorder="1" applyAlignment="1">
      <alignment horizontal="right" vertical="center" wrapText="1"/>
    </xf>
    <xf numFmtId="3" fontId="26" fillId="0" borderId="146" xfId="0" applyNumberFormat="1" applyFont="1" applyFill="1" applyBorder="1" applyAlignment="1">
      <alignment horizontal="center" vertical="center" wrapText="1"/>
    </xf>
    <xf numFmtId="0" fontId="24" fillId="0" borderId="0" xfId="0" applyFont="1" applyFill="1"/>
    <xf numFmtId="0" fontId="24" fillId="0" borderId="0" xfId="0" applyFont="1" applyFill="1" applyAlignment="1">
      <alignment horizontal="center" vertical="center"/>
    </xf>
    <xf numFmtId="0" fontId="0" fillId="0" borderId="10" xfId="7218" applyFont="1" applyBorder="1" applyAlignment="1">
      <alignment vertical="center"/>
    </xf>
    <xf numFmtId="0" fontId="262" fillId="0" borderId="0" xfId="0" applyFont="1" applyFill="1" applyAlignment="1">
      <alignment horizontal="right"/>
    </xf>
    <xf numFmtId="3" fontId="264" fillId="0" borderId="0" xfId="0" applyNumberFormat="1" applyFont="1" applyFill="1" applyBorder="1" applyAlignment="1">
      <alignment horizontal="center" vertical="center" wrapText="1"/>
    </xf>
    <xf numFmtId="0" fontId="262" fillId="0" borderId="0" xfId="0" applyFont="1" applyFill="1" applyBorder="1" applyAlignment="1">
      <alignment horizontal="center"/>
    </xf>
    <xf numFmtId="49" fontId="262" fillId="0" borderId="0" xfId="0" applyNumberFormat="1" applyFont="1" applyFill="1" applyBorder="1" applyAlignment="1">
      <alignment horizontal="center" vertical="center" wrapText="1"/>
    </xf>
    <xf numFmtId="0" fontId="262" fillId="0" borderId="0" xfId="0" applyNumberFormat="1" applyFont="1" applyFill="1" applyBorder="1" applyAlignment="1">
      <alignment horizontal="center" vertical="center" wrapText="1"/>
    </xf>
    <xf numFmtId="0" fontId="262" fillId="0" borderId="0" xfId="0" applyNumberFormat="1" applyFont="1" applyFill="1" applyBorder="1" applyAlignment="1">
      <alignment horizontal="center"/>
    </xf>
    <xf numFmtId="0" fontId="262" fillId="0" borderId="0" xfId="0" applyFont="1" applyFill="1" applyBorder="1" applyAlignment="1">
      <alignment horizontal="right"/>
    </xf>
    <xf numFmtId="0" fontId="0" fillId="0" borderId="0" xfId="0" applyFill="1" applyBorder="1"/>
    <xf numFmtId="3" fontId="23" fillId="0" borderId="11" xfId="0" applyNumberFormat="1" applyFont="1" applyFill="1" applyBorder="1" applyAlignment="1">
      <alignment horizontal="center" vertical="center" wrapText="1"/>
    </xf>
    <xf numFmtId="3" fontId="23" fillId="0" borderId="146" xfId="7053" applyNumberFormat="1" applyFont="1" applyFill="1" applyBorder="1" applyAlignment="1">
      <alignment vertical="center" wrapText="1"/>
    </xf>
    <xf numFmtId="0" fontId="23" fillId="0" borderId="146" xfId="2804" applyFont="1" applyFill="1" applyBorder="1" applyAlignment="1">
      <alignment horizontal="center" vertical="center" wrapText="1"/>
    </xf>
    <xf numFmtId="0" fontId="23" fillId="0" borderId="146" xfId="7054" applyFont="1" applyFill="1" applyBorder="1" applyAlignment="1">
      <alignment horizontal="center" vertical="center"/>
    </xf>
    <xf numFmtId="0" fontId="23" fillId="0" borderId="146" xfId="7054" applyFont="1" applyFill="1" applyBorder="1" applyAlignment="1">
      <alignment horizontal="center" vertical="center" wrapText="1"/>
    </xf>
    <xf numFmtId="3" fontId="23" fillId="0" borderId="0" xfId="0" applyNumberFormat="1" applyFont="1"/>
    <xf numFmtId="0" fontId="23" fillId="0" borderId="146" xfId="0" quotePrefix="1" applyFont="1" applyFill="1" applyBorder="1" applyAlignment="1">
      <alignment horizontal="center" vertical="center" wrapText="1"/>
    </xf>
    <xf numFmtId="3" fontId="25" fillId="0" borderId="0" xfId="0" applyNumberFormat="1" applyFont="1" applyFill="1" applyAlignment="1">
      <alignment vertical="center"/>
    </xf>
    <xf numFmtId="3" fontId="23" fillId="61" borderId="146" xfId="7221" applyNumberFormat="1" applyFont="1" applyFill="1" applyBorder="1" applyAlignment="1">
      <alignment horizontal="center" vertical="center" wrapText="1"/>
    </xf>
    <xf numFmtId="0" fontId="6" fillId="0" borderId="0" xfId="7225"/>
    <xf numFmtId="0" fontId="23" fillId="0" borderId="0" xfId="7221" applyFont="1" applyAlignment="1">
      <alignment horizontal="center"/>
    </xf>
    <xf numFmtId="0" fontId="23" fillId="0" borderId="0" xfId="7221" applyFont="1"/>
    <xf numFmtId="3" fontId="23" fillId="0" borderId="0" xfId="7221" applyNumberFormat="1" applyFont="1" applyAlignment="1">
      <alignment horizontal="right"/>
    </xf>
    <xf numFmtId="0" fontId="25" fillId="0" borderId="34" xfId="7221" applyFont="1" applyBorder="1" applyAlignment="1">
      <alignment horizontal="center" vertical="center" wrapText="1"/>
    </xf>
    <xf numFmtId="3" fontId="25" fillId="0" borderId="34" xfId="7221" applyNumberFormat="1" applyFont="1" applyBorder="1" applyAlignment="1">
      <alignment horizontal="right" vertical="center" wrapText="1"/>
    </xf>
    <xf numFmtId="0" fontId="25" fillId="0" borderId="34" xfId="7221" applyFont="1" applyBorder="1" applyAlignment="1">
      <alignment horizontal="left" vertical="center" wrapText="1"/>
    </xf>
    <xf numFmtId="3" fontId="25" fillId="61" borderId="146" xfId="7221" applyNumberFormat="1" applyFont="1" applyFill="1" applyBorder="1" applyAlignment="1">
      <alignment horizontal="right" vertical="center" wrapText="1"/>
    </xf>
    <xf numFmtId="0" fontId="23" fillId="61" borderId="146" xfId="7221" applyFont="1" applyFill="1" applyBorder="1" applyAlignment="1">
      <alignment horizontal="center" vertical="center" wrapText="1"/>
    </xf>
    <xf numFmtId="0" fontId="23" fillId="61" borderId="146" xfId="7221" applyFont="1" applyFill="1" applyBorder="1" applyAlignment="1">
      <alignment horizontal="left" vertical="center" wrapText="1"/>
    </xf>
    <xf numFmtId="3" fontId="6" fillId="0" borderId="0" xfId="7225" applyNumberFormat="1"/>
    <xf numFmtId="0" fontId="25" fillId="61" borderId="146" xfId="7221" quotePrefix="1" applyFont="1" applyFill="1" applyBorder="1" applyAlignment="1">
      <alignment horizontal="center" vertical="center" wrapText="1"/>
    </xf>
    <xf numFmtId="0" fontId="25" fillId="24" borderId="146" xfId="2783" applyFont="1" applyFill="1" applyBorder="1" applyAlignment="1">
      <alignment horizontal="left" vertical="center" wrapText="1"/>
    </xf>
    <xf numFmtId="3" fontId="23" fillId="61" borderId="10" xfId="7221" applyNumberFormat="1" applyFont="1" applyFill="1" applyBorder="1" applyAlignment="1">
      <alignment horizontal="right" vertical="center" wrapText="1"/>
    </xf>
    <xf numFmtId="0" fontId="23" fillId="0" borderId="0" xfId="7221" applyFont="1" applyAlignment="1">
      <alignment horizontal="left"/>
    </xf>
    <xf numFmtId="0" fontId="23" fillId="61" borderId="10" xfId="7221" quotePrefix="1" applyFont="1" applyFill="1" applyBorder="1" applyAlignment="1">
      <alignment horizontal="center" vertical="center" wrapText="1"/>
    </xf>
    <xf numFmtId="0" fontId="23" fillId="61" borderId="10" xfId="2783" applyFont="1" applyFill="1" applyBorder="1" applyAlignment="1">
      <alignment horizontal="left" vertical="center" wrapText="1"/>
    </xf>
    <xf numFmtId="3" fontId="23" fillId="61" borderId="10" xfId="7221" applyNumberFormat="1" applyFont="1" applyFill="1" applyBorder="1" applyAlignment="1">
      <alignment horizontal="center" vertical="center" wrapText="1"/>
    </xf>
    <xf numFmtId="0" fontId="23" fillId="61" borderId="10" xfId="7221" applyFont="1" applyFill="1" applyBorder="1" applyAlignment="1">
      <alignment horizontal="center" vertical="center" wrapText="1"/>
    </xf>
    <xf numFmtId="0" fontId="23" fillId="61" borderId="10" xfId="2783" applyFont="1" applyFill="1" applyBorder="1" applyAlignment="1">
      <alignment horizontal="center" vertical="center" wrapText="1"/>
    </xf>
    <xf numFmtId="0" fontId="5" fillId="0" borderId="0" xfId="7229"/>
    <xf numFmtId="0" fontId="271" fillId="0" borderId="0" xfId="7229" applyFont="1"/>
    <xf numFmtId="0" fontId="25" fillId="0" borderId="34" xfId="7229" applyFont="1" applyBorder="1" applyAlignment="1">
      <alignment horizontal="center" vertical="center"/>
    </xf>
    <xf numFmtId="3" fontId="25" fillId="0" borderId="34" xfId="7229" applyNumberFormat="1" applyFont="1" applyBorder="1" applyAlignment="1">
      <alignment vertical="center"/>
    </xf>
    <xf numFmtId="0" fontId="25" fillId="0" borderId="34" xfId="7229" applyFont="1" applyBorder="1" applyAlignment="1">
      <alignment vertical="center"/>
    </xf>
    <xf numFmtId="3" fontId="5" fillId="0" borderId="0" xfId="7229" applyNumberFormat="1"/>
    <xf numFmtId="0" fontId="23" fillId="0" borderId="146" xfId="7229" applyFont="1" applyBorder="1" applyAlignment="1">
      <alignment horizontal="center" vertical="center"/>
    </xf>
    <xf numFmtId="0" fontId="23" fillId="0" borderId="146" xfId="7229" applyFont="1" applyBorder="1" applyAlignment="1">
      <alignment vertical="center"/>
    </xf>
    <xf numFmtId="3" fontId="23" fillId="0" borderId="146" xfId="7229" applyNumberFormat="1" applyFont="1" applyBorder="1" applyAlignment="1">
      <alignment vertical="center"/>
    </xf>
    <xf numFmtId="0" fontId="23" fillId="0" borderId="10" xfId="7229" applyFont="1" applyBorder="1" applyAlignment="1">
      <alignment horizontal="center" vertical="center"/>
    </xf>
    <xf numFmtId="0" fontId="23" fillId="0" borderId="10" xfId="7229" applyFont="1" applyBorder="1" applyAlignment="1">
      <alignment vertical="center"/>
    </xf>
    <xf numFmtId="3" fontId="23" fillId="0" borderId="10" xfId="7229" applyNumberFormat="1" applyFont="1" applyBorder="1" applyAlignment="1">
      <alignment vertical="center"/>
    </xf>
    <xf numFmtId="0" fontId="5" fillId="0" borderId="154" xfId="7229" applyBorder="1"/>
    <xf numFmtId="0" fontId="24" fillId="0" borderId="2" xfId="7229" applyFont="1" applyBorder="1" applyAlignment="1">
      <alignment horizontal="right" vertical="center"/>
    </xf>
    <xf numFmtId="0" fontId="25" fillId="0" borderId="146" xfId="0" applyNumberFormat="1" applyFont="1" applyFill="1" applyBorder="1" applyAlignment="1">
      <alignment horizontal="center" vertical="center" wrapText="1"/>
    </xf>
    <xf numFmtId="364" fontId="25" fillId="0" borderId="146" xfId="0" applyNumberFormat="1" applyFont="1" applyFill="1" applyBorder="1" applyAlignment="1">
      <alignment horizontal="center" vertical="center" wrapText="1"/>
    </xf>
    <xf numFmtId="0" fontId="26" fillId="0" borderId="146" xfId="0" quotePrefix="1" applyFont="1" applyFill="1" applyBorder="1" applyAlignment="1">
      <alignment horizontal="center" vertical="center" wrapText="1"/>
    </xf>
    <xf numFmtId="0" fontId="272" fillId="0" borderId="0" xfId="0" applyFont="1" applyAlignment="1">
      <alignment vertical="center"/>
    </xf>
    <xf numFmtId="345" fontId="6" fillId="0" borderId="0" xfId="7225" applyNumberFormat="1"/>
    <xf numFmtId="0" fontId="260" fillId="0" borderId="0" xfId="0" applyFont="1"/>
    <xf numFmtId="0" fontId="260" fillId="0" borderId="0" xfId="0" applyFont="1" applyAlignment="1">
      <alignment horizontal="center" vertical="center"/>
    </xf>
    <xf numFmtId="364" fontId="23" fillId="0" borderId="0" xfId="0" applyNumberFormat="1" applyFont="1"/>
    <xf numFmtId="3" fontId="23" fillId="0" borderId="0" xfId="0" applyNumberFormat="1" applyFont="1" applyAlignment="1">
      <alignment horizontal="center" vertical="center"/>
    </xf>
    <xf numFmtId="0" fontId="22" fillId="0" borderId="2" xfId="0" applyFont="1" applyFill="1" applyBorder="1" applyAlignment="1">
      <alignment vertical="center"/>
    </xf>
    <xf numFmtId="0" fontId="23" fillId="0" borderId="0" xfId="0" applyFont="1" applyFill="1" applyAlignment="1">
      <alignment vertical="center"/>
    </xf>
    <xf numFmtId="0" fontId="23" fillId="0" borderId="0" xfId="0" applyNumberFormat="1" applyFont="1" applyAlignment="1">
      <alignment vertical="center" wrapText="1"/>
    </xf>
    <xf numFmtId="3" fontId="23" fillId="0" borderId="0" xfId="0" applyNumberFormat="1" applyFont="1" applyFill="1"/>
    <xf numFmtId="3" fontId="23" fillId="0" borderId="0" xfId="0" applyNumberFormat="1" applyFont="1" applyFill="1" applyAlignment="1">
      <alignment horizontal="center" vertical="center"/>
    </xf>
    <xf numFmtId="167" fontId="23" fillId="0" borderId="0" xfId="0" applyNumberFormat="1" applyFont="1"/>
    <xf numFmtId="0" fontId="24" fillId="0" borderId="0" xfId="0" applyFont="1"/>
    <xf numFmtId="0" fontId="24" fillId="0" borderId="0" xfId="0" applyFont="1" applyAlignment="1">
      <alignment horizontal="center" vertical="center"/>
    </xf>
    <xf numFmtId="43" fontId="23" fillId="0" borderId="0" xfId="7052" applyFont="1"/>
    <xf numFmtId="0" fontId="23" fillId="0" borderId="0" xfId="0" applyFont="1" applyAlignment="1">
      <alignment horizontal="center" vertical="center" wrapText="1"/>
    </xf>
    <xf numFmtId="4" fontId="23" fillId="0" borderId="0" xfId="0" applyNumberFormat="1" applyFont="1"/>
    <xf numFmtId="0" fontId="23" fillId="0" borderId="0" xfId="0" quotePrefix="1" applyFont="1"/>
    <xf numFmtId="0" fontId="23" fillId="0" borderId="0" xfId="0" quotePrefix="1" applyFont="1" applyAlignment="1">
      <alignment horizontal="center"/>
    </xf>
    <xf numFmtId="0" fontId="23" fillId="0" borderId="0" xfId="0" applyFont="1" applyAlignment="1">
      <alignment horizontal="center"/>
    </xf>
    <xf numFmtId="0" fontId="23" fillId="0" borderId="0" xfId="0" applyFont="1" applyAlignment="1">
      <alignment horizontal="center" wrapText="1"/>
    </xf>
    <xf numFmtId="3" fontId="260" fillId="0" borderId="0" xfId="0" applyNumberFormat="1" applyFont="1"/>
    <xf numFmtId="0" fontId="273" fillId="0" borderId="0" xfId="7233" applyFont="1"/>
    <xf numFmtId="0" fontId="271" fillId="0" borderId="0" xfId="7233" applyFont="1"/>
    <xf numFmtId="3" fontId="271" fillId="0" borderId="0" xfId="7233" applyNumberFormat="1" applyFont="1"/>
    <xf numFmtId="364" fontId="23" fillId="0" borderId="64" xfId="0" applyNumberFormat="1" applyFont="1" applyBorder="1" applyAlignment="1">
      <alignment horizontal="left" vertical="center"/>
    </xf>
    <xf numFmtId="3" fontId="25" fillId="0" borderId="64" xfId="0" applyNumberFormat="1" applyFont="1" applyFill="1" applyBorder="1" applyAlignment="1">
      <alignment vertical="center" wrapText="1"/>
    </xf>
    <xf numFmtId="3" fontId="26" fillId="0" borderId="0" xfId="0" applyNumberFormat="1" applyFont="1"/>
    <xf numFmtId="0" fontId="26"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xf numFmtId="0" fontId="23" fillId="0" borderId="146" xfId="2783" applyFont="1" applyFill="1" applyBorder="1" applyAlignment="1">
      <alignment horizontal="left" vertical="center" wrapText="1"/>
    </xf>
    <xf numFmtId="0" fontId="23" fillId="0" borderId="146" xfId="2601" applyFont="1" applyFill="1" applyBorder="1" applyAlignment="1">
      <alignment horizontal="center" vertical="center" wrapText="1" shrinkToFit="1"/>
    </xf>
    <xf numFmtId="0" fontId="23" fillId="0" borderId="146" xfId="2783"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5" fillId="0" borderId="64" xfId="0" applyNumberFormat="1" applyFont="1" applyFill="1" applyBorder="1" applyAlignment="1">
      <alignment vertical="center" wrapText="1"/>
    </xf>
    <xf numFmtId="364" fontId="25" fillId="0" borderId="64" xfId="0" applyNumberFormat="1" applyFont="1" applyFill="1" applyBorder="1" applyAlignment="1">
      <alignment vertical="center" wrapText="1"/>
    </xf>
    <xf numFmtId="0" fontId="23" fillId="0" borderId="146" xfId="0" applyFont="1" applyFill="1" applyBorder="1" applyAlignment="1">
      <alignment horizontal="left" vertical="center" wrapText="1"/>
    </xf>
    <xf numFmtId="43" fontId="23" fillId="0" borderId="0" xfId="7052" applyFont="1" applyFill="1"/>
    <xf numFmtId="0" fontId="23" fillId="0" borderId="11" xfId="0" applyFont="1" applyFill="1" applyBorder="1" applyAlignment="1">
      <alignment horizontal="left" vertical="center" wrapText="1"/>
    </xf>
    <xf numFmtId="364" fontId="23" fillId="0" borderId="146"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70" fillId="0" borderId="2" xfId="0" applyFont="1" applyFill="1" applyBorder="1" applyAlignment="1">
      <alignment vertical="center"/>
    </xf>
    <xf numFmtId="0" fontId="270" fillId="0" borderId="2" xfId="0" applyFont="1" applyFill="1" applyBorder="1" applyAlignment="1">
      <alignment horizontal="right" vertical="center"/>
    </xf>
    <xf numFmtId="0" fontId="23" fillId="0" borderId="1" xfId="0" applyFont="1" applyFill="1" applyBorder="1" applyAlignment="1">
      <alignment horizontal="center" vertical="center" wrapText="1"/>
    </xf>
    <xf numFmtId="0" fontId="23" fillId="0" borderId="146" xfId="0" quotePrefix="1" applyFont="1" applyFill="1" applyBorder="1" applyAlignment="1">
      <alignment horizontal="left" vertical="center" wrapText="1"/>
    </xf>
    <xf numFmtId="3" fontId="24" fillId="0" borderId="146" xfId="0" applyNumberFormat="1" applyFont="1" applyFill="1" applyBorder="1" applyAlignment="1">
      <alignment horizontal="center" vertical="center" wrapText="1"/>
    </xf>
    <xf numFmtId="3" fontId="23" fillId="0" borderId="146" xfId="7226" applyNumberFormat="1" applyFont="1" applyFill="1" applyBorder="1" applyAlignment="1">
      <alignment horizontal="right" vertical="center" wrapText="1"/>
    </xf>
    <xf numFmtId="4" fontId="25" fillId="0" borderId="146" xfId="0" applyNumberFormat="1" applyFont="1" applyFill="1" applyBorder="1" applyAlignment="1">
      <alignment horizontal="center" vertical="center" wrapText="1"/>
    </xf>
    <xf numFmtId="0" fontId="23" fillId="0" borderId="11" xfId="0" applyFont="1" applyFill="1" applyBorder="1" applyAlignment="1">
      <alignment vertical="center" wrapText="1"/>
    </xf>
    <xf numFmtId="3" fontId="23" fillId="0" borderId="11" xfId="0" applyNumberFormat="1" applyFont="1" applyFill="1" applyBorder="1" applyAlignment="1">
      <alignment horizontal="right" vertical="center" wrapText="1"/>
    </xf>
    <xf numFmtId="0" fontId="26" fillId="0" borderId="11" xfId="0" quotePrefix="1" applyFont="1" applyFill="1" applyBorder="1" applyAlignment="1">
      <alignment horizontal="center" vertical="center" wrapText="1"/>
    </xf>
    <xf numFmtId="0" fontId="23" fillId="0" borderId="146" xfId="7054" applyFont="1" applyFill="1" applyBorder="1" applyAlignment="1">
      <alignment vertical="center" wrapText="1"/>
    </xf>
    <xf numFmtId="0" fontId="25" fillId="0" borderId="11" xfId="0" quotePrefix="1" applyFont="1" applyFill="1" applyBorder="1" applyAlignment="1">
      <alignment horizontal="center" vertical="center" wrapText="1"/>
    </xf>
    <xf numFmtId="0" fontId="25" fillId="0" borderId="11" xfId="0" applyFont="1" applyFill="1" applyBorder="1" applyAlignment="1">
      <alignment horizontal="center" vertical="center" wrapText="1"/>
    </xf>
    <xf numFmtId="3" fontId="25" fillId="0" borderId="11" xfId="0" applyNumberFormat="1" applyFont="1" applyFill="1" applyBorder="1" applyAlignment="1">
      <alignment horizontal="right" vertical="center" wrapText="1"/>
    </xf>
    <xf numFmtId="3" fontId="25" fillId="0" borderId="11"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3" fontId="23" fillId="0" borderId="10" xfId="0" applyNumberFormat="1" applyFont="1" applyFill="1" applyBorder="1" applyAlignment="1">
      <alignment horizontal="right" vertical="center" wrapText="1"/>
    </xf>
    <xf numFmtId="3" fontId="23" fillId="0" borderId="10" xfId="0" applyNumberFormat="1" applyFont="1" applyFill="1" applyBorder="1" applyAlignment="1">
      <alignment horizontal="center" vertical="center" wrapText="1"/>
    </xf>
    <xf numFmtId="3" fontId="23" fillId="0" borderId="146" xfId="0" applyNumberFormat="1" applyFont="1" applyBorder="1" applyAlignment="1">
      <alignment horizontal="right" vertical="center" wrapText="1"/>
    </xf>
    <xf numFmtId="364" fontId="23" fillId="0" borderId="146" xfId="0" applyNumberFormat="1" applyFont="1" applyFill="1" applyBorder="1" applyAlignment="1">
      <alignment horizontal="center" vertical="center" wrapText="1"/>
    </xf>
    <xf numFmtId="3" fontId="273" fillId="0" borderId="0" xfId="7233" applyNumberFormat="1" applyFont="1"/>
    <xf numFmtId="0" fontId="270" fillId="0" borderId="0" xfId="7233" applyFont="1" applyAlignment="1">
      <alignment horizontal="right"/>
    </xf>
    <xf numFmtId="0" fontId="24" fillId="0" borderId="0" xfId="7221" applyFont="1" applyAlignment="1">
      <alignment horizontal="right" vertical="center"/>
    </xf>
    <xf numFmtId="3" fontId="23" fillId="0" borderId="11" xfId="0" applyNumberFormat="1" applyFont="1" applyBorder="1" applyAlignment="1">
      <alignment horizontal="right" vertical="center" wrapText="1"/>
    </xf>
    <xf numFmtId="0" fontId="23" fillId="0" borderId="11" xfId="0" applyFont="1" applyBorder="1" applyAlignment="1">
      <alignment vertical="center" wrapText="1"/>
    </xf>
    <xf numFmtId="0" fontId="23" fillId="0" borderId="11" xfId="0" applyFont="1" applyBorder="1" applyAlignment="1">
      <alignment horizontal="center" vertical="center" wrapText="1"/>
    </xf>
    <xf numFmtId="4" fontId="271" fillId="0" borderId="0" xfId="7233" applyNumberFormat="1" applyFont="1"/>
    <xf numFmtId="0" fontId="23" fillId="0" borderId="10" xfId="0" applyFont="1" applyFill="1" applyBorder="1" applyAlignment="1">
      <alignment vertical="center" wrapText="1"/>
    </xf>
    <xf numFmtId="0" fontId="23" fillId="0" borderId="146" xfId="0" applyFont="1" applyBorder="1" applyAlignment="1">
      <alignment vertical="center" wrapText="1"/>
    </xf>
    <xf numFmtId="0" fontId="23" fillId="0" borderId="146" xfId="0" applyFont="1" applyBorder="1" applyAlignment="1">
      <alignment horizontal="center" vertical="center" wrapText="1"/>
    </xf>
    <xf numFmtId="3" fontId="23" fillId="0" borderId="146" xfId="0" applyNumberFormat="1" applyFont="1" applyBorder="1" applyAlignment="1">
      <alignment horizontal="center" vertical="center" wrapText="1"/>
    </xf>
    <xf numFmtId="41" fontId="23" fillId="0" borderId="146" xfId="0" applyNumberFormat="1" applyFont="1" applyBorder="1" applyAlignment="1">
      <alignment horizontal="right" vertical="center" wrapText="1"/>
    </xf>
    <xf numFmtId="0" fontId="23" fillId="0" borderId="146" xfId="2601" applyFont="1" applyBorder="1" applyAlignment="1">
      <alignment horizontal="center" vertical="center" wrapText="1" shrinkToFit="1"/>
    </xf>
    <xf numFmtId="3" fontId="270" fillId="0" borderId="2" xfId="0" applyNumberFormat="1" applyFont="1" applyFill="1" applyBorder="1" applyAlignment="1">
      <alignment vertical="center"/>
    </xf>
    <xf numFmtId="3" fontId="23" fillId="0" borderId="10" xfId="7233" applyNumberFormat="1" applyFont="1" applyBorder="1" applyAlignment="1">
      <alignment horizontal="right" vertical="center" wrapText="1"/>
    </xf>
    <xf numFmtId="0" fontId="244" fillId="0" borderId="147" xfId="7233" applyFont="1" applyBorder="1" applyAlignment="1">
      <alignment horizontal="center" vertical="center" wrapText="1"/>
    </xf>
    <xf numFmtId="0" fontId="275" fillId="0" borderId="146" xfId="7233" applyFont="1" applyBorder="1" applyAlignment="1">
      <alignment horizontal="center" vertical="center" wrapText="1"/>
    </xf>
    <xf numFmtId="3" fontId="275" fillId="0" borderId="146" xfId="7233" applyNumberFormat="1" applyFont="1" applyBorder="1" applyAlignment="1">
      <alignment horizontal="right" vertical="center" wrapText="1"/>
    </xf>
    <xf numFmtId="0" fontId="244" fillId="0" borderId="146" xfId="7233" applyFont="1" applyBorder="1" applyAlignment="1">
      <alignment horizontal="left" vertical="center" wrapText="1"/>
    </xf>
    <xf numFmtId="0" fontId="275" fillId="0" borderId="146" xfId="7233" applyFont="1" applyBorder="1" applyAlignment="1">
      <alignment horizontal="left" vertical="center" wrapText="1"/>
    </xf>
    <xf numFmtId="0" fontId="244" fillId="0" borderId="146" xfId="7233" applyFont="1" applyBorder="1" applyAlignment="1">
      <alignment horizontal="center" vertical="center" wrapText="1"/>
    </xf>
    <xf numFmtId="3" fontId="244" fillId="0" borderId="146" xfId="7233" applyNumberFormat="1" applyFont="1" applyBorder="1" applyAlignment="1">
      <alignment horizontal="right" vertical="center" wrapText="1"/>
    </xf>
    <xf numFmtId="3" fontId="270" fillId="0" borderId="146" xfId="7233" applyNumberFormat="1" applyFont="1" applyBorder="1" applyAlignment="1">
      <alignment horizontal="right" vertical="center" wrapText="1"/>
    </xf>
    <xf numFmtId="0" fontId="244" fillId="0" borderId="146" xfId="7233" quotePrefix="1" applyFont="1" applyBorder="1" applyAlignment="1">
      <alignment horizontal="center" vertical="center" wrapText="1"/>
    </xf>
    <xf numFmtId="0" fontId="244" fillId="0" borderId="10" xfId="7233" applyFont="1" applyBorder="1" applyAlignment="1">
      <alignment horizontal="center" vertical="center" wrapText="1"/>
    </xf>
    <xf numFmtId="0" fontId="244" fillId="0" borderId="10" xfId="7233" applyFont="1" applyBorder="1" applyAlignment="1">
      <alignment horizontal="left" vertical="center" wrapText="1"/>
    </xf>
    <xf numFmtId="3" fontId="244" fillId="0" borderId="10" xfId="7233" applyNumberFormat="1" applyFont="1" applyBorder="1" applyAlignment="1">
      <alignment horizontal="right" vertical="center" wrapText="1"/>
    </xf>
    <xf numFmtId="167" fontId="23" fillId="0" borderId="146" xfId="7052" applyNumberFormat="1" applyFont="1" applyBorder="1" applyAlignment="1">
      <alignment horizontal="right" vertical="center" wrapText="1"/>
    </xf>
    <xf numFmtId="0" fontId="268" fillId="0" borderId="0" xfId="7233" applyFont="1" applyAlignment="1">
      <alignment horizontal="center" vertical="center"/>
    </xf>
    <xf numFmtId="0" fontId="102" fillId="0" borderId="0" xfId="7233" applyFont="1" applyAlignment="1">
      <alignment horizontal="left" vertical="center" wrapText="1"/>
    </xf>
    <xf numFmtId="0" fontId="244" fillId="0" borderId="149" xfId="7233" applyFont="1" applyBorder="1" applyAlignment="1">
      <alignment horizontal="center" vertical="center" wrapText="1"/>
    </xf>
    <xf numFmtId="0" fontId="244" fillId="0" borderId="151" xfId="7233" applyFont="1" applyBorder="1" applyAlignment="1">
      <alignment horizontal="center" vertical="center" wrapText="1"/>
    </xf>
    <xf numFmtId="0" fontId="244" fillId="0" borderId="147" xfId="7233" applyFont="1" applyBorder="1" applyAlignment="1">
      <alignment horizontal="center" vertical="center" wrapText="1"/>
    </xf>
    <xf numFmtId="0" fontId="244" fillId="0" borderId="150" xfId="7233" applyFont="1" applyBorder="1" applyAlignment="1">
      <alignment horizontal="center" vertical="center" wrapText="1"/>
    </xf>
    <xf numFmtId="0" fontId="22" fillId="0" borderId="0" xfId="7233" applyFont="1" applyAlignment="1">
      <alignment horizontal="center" vertical="center" wrapText="1"/>
    </xf>
    <xf numFmtId="0" fontId="268" fillId="0" borderId="0" xfId="7233" applyFont="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148" xfId="0" applyFont="1" applyFill="1" applyBorder="1" applyAlignment="1">
      <alignment horizontal="center" vertical="center" wrapText="1"/>
    </xf>
    <xf numFmtId="0" fontId="268" fillId="0" borderId="0" xfId="0" applyFont="1" applyAlignment="1">
      <alignment horizontal="center"/>
    </xf>
    <xf numFmtId="0" fontId="268" fillId="0" borderId="0" xfId="0" applyFont="1" applyAlignment="1">
      <alignment horizontal="center" vertical="center" wrapText="1"/>
    </xf>
    <xf numFmtId="0" fontId="23" fillId="0" borderId="56" xfId="0" applyFont="1" applyFill="1" applyBorder="1" applyAlignment="1">
      <alignment horizontal="center" vertical="center" wrapText="1"/>
    </xf>
    <xf numFmtId="0" fontId="23" fillId="0" borderId="109" xfId="0" applyFont="1" applyFill="1" applyBorder="1" applyAlignment="1">
      <alignment horizontal="center" vertical="center" wrapText="1"/>
    </xf>
    <xf numFmtId="0" fontId="23" fillId="0" borderId="149" xfId="0" applyFont="1" applyFill="1" applyBorder="1" applyAlignment="1">
      <alignment horizontal="center" vertical="center" wrapText="1"/>
    </xf>
    <xf numFmtId="0" fontId="23" fillId="0" borderId="150" xfId="0" applyFont="1" applyFill="1" applyBorder="1" applyAlignment="1">
      <alignment horizontal="center" vertical="center" wrapText="1"/>
    </xf>
    <xf numFmtId="0" fontId="23" fillId="0" borderId="151" xfId="0" applyFont="1" applyFill="1" applyBorder="1" applyAlignment="1">
      <alignment horizontal="center" vertical="center" wrapText="1"/>
    </xf>
    <xf numFmtId="0" fontId="23" fillId="0" borderId="0" xfId="7229" applyFont="1" applyAlignment="1">
      <alignment horizontal="justify" vertical="center" wrapText="1"/>
    </xf>
    <xf numFmtId="0" fontId="261" fillId="0" borderId="154" xfId="7229" applyFont="1" applyBorder="1" applyAlignment="1">
      <alignment vertical="center"/>
    </xf>
    <xf numFmtId="0" fontId="23" fillId="0" borderId="152" xfId="7229" applyFont="1" applyBorder="1" applyAlignment="1">
      <alignment horizontal="center" vertical="center" wrapText="1"/>
    </xf>
    <xf numFmtId="0" fontId="23" fillId="0" borderId="64" xfId="7229" applyFont="1" applyBorder="1" applyAlignment="1">
      <alignment horizontal="center" vertical="center" wrapText="1"/>
    </xf>
    <xf numFmtId="0" fontId="23" fillId="0" borderId="153" xfId="7229" applyFont="1" applyBorder="1" applyAlignment="1">
      <alignment horizontal="center" vertical="center" wrapText="1"/>
    </xf>
    <xf numFmtId="0" fontId="23" fillId="0" borderId="147" xfId="7229" applyFont="1" applyBorder="1" applyAlignment="1">
      <alignment horizontal="center" vertical="center" wrapText="1"/>
    </xf>
    <xf numFmtId="0" fontId="23" fillId="0" borderId="147" xfId="7229" applyFont="1" applyBorder="1" applyAlignment="1">
      <alignment horizontal="center" vertical="center"/>
    </xf>
    <xf numFmtId="0" fontId="23" fillId="0" borderId="149" xfId="7229" applyFont="1" applyBorder="1" applyAlignment="1">
      <alignment horizontal="center" vertical="center" wrapText="1"/>
    </xf>
    <xf numFmtId="0" fontId="23" fillId="0" borderId="150" xfId="7229" applyFont="1" applyBorder="1" applyAlignment="1">
      <alignment horizontal="center" vertical="center" wrapText="1"/>
    </xf>
    <xf numFmtId="0" fontId="268" fillId="0" borderId="0" xfId="7229" applyFont="1" applyAlignment="1">
      <alignment horizontal="center"/>
    </xf>
    <xf numFmtId="0" fontId="268" fillId="0" borderId="0" xfId="7229" applyFont="1" applyAlignment="1">
      <alignment horizontal="center" vertical="center" wrapText="1"/>
    </xf>
    <xf numFmtId="0" fontId="23" fillId="0" borderId="148" xfId="7229" applyFont="1" applyBorder="1" applyAlignment="1">
      <alignment horizontal="center" vertical="center"/>
    </xf>
    <xf numFmtId="0" fontId="23" fillId="0" borderId="8" xfId="7229" applyFont="1" applyBorder="1" applyAlignment="1">
      <alignment horizontal="center" vertical="center"/>
    </xf>
    <xf numFmtId="0" fontId="23" fillId="0" borderId="7" xfId="7229" applyFont="1" applyBorder="1" applyAlignment="1">
      <alignment horizontal="center" vertical="center"/>
    </xf>
    <xf numFmtId="0" fontId="274" fillId="0" borderId="0" xfId="7229" applyFont="1" applyAlignment="1">
      <alignment horizontal="center" vertical="center" wrapText="1"/>
    </xf>
    <xf numFmtId="0" fontId="274" fillId="0" borderId="0" xfId="7221" applyFont="1" applyAlignment="1">
      <alignment horizontal="center" vertical="center" wrapText="1"/>
    </xf>
    <xf numFmtId="3" fontId="23" fillId="0" borderId="147" xfId="7221" applyNumberFormat="1" applyFont="1" applyBorder="1" applyAlignment="1">
      <alignment horizontal="center" vertical="center" wrapText="1"/>
    </xf>
    <xf numFmtId="3" fontId="23" fillId="0" borderId="148" xfId="7221" applyNumberFormat="1" applyFont="1" applyBorder="1" applyAlignment="1">
      <alignment horizontal="center" vertical="center" wrapText="1"/>
    </xf>
    <xf numFmtId="3" fontId="23" fillId="0" borderId="8" xfId="7221" applyNumberFormat="1" applyFont="1" applyBorder="1" applyAlignment="1">
      <alignment horizontal="center" vertical="center" wrapText="1"/>
    </xf>
    <xf numFmtId="3" fontId="23" fillId="0" borderId="7" xfId="7221" applyNumberFormat="1" applyFont="1" applyBorder="1" applyAlignment="1">
      <alignment horizontal="center" vertical="center" wrapText="1"/>
    </xf>
    <xf numFmtId="0" fontId="268" fillId="0" borderId="0" xfId="7221" applyFont="1" applyAlignment="1">
      <alignment horizontal="center" vertical="center"/>
    </xf>
    <xf numFmtId="0" fontId="269" fillId="0" borderId="0" xfId="7221" applyFont="1" applyAlignment="1">
      <alignment horizontal="center" vertical="center" wrapText="1"/>
    </xf>
    <xf numFmtId="0" fontId="23" fillId="0" borderId="147" xfId="7221" applyFont="1" applyBorder="1" applyAlignment="1">
      <alignment horizontal="center" vertical="center" wrapText="1"/>
    </xf>
    <xf numFmtId="0" fontId="23" fillId="0" borderId="148" xfId="7221" applyFont="1" applyBorder="1" applyAlignment="1">
      <alignment horizontal="center" vertical="center" wrapText="1"/>
    </xf>
    <xf numFmtId="0" fontId="23" fillId="0" borderId="8" xfId="7221" applyFont="1" applyBorder="1" applyAlignment="1">
      <alignment horizontal="center" vertical="center" wrapText="1"/>
    </xf>
    <xf numFmtId="0" fontId="23" fillId="0" borderId="7" xfId="7221" applyFont="1" applyBorder="1" applyAlignment="1">
      <alignment horizontal="center" vertical="center" wrapText="1"/>
    </xf>
    <xf numFmtId="0" fontId="23" fillId="0" borderId="149" xfId="7221" applyFont="1" applyBorder="1" applyAlignment="1">
      <alignment horizontal="center" vertical="center" wrapText="1"/>
    </xf>
    <xf numFmtId="0" fontId="23" fillId="0" borderId="151" xfId="7221" applyFont="1" applyBorder="1" applyAlignment="1">
      <alignment horizontal="center" vertical="center" wrapText="1"/>
    </xf>
    <xf numFmtId="0" fontId="17" fillId="0" borderId="0" xfId="7218" applyFont="1" applyAlignment="1">
      <alignment horizontal="center"/>
    </xf>
    <xf numFmtId="0" fontId="12" fillId="0" borderId="0" xfId="7218" applyBorder="1" applyAlignment="1">
      <alignment horizontal="center" vertical="center"/>
    </xf>
    <xf numFmtId="0" fontId="12" fillId="0" borderId="2" xfId="7218" applyBorder="1" applyAlignment="1">
      <alignment horizontal="center" vertical="center"/>
    </xf>
    <xf numFmtId="0" fontId="261" fillId="0" borderId="138" xfId="7218" applyFont="1" applyBorder="1" applyAlignment="1">
      <alignment horizontal="center" vertical="center" wrapText="1"/>
    </xf>
    <xf numFmtId="0" fontId="261" fillId="0" borderId="147" xfId="7218" applyFont="1" applyBorder="1" applyAlignment="1">
      <alignment horizontal="center" vertical="center" wrapText="1"/>
    </xf>
    <xf numFmtId="0" fontId="0" fillId="0" borderId="149" xfId="7218" applyFont="1" applyBorder="1" applyAlignment="1">
      <alignment horizontal="center" vertical="center" wrapText="1"/>
    </xf>
    <xf numFmtId="0" fontId="0" fillId="0" borderId="150" xfId="7218" applyFont="1" applyBorder="1" applyAlignment="1">
      <alignment horizontal="center" vertical="center" wrapText="1"/>
    </xf>
    <xf numFmtId="0" fontId="0" fillId="0" borderId="151" xfId="7218" applyFont="1" applyBorder="1" applyAlignment="1">
      <alignment horizontal="center" vertical="center" wrapText="1"/>
    </xf>
    <xf numFmtId="0" fontId="11" fillId="0" borderId="149" xfId="7218" applyFont="1" applyBorder="1" applyAlignment="1">
      <alignment horizontal="center" vertical="center"/>
    </xf>
    <xf numFmtId="0" fontId="12" fillId="0" borderId="150" xfId="7218" applyBorder="1" applyAlignment="1">
      <alignment horizontal="center" vertical="center"/>
    </xf>
    <xf numFmtId="0" fontId="12" fillId="0" borderId="151" xfId="7218" applyBorder="1" applyAlignment="1">
      <alignment horizontal="center" vertical="center"/>
    </xf>
    <xf numFmtId="0" fontId="0" fillId="0" borderId="147" xfId="7218" applyFont="1" applyBorder="1" applyAlignment="1">
      <alignment horizontal="center" vertical="center" wrapText="1"/>
    </xf>
    <xf numFmtId="0" fontId="0" fillId="0" borderId="138" xfId="7218" applyFont="1" applyBorder="1" applyAlignment="1">
      <alignment horizontal="center" vertical="center" wrapText="1"/>
    </xf>
    <xf numFmtId="0" fontId="0" fillId="0" borderId="148" xfId="7218" applyFont="1" applyBorder="1" applyAlignment="1">
      <alignment horizontal="center" vertical="center" wrapText="1"/>
    </xf>
    <xf numFmtId="0" fontId="261" fillId="0" borderId="8" xfId="7218" applyFont="1" applyBorder="1" applyAlignment="1">
      <alignment horizontal="center" vertical="center" wrapText="1"/>
    </xf>
    <xf numFmtId="0" fontId="261" fillId="0" borderId="7" xfId="7218" applyFont="1" applyBorder="1" applyAlignment="1">
      <alignment horizontal="center" vertical="center" wrapText="1"/>
    </xf>
    <xf numFmtId="0" fontId="0" fillId="0" borderId="8" xfId="7218" applyFont="1" applyBorder="1" applyAlignment="1">
      <alignment horizontal="center" vertical="center" wrapText="1"/>
    </xf>
    <xf numFmtId="0" fontId="0" fillId="0" borderId="7" xfId="7218" applyFont="1" applyBorder="1" applyAlignment="1">
      <alignment horizontal="center" vertical="center" wrapText="1"/>
    </xf>
    <xf numFmtId="0" fontId="262" fillId="3" borderId="2" xfId="0" applyFont="1" applyFill="1" applyBorder="1" applyAlignment="1">
      <alignment horizontal="center"/>
    </xf>
    <xf numFmtId="0" fontId="262" fillId="0" borderId="2" xfId="0" applyFont="1" applyFill="1" applyBorder="1" applyAlignment="1">
      <alignment horizontal="center"/>
    </xf>
    <xf numFmtId="0" fontId="262" fillId="0" borderId="2" xfId="0" applyFont="1" applyBorder="1" applyAlignment="1">
      <alignment horizontal="center"/>
    </xf>
    <xf numFmtId="0" fontId="262" fillId="3" borderId="2" xfId="0" applyNumberFormat="1" applyFont="1" applyFill="1" applyBorder="1" applyAlignment="1">
      <alignment horizontal="center"/>
    </xf>
    <xf numFmtId="0" fontId="262" fillId="0" borderId="0" xfId="0" applyFont="1" applyAlignment="1">
      <alignment horizontal="center"/>
    </xf>
    <xf numFmtId="0" fontId="262" fillId="3" borderId="0" xfId="0" applyFont="1" applyFill="1" applyAlignment="1">
      <alignment horizontal="center"/>
    </xf>
    <xf numFmtId="0" fontId="262" fillId="0" borderId="0" xfId="0" applyFont="1" applyFill="1" applyAlignment="1">
      <alignment horizontal="center"/>
    </xf>
    <xf numFmtId="0" fontId="0" fillId="0" borderId="2" xfId="0" applyBorder="1" applyAlignment="1">
      <alignment horizontal="center"/>
    </xf>
  </cellXfs>
  <cellStyles count="7243">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hiHuong_ApGia" xfId="318"/>
    <cellStyle name="_KT (2)_2_TG-TH_CoCauPhi (version 1)" xfId="319"/>
    <cellStyle name="_KT (2)_2_TG-TH_Copy of 05-12  KH trung han 2016-2020 - Liem Thinh edited (1)" xfId="320"/>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iao KH 2011 ngay 10-12-2010" xfId="328"/>
    <cellStyle name="_KT (2)_2_TG-TH_GTGT 2003" xfId="329"/>
    <cellStyle name="_KT (2)_2_TG-TH_KE KHAI THUE GTGT 2004" xfId="330"/>
    <cellStyle name="_KT (2)_2_TG-TH_KE KHAI THUE GTGT 2004_BCTC2004" xfId="331"/>
    <cellStyle name="_KT (2)_2_TG-TH_KH TPCP 2016-2020 (tong hop)" xfId="332"/>
    <cellStyle name="_KT (2)_2_TG-TH_KH TPCP vung TNB (03-1-2012)" xfId="333"/>
    <cellStyle name="_KT (2)_2_TG-TH_kien giang 2" xfId="334"/>
    <cellStyle name="_KT (2)_2_TG-TH_Lora-tungchau" xfId="335"/>
    <cellStyle name="_KT (2)_2_TG-TH_Luy ke von ung nam 2011 -Thoa gui ngay 12-8-2012" xfId="336"/>
    <cellStyle name="_KT (2)_2_TG-TH_NhanCong" xfId="337"/>
    <cellStyle name="_KT (2)_2_TG-TH_N-X-T-04" xfId="338"/>
    <cellStyle name="_KT (2)_2_TG-TH_PGIA-phieu tham tra Kho bac" xfId="339"/>
    <cellStyle name="_KT (2)_2_TG-TH_phu luc tong ket tinh hinh TH giai doan 03-10 (ngay 30)" xfId="340"/>
    <cellStyle name="_KT (2)_2_TG-TH_PT02-02" xfId="341"/>
    <cellStyle name="_KT (2)_2_TG-TH_PT02-02_Book1" xfId="342"/>
    <cellStyle name="_KT (2)_2_TG-TH_PT02-03" xfId="343"/>
    <cellStyle name="_KT (2)_2_TG-TH_PT02-03_Book1" xfId="344"/>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H TPCP vung TNB (03-1-2012)" xfId="352"/>
    <cellStyle name="_KT (2)_2_TG-TH_ÿÿÿÿÿ_kien giang 2" xfId="353"/>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H TPCP vung TNB (03-1-2012)" xfId="370"/>
    <cellStyle name="_KT (2)_3_TG-TH_Book1_kien giang 2" xfId="371"/>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iao KH 2011 ngay 10-12-2010" xfId="377"/>
    <cellStyle name="_KT (2)_3_TG-TH_GTGT 2003" xfId="378"/>
    <cellStyle name="_KT (2)_3_TG-TH_KE KHAI THUE GTGT 2004" xfId="379"/>
    <cellStyle name="_KT (2)_3_TG-TH_KE KHAI THUE GTGT 2004_BCTC2004" xfId="380"/>
    <cellStyle name="_KT (2)_3_TG-TH_KH TPCP 2016-2020 (tong hop)" xfId="381"/>
    <cellStyle name="_KT (2)_3_TG-TH_KH TPCP vung TNB (03-1-2012)" xfId="382"/>
    <cellStyle name="_KT (2)_3_TG-TH_kien giang 2" xfId="383"/>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H TPCP vung TNB (03-1-2012)" xfId="406"/>
    <cellStyle name="_KT (2)_3_TG-TH_ÿÿÿÿÿ_kien giang 2" xfId="407"/>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hiHuong_ApGia" xfId="458"/>
    <cellStyle name="_KT (2)_4_CoCauPhi (version 1)" xfId="459"/>
    <cellStyle name="_KT (2)_4_Copy of 05-12  KH trung han 2016-2020 - Liem Thinh edited (1)" xfId="460"/>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iao KH 2011 ngay 10-12-2010" xfId="468"/>
    <cellStyle name="_KT (2)_4_GTGT 2003" xfId="469"/>
    <cellStyle name="_KT (2)_4_KE KHAI THUE GTGT 2004" xfId="470"/>
    <cellStyle name="_KT (2)_4_KE KHAI THUE GTGT 2004_BCTC2004" xfId="471"/>
    <cellStyle name="_KT (2)_4_KH TPCP 2016-2020 (tong hop)" xfId="472"/>
    <cellStyle name="_KT (2)_4_KH TPCP vung TNB (03-1-2012)" xfId="473"/>
    <cellStyle name="_KT (2)_4_kien giang 2" xfId="474"/>
    <cellStyle name="_KT (2)_4_Lora-tungchau" xfId="475"/>
    <cellStyle name="_KT (2)_4_Luy ke von ung nam 2011 -Thoa gui ngay 12-8-2012" xfId="476"/>
    <cellStyle name="_KT (2)_4_NhanCong" xfId="477"/>
    <cellStyle name="_KT (2)_4_N-X-T-04" xfId="478"/>
    <cellStyle name="_KT (2)_4_PGIA-phieu tham tra Kho bac" xfId="479"/>
    <cellStyle name="_KT (2)_4_phu luc tong ket tinh hinh TH giai doan 03-10 (ngay 30)" xfId="480"/>
    <cellStyle name="_KT (2)_4_PT02-02" xfId="481"/>
    <cellStyle name="_KT (2)_4_PT02-02_Book1" xfId="482"/>
    <cellStyle name="_KT (2)_4_PT02-03" xfId="483"/>
    <cellStyle name="_KT (2)_4_PT02-03_Book1" xfId="484"/>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H TPCP vung TNB (03-1-2012)" xfId="493"/>
    <cellStyle name="_KT (2)_4_ÿÿÿÿÿ_kien giang 2" xfId="494"/>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hiHuong_ApGia" xfId="545"/>
    <cellStyle name="_KT (2)_5_CoCauPhi (version 1)" xfId="546"/>
    <cellStyle name="_KT (2)_5_Copy of 05-12  KH trung han 2016-2020 - Liem Thinh edited (1)" xfId="547"/>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iao KH 2011 ngay 10-12-2010" xfId="555"/>
    <cellStyle name="_KT (2)_5_GTGT 2003" xfId="556"/>
    <cellStyle name="_KT (2)_5_KE KHAI THUE GTGT 2004" xfId="557"/>
    <cellStyle name="_KT (2)_5_KE KHAI THUE GTGT 2004_BCTC2004" xfId="558"/>
    <cellStyle name="_KT (2)_5_KH TPCP 2016-2020 (tong hop)" xfId="559"/>
    <cellStyle name="_KT (2)_5_KH TPCP vung TNB (03-1-2012)" xfId="560"/>
    <cellStyle name="_KT (2)_5_kien giang 2" xfId="561"/>
    <cellStyle name="_KT (2)_5_Lora-tungchau" xfId="562"/>
    <cellStyle name="_KT (2)_5_Luy ke von ung nam 2011 -Thoa gui ngay 12-8-2012" xfId="563"/>
    <cellStyle name="_KT (2)_5_NhanCong" xfId="564"/>
    <cellStyle name="_KT (2)_5_N-X-T-04" xfId="565"/>
    <cellStyle name="_KT (2)_5_PGIA-phieu tham tra Kho bac" xfId="566"/>
    <cellStyle name="_KT (2)_5_phu luc tong ket tinh hinh TH giai doan 03-10 (ngay 30)" xfId="567"/>
    <cellStyle name="_KT (2)_5_PT02-02" xfId="568"/>
    <cellStyle name="_KT (2)_5_PT02-02_Book1" xfId="569"/>
    <cellStyle name="_KT (2)_5_PT02-03" xfId="570"/>
    <cellStyle name="_KT (2)_5_PT02-03_Book1" xfId="571"/>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H TPCP vung TNB (03-1-2012)" xfId="579"/>
    <cellStyle name="_KT (2)_5_ÿÿÿÿÿ_kien giang 2" xfId="580"/>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H TPCP vung TNB (03-1-2012)" xfId="593"/>
    <cellStyle name="_KT (2)_Book1_kien giang 2" xfId="594"/>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iao KH 2011 ngay 10-12-2010" xfId="600"/>
    <cellStyle name="_KT (2)_GTGT 2003" xfId="601"/>
    <cellStyle name="_KT (2)_KE KHAI THUE GTGT 2004" xfId="602"/>
    <cellStyle name="_KT (2)_KE KHAI THUE GTGT 2004_BCTC2004" xfId="603"/>
    <cellStyle name="_KT (2)_KH TPCP 2016-2020 (tong hop)" xfId="604"/>
    <cellStyle name="_KT (2)_KH TPCP vung TNB (03-1-2012)" xfId="605"/>
    <cellStyle name="_KT (2)_kien giang 2" xfId="606"/>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H TPCP vung TNB (03-1-2012)" xfId="630"/>
    <cellStyle name="_KT (2)_ÿÿÿÿÿ_kien giang 2" xfId="631"/>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hiHuong_ApGia" xfId="683"/>
    <cellStyle name="_KT_TG_1_CoCauPhi (version 1)" xfId="684"/>
    <cellStyle name="_KT_TG_1_Copy of 05-12  KH trung han 2016-2020 - Liem Thinh edited (1)" xfId="685"/>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iao KH 2011 ngay 10-12-2010" xfId="693"/>
    <cellStyle name="_KT_TG_1_GTGT 2003" xfId="694"/>
    <cellStyle name="_KT_TG_1_KE KHAI THUE GTGT 2004" xfId="695"/>
    <cellStyle name="_KT_TG_1_KE KHAI THUE GTGT 2004_BCTC2004" xfId="696"/>
    <cellStyle name="_KT_TG_1_KH TPCP 2016-2020 (tong hop)" xfId="697"/>
    <cellStyle name="_KT_TG_1_KH TPCP vung TNB (03-1-2012)" xfId="698"/>
    <cellStyle name="_KT_TG_1_kien giang 2" xfId="699"/>
    <cellStyle name="_KT_TG_1_Lora-tungchau" xfId="700"/>
    <cellStyle name="_KT_TG_1_Luy ke von ung nam 2011 -Thoa gui ngay 12-8-2012" xfId="701"/>
    <cellStyle name="_KT_TG_1_NhanCong" xfId="702"/>
    <cellStyle name="_KT_TG_1_N-X-T-04" xfId="703"/>
    <cellStyle name="_KT_TG_1_PGIA-phieu tham tra Kho bac" xfId="704"/>
    <cellStyle name="_KT_TG_1_phu luc tong ket tinh hinh TH giai doan 03-10 (ngay 30)" xfId="705"/>
    <cellStyle name="_KT_TG_1_PT02-02" xfId="706"/>
    <cellStyle name="_KT_TG_1_PT02-02_Book1" xfId="707"/>
    <cellStyle name="_KT_TG_1_PT02-03" xfId="708"/>
    <cellStyle name="_KT_TG_1_PT02-03_Book1" xfId="709"/>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H TPCP vung TNB (03-1-2012)" xfId="717"/>
    <cellStyle name="_KT_TG_1_ÿÿÿÿÿ_kien giang 2" xfId="718"/>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hiHuong_ApGia" xfId="769"/>
    <cellStyle name="_KT_TG_2_CoCauPhi (version 1)" xfId="770"/>
    <cellStyle name="_KT_TG_2_Copy of 05-12  KH trung han 2016-2020 - Liem Thinh edited (1)" xfId="771"/>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iao KH 2011 ngay 10-12-2010" xfId="779"/>
    <cellStyle name="_KT_TG_2_GTGT 2003" xfId="780"/>
    <cellStyle name="_KT_TG_2_KE KHAI THUE GTGT 2004" xfId="781"/>
    <cellStyle name="_KT_TG_2_KE KHAI THUE GTGT 2004_BCTC2004" xfId="782"/>
    <cellStyle name="_KT_TG_2_KH TPCP 2016-2020 (tong hop)" xfId="783"/>
    <cellStyle name="_KT_TG_2_KH TPCP vung TNB (03-1-2012)" xfId="784"/>
    <cellStyle name="_KT_TG_2_kien giang 2" xfId="785"/>
    <cellStyle name="_KT_TG_2_Lora-tungchau" xfId="786"/>
    <cellStyle name="_KT_TG_2_Luy ke von ung nam 2011 -Thoa gui ngay 12-8-2012" xfId="787"/>
    <cellStyle name="_KT_TG_2_NhanCong" xfId="788"/>
    <cellStyle name="_KT_TG_2_N-X-T-04" xfId="789"/>
    <cellStyle name="_KT_TG_2_PGIA-phieu tham tra Kho bac" xfId="790"/>
    <cellStyle name="_KT_TG_2_phu luc tong ket tinh hinh TH giai doan 03-10 (ngay 30)" xfId="791"/>
    <cellStyle name="_KT_TG_2_PT02-02" xfId="792"/>
    <cellStyle name="_KT_TG_2_PT02-02_Book1" xfId="793"/>
    <cellStyle name="_KT_TG_2_PT02-03" xfId="794"/>
    <cellStyle name="_KT_TG_2_PT02-03_Book1" xfId="795"/>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H TPCP vung TNB (03-1-2012)" xfId="803"/>
    <cellStyle name="_KT_TG_2_ÿÿÿÿÿ_kien giang 2" xfId="804"/>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N-X-T-04" xfId="836"/>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hiHuong_ApGia" xfId="914"/>
    <cellStyle name="_TG-TH_1_CoCauPhi (version 1)" xfId="915"/>
    <cellStyle name="_TG-TH_1_Copy of 05-12  KH trung han 2016-2020 - Liem Thinh edited (1)" xfId="916"/>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iao KH 2011 ngay 10-12-2010" xfId="924"/>
    <cellStyle name="_TG-TH_1_GTGT 2003" xfId="925"/>
    <cellStyle name="_TG-TH_1_KE KHAI THUE GTGT 2004" xfId="926"/>
    <cellStyle name="_TG-TH_1_KE KHAI THUE GTGT 2004_BCTC2004" xfId="927"/>
    <cellStyle name="_TG-TH_1_KH TPCP 2016-2020 (tong hop)" xfId="928"/>
    <cellStyle name="_TG-TH_1_KH TPCP vung TNB (03-1-2012)" xfId="929"/>
    <cellStyle name="_TG-TH_1_kien giang 2" xfId="930"/>
    <cellStyle name="_TG-TH_1_Lora-tungchau" xfId="931"/>
    <cellStyle name="_TG-TH_1_Luy ke von ung nam 2011 -Thoa gui ngay 12-8-2012" xfId="932"/>
    <cellStyle name="_TG-TH_1_NhanCong" xfId="933"/>
    <cellStyle name="_TG-TH_1_N-X-T-04" xfId="934"/>
    <cellStyle name="_TG-TH_1_PGIA-phieu tham tra Kho bac" xfId="935"/>
    <cellStyle name="_TG-TH_1_phu luc tong ket tinh hinh TH giai doan 03-10 (ngay 30)" xfId="936"/>
    <cellStyle name="_TG-TH_1_PT02-02" xfId="937"/>
    <cellStyle name="_TG-TH_1_PT02-02_Book1" xfId="938"/>
    <cellStyle name="_TG-TH_1_PT02-03" xfId="939"/>
    <cellStyle name="_TG-TH_1_PT02-03_Book1" xfId="940"/>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H TPCP vung TNB (03-1-2012)" xfId="948"/>
    <cellStyle name="_TG-TH_1_ÿÿÿÿÿ_kien giang 2" xfId="949"/>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hiHuong_ApGia" xfId="1000"/>
    <cellStyle name="_TG-TH_2_CoCauPhi (version 1)" xfId="1001"/>
    <cellStyle name="_TG-TH_2_Copy of 05-12  KH trung han 2016-2020 - Liem Thinh edited (1)" xfId="1002"/>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iao KH 2011 ngay 10-12-2010" xfId="1010"/>
    <cellStyle name="_TG-TH_2_GTGT 2003" xfId="1011"/>
    <cellStyle name="_TG-TH_2_KE KHAI THUE GTGT 2004" xfId="1012"/>
    <cellStyle name="_TG-TH_2_KE KHAI THUE GTGT 2004_BCTC2004" xfId="1013"/>
    <cellStyle name="_TG-TH_2_KH TPCP 2016-2020 (tong hop)" xfId="1014"/>
    <cellStyle name="_TG-TH_2_KH TPCP vung TNB (03-1-2012)" xfId="1015"/>
    <cellStyle name="_TG-TH_2_kien giang 2" xfId="1016"/>
    <cellStyle name="_TG-TH_2_Lora-tungchau" xfId="1017"/>
    <cellStyle name="_TG-TH_2_Luy ke von ung nam 2011 -Thoa gui ngay 12-8-2012" xfId="1018"/>
    <cellStyle name="_TG-TH_2_NhanCong" xfId="1019"/>
    <cellStyle name="_TG-TH_2_N-X-T-04" xfId="1020"/>
    <cellStyle name="_TG-TH_2_PGIA-phieu tham tra Kho bac" xfId="1021"/>
    <cellStyle name="_TG-TH_2_phu luc tong ket tinh hinh TH giai doan 03-10 (ngay 30)" xfId="1022"/>
    <cellStyle name="_TG-TH_2_PT02-02" xfId="1023"/>
    <cellStyle name="_TG-TH_2_PT02-02_Book1" xfId="1024"/>
    <cellStyle name="_TG-TH_2_PT02-03" xfId="1025"/>
    <cellStyle name="_TG-TH_2_PT02-03_Book1" xfId="1026"/>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H TPCP vung TNB (03-1-2012)" xfId="1034"/>
    <cellStyle name="_TG-TH_2_ÿÿÿÿÿ_kien giang 2" xfId="1035"/>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H KH 2010" xfId="1048"/>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huẩn bị đầu tư 2011 (sep Hung)_KH 2012 (T3-2013)" xfId="1069"/>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h ql62 (2010) 11-09" xfId="1124"/>
    <cellStyle name="_ÿÿÿÿÿ_KH TPCP vung TNB (03-1-2012)" xfId="1125"/>
    <cellStyle name="_ÿÿÿÿÿ_Khung 2012" xfId="1126"/>
    <cellStyle name="_ÿÿÿÿÿ_kien giang 2" xfId="1127"/>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Co TC 2008" xfId="5396"/>
    <cellStyle name="1_Cong trinh co y kien LD_Dang_NN_2011-Tay nguyen-9-10" xfId="116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RUNG PMU 5" xfId="1188"/>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RUNG PMU 5" xfId="1229"/>
    <cellStyle name="2_Tumorong" xfId="6387"/>
    <cellStyle name="2_Tumorong 2" xfId="6388"/>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hchuyen" xfId="6450"/>
    <cellStyle name="Check Cell 2" xfId="1510"/>
    <cellStyle name="Chi phÝ kh¸c_Book1" xfId="1511"/>
    <cellStyle name="CHUONG" xfId="1512"/>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ấu phảy 2" xfId="6560"/>
    <cellStyle name="Dấu phẩy 2" xfId="6561"/>
    <cellStyle name="Dấu_phảy 2" xfId="2052"/>
    <cellStyle name="DAUDE" xfId="2053"/>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29"/>
    <cellStyle name="Normal 10 2 4 2 2" xfId="7234"/>
    <cellStyle name="Normal 10 2 4 2 3" xfId="7237"/>
    <cellStyle name="Normal 10 2 4 2 4" xfId="7242"/>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2 4" xfId="722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8"/>
    <cellStyle name="Normal 2 43 2" xfId="7230"/>
    <cellStyle name="Normal 2 43 3" xfId="7236"/>
    <cellStyle name="Normal 2 43 3 2" xfId="7240"/>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19" xfId="7231"/>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6"/>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3 2 2" xfId="7224"/>
    <cellStyle name="Normal 6 4" xfId="2802"/>
    <cellStyle name="Normal 6 5" xfId="2803"/>
    <cellStyle name="Normal 6 6" xfId="2804"/>
    <cellStyle name="Normal 6 6 2" xfId="7220"/>
    <cellStyle name="Normal 6 6 3" xfId="7223"/>
    <cellStyle name="Normal 6 7" xfId="2805"/>
    <cellStyle name="Normal 6 8" xfId="2806"/>
    <cellStyle name="Normal 6 9" xfId="2807"/>
    <cellStyle name="Normal 6_TPCP trinh UBND ngay 27-12" xfId="2808"/>
    <cellStyle name="Normal 60" xfId="7218"/>
    <cellStyle name="Normal 61" xfId="7225"/>
    <cellStyle name="Normal 62" xfId="7227"/>
    <cellStyle name="Normal 62 2" xfId="7235"/>
    <cellStyle name="Normal 62 2 2" xfId="7239"/>
    <cellStyle name="Normal 63" xfId="7232"/>
    <cellStyle name="Normal 63 2" xfId="7241"/>
    <cellStyle name="Normal 64" xfId="7233"/>
    <cellStyle name="Normal 64 2" xfId="7238"/>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7"/>
    <cellStyle name="T_Book1_1_KH TPCP vung TNB (03-1-2012) 2" xfId="3518"/>
    <cellStyle name="T_Book1_1_kien giang 2" xfId="3519"/>
    <cellStyle name="T_Book1_1_kien giang 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NQ11-CP - chinh sua lai" xfId="3552"/>
    <cellStyle name="T_Book1_BC NQ11-CP - chinh sua lai 2" xfId="3553"/>
    <cellStyle name="T_Book1_BC NQ11-CP-Quynh sau bieu so3" xfId="3554"/>
    <cellStyle name="T_Book1_BC NQ11-CP-Quynh sau bieu so3 2"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kien giang 2" xfId="3651"/>
    <cellStyle name="T_Book1_kien giang 2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kien giang 2" xfId="3906"/>
    <cellStyle name="T_kien giang 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TK_HT" xfId="3983"/>
    <cellStyle name="T_TK_HT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1"/>
    <cellStyle name="T_ÿÿÿÿÿ_KH TPCP vung TNB (03-1-2012) 2" xfId="4072"/>
    <cellStyle name="T_ÿÿÿÿÿ_kien giang 2" xfId="4073"/>
    <cellStyle name="T_ÿÿÿÿÿ_kien giang 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rang" xfId="4146"/>
    <cellStyle name="tt1" xfId="4147"/>
    <cellStyle name="Tusental (0)_pldt" xfId="4148"/>
    <cellStyle name="Tusental_pldt"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CC00CC"/>
      <color rgb="FF00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5" zoomScaleNormal="85" workbookViewId="0">
      <pane xSplit="2" ySplit="7" topLeftCell="C8" activePane="bottomRight" state="frozen"/>
      <selection activeCell="H10" sqref="H10"/>
      <selection pane="topRight" activeCell="H10" sqref="H10"/>
      <selection pane="bottomLeft" activeCell="H10" sqref="H10"/>
      <selection pane="bottomRight" activeCell="B13" sqref="B13"/>
    </sheetView>
  </sheetViews>
  <sheetFormatPr defaultColWidth="9.33203125" defaultRowHeight="15"/>
  <cols>
    <col min="1" max="1" width="5.1640625" style="153" bestFit="1" customWidth="1"/>
    <col min="2" max="2" width="62.6640625" style="153" customWidth="1"/>
    <col min="3" max="8" width="13.83203125" style="153" customWidth="1"/>
    <col min="9" max="9" width="14.6640625" style="153" customWidth="1"/>
    <col min="10" max="10" width="15.33203125" style="153" customWidth="1"/>
    <col min="11" max="11" width="14.1640625" style="153" customWidth="1"/>
    <col min="12" max="12" width="11.6640625" style="153" bestFit="1" customWidth="1"/>
    <col min="13" max="16384" width="9.33203125" style="153"/>
  </cols>
  <sheetData>
    <row r="1" spans="1:13" ht="23.25" customHeight="1">
      <c r="A1" s="221" t="s">
        <v>449</v>
      </c>
      <c r="B1" s="221"/>
      <c r="C1" s="221"/>
      <c r="D1" s="221"/>
      <c r="E1" s="221"/>
      <c r="F1" s="221"/>
      <c r="G1" s="221"/>
      <c r="H1" s="221"/>
      <c r="I1" s="221"/>
    </row>
    <row r="2" spans="1:13" ht="31.5" customHeight="1">
      <c r="A2" s="228" t="s">
        <v>770</v>
      </c>
      <c r="B2" s="228"/>
      <c r="C2" s="228"/>
      <c r="D2" s="228"/>
      <c r="E2" s="228"/>
      <c r="F2" s="228"/>
      <c r="G2" s="228"/>
      <c r="H2" s="228"/>
      <c r="I2" s="228"/>
    </row>
    <row r="3" spans="1:13" ht="19.5" customHeight="1">
      <c r="A3" s="227" t="s">
        <v>772</v>
      </c>
      <c r="B3" s="227"/>
      <c r="C3" s="227"/>
      <c r="D3" s="227"/>
      <c r="E3" s="227"/>
      <c r="F3" s="227"/>
      <c r="G3" s="227"/>
      <c r="H3" s="227"/>
      <c r="I3" s="227"/>
    </row>
    <row r="4" spans="1:13" ht="15.75">
      <c r="A4" s="152"/>
      <c r="B4" s="152"/>
      <c r="C4" s="152"/>
      <c r="D4" s="152"/>
      <c r="E4" s="152"/>
      <c r="F4" s="193"/>
      <c r="G4" s="152"/>
      <c r="H4" s="152"/>
      <c r="I4" s="194" t="s">
        <v>221</v>
      </c>
    </row>
    <row r="5" spans="1:13" ht="45" customHeight="1">
      <c r="A5" s="225" t="s">
        <v>0</v>
      </c>
      <c r="B5" s="225" t="s">
        <v>382</v>
      </c>
      <c r="C5" s="223" t="s">
        <v>769</v>
      </c>
      <c r="D5" s="226"/>
      <c r="E5" s="224"/>
      <c r="F5" s="225" t="s">
        <v>718</v>
      </c>
      <c r="G5" s="225"/>
      <c r="H5" s="225"/>
      <c r="I5" s="225" t="s">
        <v>1</v>
      </c>
    </row>
    <row r="6" spans="1:13" ht="20.25" customHeight="1">
      <c r="A6" s="225"/>
      <c r="B6" s="225"/>
      <c r="C6" s="225" t="s">
        <v>383</v>
      </c>
      <c r="D6" s="223" t="s">
        <v>15</v>
      </c>
      <c r="E6" s="224"/>
      <c r="F6" s="225" t="s">
        <v>383</v>
      </c>
      <c r="G6" s="223" t="s">
        <v>15</v>
      </c>
      <c r="H6" s="224"/>
      <c r="I6" s="225"/>
    </row>
    <row r="7" spans="1:13" ht="26.25" customHeight="1">
      <c r="A7" s="225"/>
      <c r="B7" s="225"/>
      <c r="C7" s="225"/>
      <c r="D7" s="208" t="s">
        <v>450</v>
      </c>
      <c r="E7" s="208" t="s">
        <v>399</v>
      </c>
      <c r="F7" s="225"/>
      <c r="G7" s="208" t="s">
        <v>450</v>
      </c>
      <c r="H7" s="208" t="s">
        <v>399</v>
      </c>
      <c r="I7" s="225"/>
    </row>
    <row r="8" spans="1:13" ht="24.95" customHeight="1">
      <c r="A8" s="209"/>
      <c r="B8" s="209" t="s">
        <v>768</v>
      </c>
      <c r="C8" s="210">
        <f>C9</f>
        <v>6245500</v>
      </c>
      <c r="D8" s="210">
        <f>D9</f>
        <v>6245500</v>
      </c>
      <c r="E8" s="210">
        <f>E9</f>
        <v>0</v>
      </c>
      <c r="F8" s="210">
        <f>F9+F14</f>
        <v>9600280</v>
      </c>
      <c r="G8" s="210">
        <f>G9+G14</f>
        <v>8674280</v>
      </c>
      <c r="H8" s="210">
        <f>H9+H14</f>
        <v>926000</v>
      </c>
      <c r="I8" s="211"/>
      <c r="K8" s="154"/>
    </row>
    <row r="9" spans="1:13" ht="24.95" customHeight="1">
      <c r="A9" s="209" t="s">
        <v>7</v>
      </c>
      <c r="B9" s="212" t="s">
        <v>385</v>
      </c>
      <c r="C9" s="210">
        <f>D9+E9</f>
        <v>6245500</v>
      </c>
      <c r="D9" s="210">
        <v>6245500</v>
      </c>
      <c r="E9" s="210">
        <f>E10+E13+E11+E12</f>
        <v>0</v>
      </c>
      <c r="F9" s="210">
        <f t="shared" ref="F9" si="0">G9+H9</f>
        <v>9565820</v>
      </c>
      <c r="G9" s="210">
        <f>G10+G13+G11+G12</f>
        <v>8639820</v>
      </c>
      <c r="H9" s="210">
        <f>H10+H13+H11+H12</f>
        <v>926000</v>
      </c>
      <c r="I9" s="209" t="s">
        <v>734</v>
      </c>
      <c r="J9" s="89"/>
      <c r="K9" s="54"/>
      <c r="L9" s="54"/>
      <c r="M9" s="54"/>
    </row>
    <row r="10" spans="1:13" ht="24.95" customHeight="1">
      <c r="A10" s="213">
        <v>1</v>
      </c>
      <c r="B10" s="211" t="s">
        <v>459</v>
      </c>
      <c r="C10" s="214">
        <f>D10+E10</f>
        <v>2853604</v>
      </c>
      <c r="D10" s="214">
        <v>2853604</v>
      </c>
      <c r="E10" s="215"/>
      <c r="F10" s="214">
        <f t="shared" ref="F10" si="1">G10+H10</f>
        <v>2853604</v>
      </c>
      <c r="G10" s="214">
        <v>2753604</v>
      </c>
      <c r="H10" s="214">
        <v>100000</v>
      </c>
      <c r="I10" s="211"/>
      <c r="J10" s="89"/>
      <c r="K10" s="134"/>
      <c r="L10" s="134"/>
      <c r="M10" s="54"/>
    </row>
    <row r="11" spans="1:13" ht="24.95" customHeight="1">
      <c r="A11" s="213">
        <v>2</v>
      </c>
      <c r="B11" s="211" t="s">
        <v>460</v>
      </c>
      <c r="C11" s="214"/>
      <c r="D11" s="214"/>
      <c r="E11" s="214"/>
      <c r="F11" s="214">
        <f>G11+H11</f>
        <v>486000</v>
      </c>
      <c r="G11" s="214">
        <v>486000</v>
      </c>
      <c r="H11" s="214"/>
      <c r="I11" s="211"/>
      <c r="J11" s="146"/>
      <c r="K11" s="146"/>
      <c r="L11" s="54"/>
      <c r="M11" s="54"/>
    </row>
    <row r="12" spans="1:13" ht="24.95" customHeight="1">
      <c r="A12" s="213">
        <v>3</v>
      </c>
      <c r="B12" s="211" t="s">
        <v>451</v>
      </c>
      <c r="C12" s="214"/>
      <c r="D12" s="214"/>
      <c r="E12" s="214"/>
      <c r="F12" s="214">
        <f>G12+H12</f>
        <v>83900</v>
      </c>
      <c r="G12" s="214">
        <v>83900</v>
      </c>
      <c r="H12" s="214"/>
      <c r="I12" s="216" t="s">
        <v>751</v>
      </c>
      <c r="K12" s="199"/>
    </row>
    <row r="13" spans="1:13" ht="31.5">
      <c r="A13" s="213">
        <v>4</v>
      </c>
      <c r="B13" s="211" t="s">
        <v>771</v>
      </c>
      <c r="C13" s="214"/>
      <c r="D13" s="214"/>
      <c r="E13" s="215"/>
      <c r="F13" s="214">
        <v>6142316</v>
      </c>
      <c r="G13" s="214">
        <v>5316316</v>
      </c>
      <c r="H13" s="214">
        <v>826000</v>
      </c>
      <c r="I13" s="211"/>
      <c r="J13" s="146"/>
      <c r="K13" s="134"/>
      <c r="L13" s="89"/>
      <c r="M13" s="54"/>
    </row>
    <row r="14" spans="1:13" ht="31.5">
      <c r="A14" s="209" t="s">
        <v>8</v>
      </c>
      <c r="B14" s="212" t="s">
        <v>389</v>
      </c>
      <c r="C14" s="210"/>
      <c r="D14" s="210"/>
      <c r="E14" s="210"/>
      <c r="F14" s="210">
        <f t="shared" ref="F14:F15" si="2">G14+H14</f>
        <v>34460</v>
      </c>
      <c r="G14" s="210">
        <f>G15</f>
        <v>34460</v>
      </c>
      <c r="H14" s="210"/>
      <c r="I14" s="209" t="s">
        <v>735</v>
      </c>
      <c r="J14" s="154"/>
      <c r="K14" s="154"/>
    </row>
    <row r="15" spans="1:13" ht="31.5">
      <c r="A15" s="217">
        <v>1</v>
      </c>
      <c r="B15" s="218" t="s">
        <v>386</v>
      </c>
      <c r="C15" s="219"/>
      <c r="D15" s="219"/>
      <c r="E15" s="219"/>
      <c r="F15" s="219">
        <f t="shared" si="2"/>
        <v>34460</v>
      </c>
      <c r="G15" s="219">
        <v>34460</v>
      </c>
      <c r="H15" s="219"/>
      <c r="I15" s="218"/>
    </row>
    <row r="16" spans="1:13" ht="8.25" customHeight="1"/>
    <row r="17" spans="2:9" ht="33" customHeight="1">
      <c r="B17" s="222" t="s">
        <v>752</v>
      </c>
      <c r="C17" s="222"/>
      <c r="D17" s="222"/>
      <c r="E17" s="222"/>
      <c r="F17" s="222"/>
      <c r="G17" s="222"/>
      <c r="H17" s="222"/>
      <c r="I17" s="222"/>
    </row>
  </sheetData>
  <mergeCells count="13">
    <mergeCell ref="A1:I1"/>
    <mergeCell ref="B17:I17"/>
    <mergeCell ref="D6:E6"/>
    <mergeCell ref="F6:F7"/>
    <mergeCell ref="G6:H6"/>
    <mergeCell ref="A5:A7"/>
    <mergeCell ref="B5:B7"/>
    <mergeCell ref="C5:E5"/>
    <mergeCell ref="F5:H5"/>
    <mergeCell ref="I5:I7"/>
    <mergeCell ref="C6:C7"/>
    <mergeCell ref="A3:I3"/>
    <mergeCell ref="A2:I2"/>
  </mergeCells>
  <pageMargins left="0.51181102362204722" right="0.51181102362204722" top="0.59055118110236227" bottom="0.59055118110236227"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0"/>
  <sheetViews>
    <sheetView showZeros="0" tabSelected="1" topLeftCell="A152" zoomScale="85" zoomScaleNormal="85" workbookViewId="0">
      <selection activeCell="B156" sqref="B156"/>
    </sheetView>
  </sheetViews>
  <sheetFormatPr defaultColWidth="8.83203125" defaultRowHeight="12.75" outlineLevelRow="1" outlineLevelCol="1"/>
  <cols>
    <col min="1" max="1" width="6.1640625" style="54" customWidth="1"/>
    <col min="2" max="2" width="61" style="54" customWidth="1"/>
    <col min="3" max="3" width="22.83203125" style="149" customWidth="1"/>
    <col min="4" max="4" width="8.83203125" style="149" hidden="1" customWidth="1" outlineLevel="1"/>
    <col min="5" max="5" width="12.1640625" style="149" customWidth="1" collapsed="1"/>
    <col min="6" max="6" width="28.1640625" style="149" hidden="1" customWidth="1" outlineLevel="1"/>
    <col min="7" max="7" width="12.1640625" style="149" hidden="1" customWidth="1" outlineLevel="1"/>
    <col min="8" max="9" width="12.5" style="149" hidden="1" customWidth="1" outlineLevel="1"/>
    <col min="10" max="11" width="12.1640625" style="149" hidden="1" customWidth="1" outlineLevel="1"/>
    <col min="12" max="12" width="12.33203125" style="55" customWidth="1" collapsed="1"/>
    <col min="13" max="13" width="17.5" style="150" customWidth="1"/>
    <col min="14" max="14" width="10.6640625" style="54" customWidth="1"/>
    <col min="15" max="15" width="10.83203125" style="54" customWidth="1"/>
    <col min="16" max="16" width="10.33203125" style="54" customWidth="1"/>
    <col min="17" max="17" width="10.1640625" style="54" customWidth="1"/>
    <col min="18" max="18" width="10.83203125" style="54" customWidth="1"/>
    <col min="19" max="19" width="10.6640625" style="54" customWidth="1"/>
    <col min="20" max="21" width="9.33203125" style="54" customWidth="1"/>
    <col min="22" max="22" width="24.1640625" style="149" customWidth="1"/>
    <col min="23" max="23" width="15.5" style="54" customWidth="1"/>
    <col min="24" max="24" width="10.83203125" style="54" bestFit="1" customWidth="1"/>
    <col min="25" max="25" width="9.33203125" style="54" bestFit="1" customWidth="1"/>
    <col min="26" max="16384" width="8.83203125" style="54"/>
  </cols>
  <sheetData>
    <row r="1" spans="1:28" ht="18.75">
      <c r="A1" s="237" t="s">
        <v>452</v>
      </c>
      <c r="B1" s="237"/>
      <c r="C1" s="237"/>
      <c r="D1" s="237"/>
      <c r="E1" s="237"/>
      <c r="F1" s="237"/>
      <c r="G1" s="237"/>
      <c r="H1" s="237"/>
      <c r="I1" s="237"/>
      <c r="J1" s="237"/>
      <c r="K1" s="237"/>
      <c r="L1" s="237"/>
      <c r="M1" s="237"/>
      <c r="N1" s="237"/>
      <c r="O1" s="237"/>
      <c r="P1" s="237"/>
      <c r="Q1" s="237"/>
      <c r="R1" s="237"/>
      <c r="S1" s="237"/>
      <c r="T1" s="237"/>
      <c r="U1" s="237"/>
      <c r="V1" s="237"/>
    </row>
    <row r="2" spans="1:28" ht="29.25" customHeight="1">
      <c r="A2" s="238" t="s">
        <v>736</v>
      </c>
      <c r="B2" s="238"/>
      <c r="C2" s="238"/>
      <c r="D2" s="238"/>
      <c r="E2" s="238"/>
      <c r="F2" s="238"/>
      <c r="G2" s="238"/>
      <c r="H2" s="238"/>
      <c r="I2" s="238"/>
      <c r="J2" s="238"/>
      <c r="K2" s="238"/>
      <c r="L2" s="238"/>
      <c r="M2" s="238"/>
      <c r="N2" s="238"/>
      <c r="O2" s="238"/>
      <c r="P2" s="238"/>
      <c r="Q2" s="238"/>
      <c r="R2" s="238"/>
      <c r="S2" s="238"/>
      <c r="T2" s="238"/>
      <c r="U2" s="238"/>
      <c r="V2" s="238"/>
    </row>
    <row r="3" spans="1:28" ht="24" customHeight="1">
      <c r="A3" s="235" t="s">
        <v>772</v>
      </c>
      <c r="B3" s="235"/>
      <c r="C3" s="235"/>
      <c r="D3" s="235"/>
      <c r="E3" s="235"/>
      <c r="F3" s="235"/>
      <c r="G3" s="235"/>
      <c r="H3" s="235"/>
      <c r="I3" s="235"/>
      <c r="J3" s="235"/>
      <c r="K3" s="235"/>
      <c r="L3" s="235"/>
      <c r="M3" s="235"/>
      <c r="N3" s="235"/>
      <c r="O3" s="235"/>
      <c r="P3" s="235"/>
      <c r="Q3" s="235"/>
      <c r="R3" s="235"/>
      <c r="S3" s="235"/>
      <c r="T3" s="235"/>
      <c r="U3" s="235"/>
      <c r="V3" s="235"/>
    </row>
    <row r="4" spans="1:28" ht="21.75" customHeight="1">
      <c r="A4" s="136"/>
      <c r="B4" s="136"/>
      <c r="C4" s="136"/>
      <c r="D4" s="171"/>
      <c r="E4" s="136"/>
      <c r="F4" s="171"/>
      <c r="G4" s="171"/>
      <c r="H4" s="171"/>
      <c r="I4" s="171"/>
      <c r="J4" s="171"/>
      <c r="K4" s="171"/>
      <c r="L4" s="171"/>
      <c r="M4" s="172"/>
      <c r="N4" s="136"/>
      <c r="O4" s="139"/>
      <c r="P4" s="136"/>
      <c r="Q4" s="136"/>
      <c r="R4" s="173"/>
      <c r="S4" s="173"/>
      <c r="T4" s="206"/>
      <c r="U4" s="174"/>
      <c r="V4" s="174" t="s">
        <v>221</v>
      </c>
    </row>
    <row r="5" spans="1:28" ht="39.75" customHeight="1">
      <c r="A5" s="229" t="s">
        <v>0</v>
      </c>
      <c r="B5" s="229" t="s">
        <v>9</v>
      </c>
      <c r="C5" s="239" t="s">
        <v>37</v>
      </c>
      <c r="D5" s="229" t="s">
        <v>10</v>
      </c>
      <c r="E5" s="229" t="s">
        <v>18</v>
      </c>
      <c r="F5" s="240" t="s">
        <v>70</v>
      </c>
      <c r="G5" s="236" t="s">
        <v>453</v>
      </c>
      <c r="H5" s="236" t="s">
        <v>561</v>
      </c>
      <c r="I5" s="236" t="s">
        <v>625</v>
      </c>
      <c r="J5" s="236" t="s">
        <v>624</v>
      </c>
      <c r="K5" s="236" t="s">
        <v>483</v>
      </c>
      <c r="L5" s="229" t="s">
        <v>702</v>
      </c>
      <c r="M5" s="232" t="s">
        <v>442</v>
      </c>
      <c r="N5" s="233"/>
      <c r="O5" s="234"/>
      <c r="P5" s="232" t="s">
        <v>19</v>
      </c>
      <c r="Q5" s="234"/>
      <c r="R5" s="241" t="s">
        <v>679</v>
      </c>
      <c r="S5" s="242"/>
      <c r="T5" s="242"/>
      <c r="U5" s="243"/>
      <c r="V5" s="236" t="s">
        <v>1</v>
      </c>
    </row>
    <row r="6" spans="1:28" ht="24.95" customHeight="1">
      <c r="A6" s="230"/>
      <c r="B6" s="230"/>
      <c r="C6" s="230"/>
      <c r="D6" s="230"/>
      <c r="E6" s="230"/>
      <c r="F6" s="230"/>
      <c r="G6" s="230"/>
      <c r="H6" s="230"/>
      <c r="I6" s="230"/>
      <c r="J6" s="230"/>
      <c r="K6" s="230"/>
      <c r="L6" s="230"/>
      <c r="M6" s="230" t="s">
        <v>392</v>
      </c>
      <c r="N6" s="232" t="s">
        <v>12</v>
      </c>
      <c r="O6" s="233"/>
      <c r="P6" s="236" t="s">
        <v>13</v>
      </c>
      <c r="Q6" s="236" t="s">
        <v>272</v>
      </c>
      <c r="R6" s="229" t="s">
        <v>13</v>
      </c>
      <c r="S6" s="232" t="s">
        <v>272</v>
      </c>
      <c r="T6" s="233"/>
      <c r="U6" s="234"/>
      <c r="V6" s="230"/>
      <c r="X6" s="137"/>
    </row>
    <row r="7" spans="1:28" ht="21.75" customHeight="1">
      <c r="A7" s="230"/>
      <c r="B7" s="230"/>
      <c r="C7" s="230"/>
      <c r="D7" s="230"/>
      <c r="E7" s="230"/>
      <c r="F7" s="230"/>
      <c r="G7" s="230"/>
      <c r="H7" s="230"/>
      <c r="I7" s="230"/>
      <c r="J7" s="230"/>
      <c r="K7" s="230"/>
      <c r="L7" s="230"/>
      <c r="M7" s="230"/>
      <c r="N7" s="236" t="s">
        <v>13</v>
      </c>
      <c r="O7" s="236" t="s">
        <v>272</v>
      </c>
      <c r="P7" s="230"/>
      <c r="Q7" s="230"/>
      <c r="R7" s="230"/>
      <c r="S7" s="229" t="s">
        <v>14</v>
      </c>
      <c r="T7" s="232" t="s">
        <v>15</v>
      </c>
      <c r="U7" s="234"/>
      <c r="V7" s="230"/>
      <c r="X7" s="69"/>
    </row>
    <row r="8" spans="1:28" ht="66" customHeight="1">
      <c r="A8" s="231"/>
      <c r="B8" s="231"/>
      <c r="C8" s="231"/>
      <c r="D8" s="231"/>
      <c r="E8" s="231"/>
      <c r="F8" s="231"/>
      <c r="G8" s="231"/>
      <c r="H8" s="231"/>
      <c r="I8" s="231"/>
      <c r="J8" s="231"/>
      <c r="K8" s="231"/>
      <c r="L8" s="231"/>
      <c r="M8" s="231"/>
      <c r="N8" s="231"/>
      <c r="O8" s="231"/>
      <c r="P8" s="231"/>
      <c r="Q8" s="231"/>
      <c r="R8" s="231"/>
      <c r="S8" s="231"/>
      <c r="T8" s="175" t="s">
        <v>16</v>
      </c>
      <c r="U8" s="175" t="s">
        <v>20</v>
      </c>
      <c r="V8" s="231"/>
      <c r="W8" s="155"/>
    </row>
    <row r="9" spans="1:28" ht="26.1" customHeight="1">
      <c r="A9" s="56" t="s">
        <v>38</v>
      </c>
      <c r="B9" s="59" t="s">
        <v>310</v>
      </c>
      <c r="C9" s="59"/>
      <c r="D9" s="56"/>
      <c r="E9" s="56"/>
      <c r="F9" s="56"/>
      <c r="G9" s="56"/>
      <c r="H9" s="56"/>
      <c r="I9" s="56"/>
      <c r="J9" s="56"/>
      <c r="K9" s="56"/>
      <c r="L9" s="56"/>
      <c r="M9" s="56"/>
      <c r="N9" s="67">
        <f t="shared" ref="N9:U9" si="0">N10+N293</f>
        <v>18244922.484999999</v>
      </c>
      <c r="O9" s="67">
        <f t="shared" si="0"/>
        <v>10418589.277000001</v>
      </c>
      <c r="P9" s="67">
        <f t="shared" si="0"/>
        <v>2298616.200776</v>
      </c>
      <c r="Q9" s="67">
        <f t="shared" si="0"/>
        <v>802340.65377600002</v>
      </c>
      <c r="R9" s="67">
        <f t="shared" si="0"/>
        <v>14344459.899999999</v>
      </c>
      <c r="S9" s="67">
        <f t="shared" si="0"/>
        <v>9481920</v>
      </c>
      <c r="T9" s="67">
        <f t="shared" si="0"/>
        <v>103326.507</v>
      </c>
      <c r="U9" s="67">
        <f t="shared" si="0"/>
        <v>0</v>
      </c>
      <c r="V9" s="5"/>
      <c r="X9" s="55"/>
      <c r="Y9" s="55"/>
      <c r="Z9" s="55"/>
      <c r="AA9" s="55"/>
    </row>
    <row r="10" spans="1:28" ht="26.1" customHeight="1">
      <c r="A10" s="59" t="s">
        <v>27</v>
      </c>
      <c r="B10" s="59" t="s">
        <v>293</v>
      </c>
      <c r="C10" s="59"/>
      <c r="D10" s="59"/>
      <c r="E10" s="59"/>
      <c r="F10" s="59"/>
      <c r="G10" s="59"/>
      <c r="H10" s="59"/>
      <c r="I10" s="59"/>
      <c r="J10" s="59"/>
      <c r="K10" s="59"/>
      <c r="L10" s="59"/>
      <c r="M10" s="59"/>
      <c r="N10" s="67">
        <f t="shared" ref="N10:U10" si="1">N11+N156+N215</f>
        <v>18244922.484999999</v>
      </c>
      <c r="O10" s="67">
        <f t="shared" si="1"/>
        <v>10418589.277000001</v>
      </c>
      <c r="P10" s="67">
        <f t="shared" si="1"/>
        <v>2298616.200776</v>
      </c>
      <c r="Q10" s="67">
        <f t="shared" si="1"/>
        <v>802340.65377600002</v>
      </c>
      <c r="R10" s="67">
        <f t="shared" si="1"/>
        <v>13418459.899999999</v>
      </c>
      <c r="S10" s="67">
        <f t="shared" si="1"/>
        <v>8555920</v>
      </c>
      <c r="T10" s="67">
        <f t="shared" si="1"/>
        <v>103326.507</v>
      </c>
      <c r="U10" s="67">
        <f t="shared" si="1"/>
        <v>0</v>
      </c>
      <c r="V10" s="68"/>
      <c r="X10" s="134"/>
    </row>
    <row r="11" spans="1:28" ht="38.25">
      <c r="A11" s="59" t="s">
        <v>31</v>
      </c>
      <c r="B11" s="59" t="s">
        <v>575</v>
      </c>
      <c r="C11" s="59"/>
      <c r="D11" s="59"/>
      <c r="E11" s="59"/>
      <c r="F11" s="59"/>
      <c r="G11" s="59"/>
      <c r="H11" s="59"/>
      <c r="I11" s="59"/>
      <c r="J11" s="59"/>
      <c r="K11" s="59"/>
      <c r="L11" s="59"/>
      <c r="M11" s="59"/>
      <c r="N11" s="67">
        <f>N12+N71</f>
        <v>4939713.7719999999</v>
      </c>
      <c r="O11" s="67">
        <f t="shared" ref="O11:Q11" si="2">O12+O71</f>
        <v>2335074.5640000002</v>
      </c>
      <c r="P11" s="67">
        <f t="shared" si="2"/>
        <v>1222774.5828880002</v>
      </c>
      <c r="Q11" s="67">
        <f t="shared" si="2"/>
        <v>477619.03588800004</v>
      </c>
      <c r="R11" s="67">
        <f t="shared" ref="R11:U11" si="3">R12+R71</f>
        <v>4350111.0999999996</v>
      </c>
      <c r="S11" s="67">
        <f t="shared" si="3"/>
        <v>2753604</v>
      </c>
      <c r="T11" s="67">
        <f t="shared" si="3"/>
        <v>21896.507000000001</v>
      </c>
      <c r="U11" s="67">
        <f t="shared" si="3"/>
        <v>0</v>
      </c>
      <c r="V11" s="127"/>
      <c r="W11" s="89"/>
    </row>
    <row r="12" spans="1:28" ht="27" customHeight="1" collapsed="1">
      <c r="A12" s="59" t="s">
        <v>7</v>
      </c>
      <c r="B12" s="59" t="s">
        <v>285</v>
      </c>
      <c r="C12" s="59"/>
      <c r="D12" s="59"/>
      <c r="E12" s="59"/>
      <c r="F12" s="59"/>
      <c r="G12" s="59"/>
      <c r="H12" s="59" t="s">
        <v>661</v>
      </c>
      <c r="I12" s="59"/>
      <c r="J12" s="59"/>
      <c r="K12" s="59"/>
      <c r="L12" s="59"/>
      <c r="M12" s="59"/>
      <c r="N12" s="67">
        <f t="shared" ref="N12:Q12" si="4">N13+N24+N27+N38+N49+N60</f>
        <v>0</v>
      </c>
      <c r="O12" s="67">
        <f t="shared" si="4"/>
        <v>0</v>
      </c>
      <c r="P12" s="67">
        <f t="shared" si="4"/>
        <v>0</v>
      </c>
      <c r="Q12" s="67">
        <f t="shared" si="4"/>
        <v>0</v>
      </c>
      <c r="R12" s="67">
        <f t="shared" ref="R12:U12" si="5">R13+R24+R27+R38+R49+R60</f>
        <v>1245955</v>
      </c>
      <c r="S12" s="67">
        <f t="shared" si="5"/>
        <v>1245955</v>
      </c>
      <c r="T12" s="67">
        <f t="shared" si="5"/>
        <v>0</v>
      </c>
      <c r="U12" s="67">
        <f t="shared" si="5"/>
        <v>0</v>
      </c>
      <c r="V12" s="68" t="s">
        <v>574</v>
      </c>
      <c r="X12" s="138"/>
      <c r="Y12" s="138"/>
      <c r="Z12" s="138"/>
      <c r="AA12" s="55"/>
    </row>
    <row r="13" spans="1:28" s="69" customFormat="1" ht="27" hidden="1" customHeight="1" outlineLevel="1">
      <c r="A13" s="66" t="s">
        <v>294</v>
      </c>
      <c r="B13" s="59" t="s">
        <v>421</v>
      </c>
      <c r="C13" s="59"/>
      <c r="D13" s="59"/>
      <c r="E13" s="59"/>
      <c r="F13" s="59"/>
      <c r="G13" s="59"/>
      <c r="H13" s="59"/>
      <c r="I13" s="59"/>
      <c r="J13" s="59"/>
      <c r="K13" s="59"/>
      <c r="L13" s="59"/>
      <c r="M13" s="59"/>
      <c r="N13" s="67">
        <f t="shared" ref="N13:Q13" si="6">SUM(N14:N23)</f>
        <v>0</v>
      </c>
      <c r="O13" s="67">
        <f t="shared" si="6"/>
        <v>0</v>
      </c>
      <c r="P13" s="67">
        <f t="shared" si="6"/>
        <v>0</v>
      </c>
      <c r="Q13" s="67">
        <f t="shared" si="6"/>
        <v>0</v>
      </c>
      <c r="R13" s="67">
        <f t="shared" ref="R13:U13" si="7">SUM(R14:R23)</f>
        <v>408955</v>
      </c>
      <c r="S13" s="67">
        <f t="shared" si="7"/>
        <v>408955</v>
      </c>
      <c r="T13" s="67">
        <f t="shared" si="7"/>
        <v>0</v>
      </c>
      <c r="U13" s="67">
        <f t="shared" si="7"/>
        <v>0</v>
      </c>
      <c r="V13" s="68"/>
      <c r="W13" s="140"/>
      <c r="X13" s="140"/>
      <c r="Y13" s="140"/>
      <c r="Z13" s="140"/>
      <c r="AA13" s="140"/>
      <c r="AB13" s="140"/>
    </row>
    <row r="14" spans="1:28" s="69" customFormat="1" ht="27" hidden="1" customHeight="1" outlineLevel="1">
      <c r="A14" s="90">
        <v>1</v>
      </c>
      <c r="B14" s="6" t="s">
        <v>112</v>
      </c>
      <c r="C14" s="56" t="s">
        <v>82</v>
      </c>
      <c r="D14" s="56"/>
      <c r="E14" s="56" t="s">
        <v>55</v>
      </c>
      <c r="F14" s="56"/>
      <c r="G14" s="56"/>
      <c r="H14" s="56"/>
      <c r="I14" s="56"/>
      <c r="J14" s="56"/>
      <c r="K14" s="56"/>
      <c r="L14" s="56"/>
      <c r="M14" s="56"/>
      <c r="N14" s="58"/>
      <c r="O14" s="58"/>
      <c r="P14" s="58"/>
      <c r="Q14" s="58"/>
      <c r="R14" s="58">
        <v>82050</v>
      </c>
      <c r="S14" s="58">
        <v>82050</v>
      </c>
      <c r="T14" s="58"/>
      <c r="U14" s="67"/>
      <c r="V14" s="68"/>
      <c r="W14" s="140"/>
      <c r="X14" s="140"/>
      <c r="Y14" s="140"/>
      <c r="Z14" s="140"/>
      <c r="AA14" s="140"/>
      <c r="AB14" s="140"/>
    </row>
    <row r="15" spans="1:28" s="69" customFormat="1" ht="27" hidden="1" customHeight="1" outlineLevel="1">
      <c r="A15" s="56">
        <v>2</v>
      </c>
      <c r="B15" s="6" t="s">
        <v>148</v>
      </c>
      <c r="C15" s="56" t="s">
        <v>94</v>
      </c>
      <c r="D15" s="56"/>
      <c r="E15" s="56" t="s">
        <v>46</v>
      </c>
      <c r="F15" s="56"/>
      <c r="G15" s="56"/>
      <c r="H15" s="56"/>
      <c r="I15" s="56"/>
      <c r="J15" s="56"/>
      <c r="K15" s="56"/>
      <c r="L15" s="56"/>
      <c r="M15" s="56"/>
      <c r="N15" s="58"/>
      <c r="O15" s="58"/>
      <c r="P15" s="58"/>
      <c r="Q15" s="58"/>
      <c r="R15" s="58">
        <v>35125</v>
      </c>
      <c r="S15" s="58">
        <v>35125</v>
      </c>
      <c r="T15" s="58"/>
      <c r="U15" s="67"/>
      <c r="V15" s="68"/>
      <c r="W15" s="140"/>
      <c r="X15" s="140"/>
      <c r="Y15" s="140"/>
      <c r="Z15" s="140"/>
      <c r="AA15" s="140"/>
      <c r="AB15" s="140"/>
    </row>
    <row r="16" spans="1:28" s="69" customFormat="1" ht="27" hidden="1" customHeight="1" outlineLevel="1">
      <c r="A16" s="56">
        <v>3</v>
      </c>
      <c r="B16" s="6" t="s">
        <v>113</v>
      </c>
      <c r="C16" s="56" t="s">
        <v>96</v>
      </c>
      <c r="D16" s="56"/>
      <c r="E16" s="56" t="s">
        <v>58</v>
      </c>
      <c r="F16" s="56"/>
      <c r="G16" s="56"/>
      <c r="H16" s="56"/>
      <c r="I16" s="56"/>
      <c r="J16" s="56"/>
      <c r="K16" s="56"/>
      <c r="L16" s="56"/>
      <c r="M16" s="56"/>
      <c r="N16" s="58"/>
      <c r="O16" s="58"/>
      <c r="P16" s="58"/>
      <c r="Q16" s="58"/>
      <c r="R16" s="58">
        <v>36855</v>
      </c>
      <c r="S16" s="58">
        <v>36855</v>
      </c>
      <c r="T16" s="58"/>
      <c r="U16" s="58"/>
      <c r="V16" s="5"/>
      <c r="W16" s="140"/>
      <c r="X16" s="140"/>
      <c r="Y16" s="140"/>
      <c r="Z16" s="140"/>
      <c r="AA16" s="140"/>
      <c r="AB16" s="140"/>
    </row>
    <row r="17" spans="1:28" s="69" customFormat="1" ht="27" hidden="1" customHeight="1" outlineLevel="1">
      <c r="A17" s="90">
        <v>4</v>
      </c>
      <c r="B17" s="6" t="s">
        <v>114</v>
      </c>
      <c r="C17" s="56" t="s">
        <v>93</v>
      </c>
      <c r="D17" s="56"/>
      <c r="E17" s="56" t="s">
        <v>54</v>
      </c>
      <c r="F17" s="56"/>
      <c r="G17" s="56"/>
      <c r="H17" s="56"/>
      <c r="I17" s="56"/>
      <c r="J17" s="56"/>
      <c r="K17" s="56"/>
      <c r="L17" s="56"/>
      <c r="M17" s="56"/>
      <c r="N17" s="58"/>
      <c r="O17" s="58"/>
      <c r="P17" s="58"/>
      <c r="Q17" s="58"/>
      <c r="R17" s="58">
        <v>37950</v>
      </c>
      <c r="S17" s="58">
        <v>37950</v>
      </c>
      <c r="T17" s="58"/>
      <c r="U17" s="58"/>
      <c r="V17" s="5"/>
      <c r="W17" s="140"/>
      <c r="X17" s="140"/>
      <c r="Y17" s="140"/>
      <c r="Z17" s="140"/>
      <c r="AA17" s="140"/>
      <c r="AB17" s="140"/>
    </row>
    <row r="18" spans="1:28" s="69" customFormat="1" ht="27" hidden="1" customHeight="1" outlineLevel="1">
      <c r="A18" s="56">
        <v>5</v>
      </c>
      <c r="B18" s="6" t="s">
        <v>115</v>
      </c>
      <c r="C18" s="56" t="s">
        <v>92</v>
      </c>
      <c r="D18" s="56"/>
      <c r="E18" s="56" t="s">
        <v>40</v>
      </c>
      <c r="F18" s="56"/>
      <c r="G18" s="56"/>
      <c r="H18" s="56"/>
      <c r="I18" s="56"/>
      <c r="J18" s="56"/>
      <c r="K18" s="56"/>
      <c r="L18" s="56"/>
      <c r="M18" s="56"/>
      <c r="N18" s="58"/>
      <c r="O18" s="58"/>
      <c r="P18" s="58"/>
      <c r="Q18" s="58"/>
      <c r="R18" s="58">
        <v>36980</v>
      </c>
      <c r="S18" s="58">
        <v>36980</v>
      </c>
      <c r="T18" s="58"/>
      <c r="U18" s="58"/>
      <c r="V18" s="5"/>
      <c r="W18" s="140"/>
      <c r="X18" s="140"/>
      <c r="Y18" s="140"/>
      <c r="Z18" s="140"/>
      <c r="AA18" s="140"/>
      <c r="AB18" s="140"/>
    </row>
    <row r="19" spans="1:28" s="69" customFormat="1" ht="27" hidden="1" customHeight="1" outlineLevel="1">
      <c r="A19" s="56">
        <v>6</v>
      </c>
      <c r="B19" s="6" t="s">
        <v>116</v>
      </c>
      <c r="C19" s="56" t="s">
        <v>89</v>
      </c>
      <c r="D19" s="56"/>
      <c r="E19" s="56" t="s">
        <v>57</v>
      </c>
      <c r="F19" s="56"/>
      <c r="G19" s="56"/>
      <c r="H19" s="56"/>
      <c r="I19" s="56"/>
      <c r="J19" s="56"/>
      <c r="K19" s="56"/>
      <c r="L19" s="56"/>
      <c r="M19" s="56"/>
      <c r="N19" s="58"/>
      <c r="O19" s="58"/>
      <c r="P19" s="58"/>
      <c r="Q19" s="58"/>
      <c r="R19" s="58">
        <v>40150</v>
      </c>
      <c r="S19" s="58">
        <v>40150</v>
      </c>
      <c r="T19" s="58"/>
      <c r="U19" s="58"/>
      <c r="V19" s="5"/>
      <c r="W19" s="140"/>
      <c r="X19" s="140"/>
      <c r="Y19" s="140"/>
      <c r="Z19" s="140"/>
      <c r="AA19" s="140"/>
      <c r="AB19" s="140"/>
    </row>
    <row r="20" spans="1:28" s="69" customFormat="1" ht="27" hidden="1" customHeight="1" outlineLevel="1">
      <c r="A20" s="90">
        <v>7</v>
      </c>
      <c r="B20" s="6" t="s">
        <v>117</v>
      </c>
      <c r="C20" s="56" t="s">
        <v>95</v>
      </c>
      <c r="D20" s="56"/>
      <c r="E20" s="56" t="s">
        <v>39</v>
      </c>
      <c r="F20" s="56"/>
      <c r="G20" s="56"/>
      <c r="H20" s="56"/>
      <c r="I20" s="56"/>
      <c r="J20" s="56"/>
      <c r="K20" s="56"/>
      <c r="L20" s="56"/>
      <c r="M20" s="56"/>
      <c r="N20" s="58"/>
      <c r="O20" s="58"/>
      <c r="P20" s="58"/>
      <c r="Q20" s="58"/>
      <c r="R20" s="58">
        <v>39160</v>
      </c>
      <c r="S20" s="58">
        <v>39160</v>
      </c>
      <c r="T20" s="58"/>
      <c r="U20" s="58"/>
      <c r="V20" s="5"/>
      <c r="W20" s="140"/>
      <c r="X20" s="140"/>
      <c r="Y20" s="140"/>
      <c r="Z20" s="140"/>
      <c r="AA20" s="140"/>
      <c r="AB20" s="140"/>
    </row>
    <row r="21" spans="1:28" s="69" customFormat="1" ht="27" hidden="1" customHeight="1" outlineLevel="1">
      <c r="A21" s="56">
        <v>8</v>
      </c>
      <c r="B21" s="6" t="s">
        <v>118</v>
      </c>
      <c r="C21" s="56" t="s">
        <v>90</v>
      </c>
      <c r="D21" s="56"/>
      <c r="E21" s="56" t="s">
        <v>56</v>
      </c>
      <c r="F21" s="56"/>
      <c r="G21" s="56"/>
      <c r="H21" s="56"/>
      <c r="I21" s="56"/>
      <c r="J21" s="56"/>
      <c r="K21" s="56"/>
      <c r="L21" s="56"/>
      <c r="M21" s="56"/>
      <c r="N21" s="58"/>
      <c r="O21" s="58"/>
      <c r="P21" s="58"/>
      <c r="Q21" s="58"/>
      <c r="R21" s="58">
        <v>29630</v>
      </c>
      <c r="S21" s="58">
        <v>29630</v>
      </c>
      <c r="T21" s="58"/>
      <c r="U21" s="58"/>
      <c r="V21" s="5"/>
      <c r="W21" s="140"/>
      <c r="X21" s="140"/>
      <c r="Y21" s="140"/>
      <c r="Z21" s="140"/>
      <c r="AA21" s="140"/>
      <c r="AB21" s="140"/>
    </row>
    <row r="22" spans="1:28" s="69" customFormat="1" ht="27" hidden="1" customHeight="1" outlineLevel="1">
      <c r="A22" s="56">
        <v>9</v>
      </c>
      <c r="B22" s="6" t="s">
        <v>119</v>
      </c>
      <c r="C22" s="56" t="s">
        <v>98</v>
      </c>
      <c r="D22" s="56"/>
      <c r="E22" s="56" t="s">
        <v>47</v>
      </c>
      <c r="F22" s="56"/>
      <c r="G22" s="56"/>
      <c r="H22" s="56"/>
      <c r="I22" s="56"/>
      <c r="J22" s="56"/>
      <c r="K22" s="56"/>
      <c r="L22" s="56"/>
      <c r="M22" s="56"/>
      <c r="N22" s="58"/>
      <c r="O22" s="58"/>
      <c r="P22" s="58"/>
      <c r="Q22" s="58"/>
      <c r="R22" s="58">
        <v>32940</v>
      </c>
      <c r="S22" s="58">
        <v>32940</v>
      </c>
      <c r="T22" s="58"/>
      <c r="U22" s="58"/>
      <c r="V22" s="5"/>
      <c r="W22" s="140"/>
      <c r="X22" s="140"/>
      <c r="Y22" s="140"/>
      <c r="Z22" s="140"/>
      <c r="AA22" s="140"/>
      <c r="AB22" s="140"/>
    </row>
    <row r="23" spans="1:28" s="69" customFormat="1" ht="27" hidden="1" customHeight="1" outlineLevel="1">
      <c r="A23" s="90">
        <v>10</v>
      </c>
      <c r="B23" s="6" t="s">
        <v>120</v>
      </c>
      <c r="C23" s="56" t="s">
        <v>91</v>
      </c>
      <c r="D23" s="56"/>
      <c r="E23" s="56" t="s">
        <v>48</v>
      </c>
      <c r="F23" s="56"/>
      <c r="G23" s="56"/>
      <c r="H23" s="56"/>
      <c r="I23" s="56"/>
      <c r="J23" s="56"/>
      <c r="K23" s="56"/>
      <c r="L23" s="56"/>
      <c r="M23" s="56"/>
      <c r="N23" s="58"/>
      <c r="O23" s="58"/>
      <c r="P23" s="58"/>
      <c r="Q23" s="58"/>
      <c r="R23" s="58">
        <v>38115</v>
      </c>
      <c r="S23" s="58">
        <v>38115</v>
      </c>
      <c r="T23" s="58"/>
      <c r="U23" s="58"/>
      <c r="V23" s="5"/>
      <c r="W23" s="140"/>
      <c r="X23" s="140"/>
      <c r="Y23" s="140"/>
      <c r="Z23" s="140"/>
      <c r="AA23" s="140"/>
      <c r="AB23" s="140"/>
    </row>
    <row r="24" spans="1:28" s="69" customFormat="1" ht="27" hidden="1" customHeight="1" outlineLevel="1">
      <c r="A24" s="66" t="s">
        <v>295</v>
      </c>
      <c r="B24" s="59" t="s">
        <v>408</v>
      </c>
      <c r="C24" s="59"/>
      <c r="D24" s="59"/>
      <c r="E24" s="59"/>
      <c r="F24" s="59"/>
      <c r="G24" s="59"/>
      <c r="H24" s="59"/>
      <c r="I24" s="59"/>
      <c r="J24" s="59"/>
      <c r="K24" s="59"/>
      <c r="L24" s="59"/>
      <c r="M24" s="59"/>
      <c r="N24" s="67">
        <f t="shared" ref="N24:Q24" si="8">SUM(N25:N26)</f>
        <v>0</v>
      </c>
      <c r="O24" s="67">
        <f t="shared" si="8"/>
        <v>0</v>
      </c>
      <c r="P24" s="67">
        <f t="shared" si="8"/>
        <v>0</v>
      </c>
      <c r="Q24" s="67">
        <f t="shared" si="8"/>
        <v>0</v>
      </c>
      <c r="R24" s="67">
        <f t="shared" ref="R24:U24" si="9">SUM(R25:R26)</f>
        <v>300000</v>
      </c>
      <c r="S24" s="67">
        <f t="shared" si="9"/>
        <v>300000</v>
      </c>
      <c r="T24" s="67">
        <f t="shared" si="9"/>
        <v>0</v>
      </c>
      <c r="U24" s="67">
        <f t="shared" si="9"/>
        <v>0</v>
      </c>
      <c r="V24" s="68"/>
      <c r="W24" s="140"/>
      <c r="X24" s="140"/>
      <c r="Y24" s="140"/>
      <c r="Z24" s="140"/>
      <c r="AA24" s="140"/>
      <c r="AB24" s="140"/>
    </row>
    <row r="25" spans="1:28" s="69" customFormat="1" ht="27" hidden="1" customHeight="1" outlineLevel="1">
      <c r="A25" s="56">
        <v>1</v>
      </c>
      <c r="B25" s="6"/>
      <c r="C25" s="56" t="s">
        <v>464</v>
      </c>
      <c r="D25" s="56"/>
      <c r="E25" s="56" t="s">
        <v>55</v>
      </c>
      <c r="F25" s="56"/>
      <c r="G25" s="56"/>
      <c r="H25" s="56"/>
      <c r="I25" s="56"/>
      <c r="J25" s="56"/>
      <c r="K25" s="56"/>
      <c r="L25" s="56"/>
      <c r="M25" s="56"/>
      <c r="N25" s="58"/>
      <c r="O25" s="58"/>
      <c r="P25" s="58"/>
      <c r="Q25" s="58"/>
      <c r="R25" s="58">
        <v>150000</v>
      </c>
      <c r="S25" s="58">
        <v>150000</v>
      </c>
      <c r="T25" s="58"/>
      <c r="U25" s="58"/>
      <c r="V25" s="5"/>
      <c r="W25" s="140"/>
      <c r="X25" s="140"/>
      <c r="Y25" s="140"/>
      <c r="Z25" s="140"/>
      <c r="AA25" s="140"/>
      <c r="AB25" s="140"/>
    </row>
    <row r="26" spans="1:28" s="69" customFormat="1" ht="27" hidden="1" customHeight="1" outlineLevel="1">
      <c r="A26" s="56">
        <v>2</v>
      </c>
      <c r="B26" s="6"/>
      <c r="C26" s="56" t="s">
        <v>464</v>
      </c>
      <c r="D26" s="56"/>
      <c r="E26" s="56" t="s">
        <v>48</v>
      </c>
      <c r="F26" s="56"/>
      <c r="G26" s="56"/>
      <c r="H26" s="56"/>
      <c r="I26" s="56"/>
      <c r="J26" s="56"/>
      <c r="K26" s="56"/>
      <c r="L26" s="56"/>
      <c r="M26" s="56"/>
      <c r="N26" s="58"/>
      <c r="O26" s="58"/>
      <c r="P26" s="58"/>
      <c r="Q26" s="58"/>
      <c r="R26" s="58">
        <v>150000</v>
      </c>
      <c r="S26" s="58">
        <v>150000</v>
      </c>
      <c r="T26" s="58"/>
      <c r="U26" s="58"/>
      <c r="V26" s="5"/>
      <c r="W26" s="140"/>
      <c r="X26" s="140"/>
      <c r="Y26" s="140"/>
      <c r="Z26" s="140"/>
      <c r="AA26" s="140"/>
      <c r="AB26" s="140"/>
    </row>
    <row r="27" spans="1:28" s="69" customFormat="1" ht="27" hidden="1" customHeight="1" outlineLevel="1">
      <c r="A27" s="66" t="s">
        <v>296</v>
      </c>
      <c r="B27" s="59" t="s">
        <v>286</v>
      </c>
      <c r="C27" s="59"/>
      <c r="D27" s="59"/>
      <c r="E27" s="59"/>
      <c r="F27" s="59"/>
      <c r="G27" s="59"/>
      <c r="H27" s="59"/>
      <c r="I27" s="59"/>
      <c r="J27" s="59"/>
      <c r="K27" s="59"/>
      <c r="L27" s="59"/>
      <c r="M27" s="59"/>
      <c r="N27" s="67">
        <f t="shared" ref="N27:Q27" si="10">SUM(N28:N37)</f>
        <v>0</v>
      </c>
      <c r="O27" s="67">
        <f t="shared" si="10"/>
        <v>0</v>
      </c>
      <c r="P27" s="67">
        <f t="shared" si="10"/>
        <v>0</v>
      </c>
      <c r="Q27" s="67">
        <f t="shared" si="10"/>
        <v>0</v>
      </c>
      <c r="R27" s="67">
        <f t="shared" ref="R27:U27" si="11">SUM(R28:R37)</f>
        <v>147000</v>
      </c>
      <c r="S27" s="67">
        <f t="shared" si="11"/>
        <v>147000</v>
      </c>
      <c r="T27" s="67">
        <f t="shared" si="11"/>
        <v>0</v>
      </c>
      <c r="U27" s="67">
        <f t="shared" si="11"/>
        <v>0</v>
      </c>
      <c r="V27" s="68"/>
      <c r="X27" s="140"/>
      <c r="Y27" s="70"/>
      <c r="Z27" s="70"/>
      <c r="AA27" s="70"/>
    </row>
    <row r="28" spans="1:28" s="69" customFormat="1" ht="27" hidden="1" customHeight="1" outlineLevel="1">
      <c r="A28" s="90">
        <v>1</v>
      </c>
      <c r="B28" s="6" t="s">
        <v>112</v>
      </c>
      <c r="C28" s="56" t="s">
        <v>82</v>
      </c>
      <c r="D28" s="56"/>
      <c r="E28" s="56" t="s">
        <v>55</v>
      </c>
      <c r="F28" s="56"/>
      <c r="G28" s="56"/>
      <c r="H28" s="56"/>
      <c r="I28" s="56"/>
      <c r="J28" s="56"/>
      <c r="K28" s="56"/>
      <c r="L28" s="56"/>
      <c r="M28" s="56"/>
      <c r="N28" s="58"/>
      <c r="O28" s="58"/>
      <c r="P28" s="58"/>
      <c r="Q28" s="58"/>
      <c r="R28" s="58">
        <v>21430</v>
      </c>
      <c r="S28" s="58">
        <v>21430</v>
      </c>
      <c r="T28" s="58"/>
      <c r="U28" s="67"/>
      <c r="V28" s="5" t="s">
        <v>322</v>
      </c>
      <c r="X28" s="70"/>
      <c r="Y28" s="70"/>
      <c r="Z28" s="70"/>
      <c r="AA28" s="70"/>
    </row>
    <row r="29" spans="1:28" s="69" customFormat="1" ht="27" hidden="1" customHeight="1" outlineLevel="1">
      <c r="A29" s="56">
        <v>2</v>
      </c>
      <c r="B29" s="6" t="s">
        <v>148</v>
      </c>
      <c r="C29" s="56" t="s">
        <v>94</v>
      </c>
      <c r="D29" s="56"/>
      <c r="E29" s="56" t="s">
        <v>46</v>
      </c>
      <c r="F29" s="56"/>
      <c r="G29" s="56"/>
      <c r="H29" s="56"/>
      <c r="I29" s="56"/>
      <c r="J29" s="56"/>
      <c r="K29" s="56"/>
      <c r="L29" s="56"/>
      <c r="M29" s="56"/>
      <c r="N29" s="58"/>
      <c r="O29" s="58"/>
      <c r="P29" s="58"/>
      <c r="Q29" s="58"/>
      <c r="R29" s="58">
        <v>21805</v>
      </c>
      <c r="S29" s="58">
        <v>21805</v>
      </c>
      <c r="T29" s="58"/>
      <c r="U29" s="67"/>
      <c r="V29" s="5" t="s">
        <v>322</v>
      </c>
      <c r="X29" s="70"/>
      <c r="Y29" s="70"/>
      <c r="Z29" s="70"/>
      <c r="AA29" s="70"/>
    </row>
    <row r="30" spans="1:28" s="69" customFormat="1" ht="27" hidden="1" customHeight="1" outlineLevel="1">
      <c r="A30" s="56">
        <v>3</v>
      </c>
      <c r="B30" s="6" t="s">
        <v>113</v>
      </c>
      <c r="C30" s="56" t="s">
        <v>96</v>
      </c>
      <c r="D30" s="56"/>
      <c r="E30" s="56" t="s">
        <v>58</v>
      </c>
      <c r="F30" s="56"/>
      <c r="G30" s="56"/>
      <c r="H30" s="56"/>
      <c r="I30" s="56"/>
      <c r="J30" s="56"/>
      <c r="K30" s="56"/>
      <c r="L30" s="56"/>
      <c r="M30" s="56"/>
      <c r="N30" s="58"/>
      <c r="O30" s="58"/>
      <c r="P30" s="58"/>
      <c r="Q30" s="58"/>
      <c r="R30" s="58">
        <v>10150</v>
      </c>
      <c r="S30" s="58">
        <v>10150</v>
      </c>
      <c r="T30" s="58"/>
      <c r="U30" s="58"/>
      <c r="V30" s="5"/>
      <c r="X30" s="70"/>
      <c r="Y30" s="70"/>
      <c r="Z30" s="70"/>
      <c r="AA30" s="70"/>
    </row>
    <row r="31" spans="1:28" s="69" customFormat="1" ht="27" hidden="1" customHeight="1" outlineLevel="1">
      <c r="A31" s="90">
        <v>4</v>
      </c>
      <c r="B31" s="6" t="s">
        <v>114</v>
      </c>
      <c r="C31" s="56" t="s">
        <v>93</v>
      </c>
      <c r="D31" s="56"/>
      <c r="E31" s="56" t="s">
        <v>54</v>
      </c>
      <c r="F31" s="56"/>
      <c r="G31" s="56"/>
      <c r="H31" s="56"/>
      <c r="I31" s="56"/>
      <c r="J31" s="56"/>
      <c r="K31" s="56"/>
      <c r="L31" s="56"/>
      <c r="M31" s="56"/>
      <c r="N31" s="58"/>
      <c r="O31" s="58"/>
      <c r="P31" s="58"/>
      <c r="Q31" s="58"/>
      <c r="R31" s="58">
        <v>13910</v>
      </c>
      <c r="S31" s="58">
        <v>13910</v>
      </c>
      <c r="T31" s="58"/>
      <c r="U31" s="58"/>
      <c r="V31" s="5"/>
      <c r="X31" s="70"/>
      <c r="Y31" s="70"/>
      <c r="Z31" s="70"/>
      <c r="AA31" s="70"/>
    </row>
    <row r="32" spans="1:28" s="69" customFormat="1" ht="27" hidden="1" customHeight="1" outlineLevel="1">
      <c r="A32" s="56">
        <v>5</v>
      </c>
      <c r="B32" s="6" t="s">
        <v>115</v>
      </c>
      <c r="C32" s="56" t="s">
        <v>92</v>
      </c>
      <c r="D32" s="56"/>
      <c r="E32" s="56" t="s">
        <v>40</v>
      </c>
      <c r="F32" s="56"/>
      <c r="G32" s="56"/>
      <c r="H32" s="56"/>
      <c r="I32" s="56"/>
      <c r="J32" s="56"/>
      <c r="K32" s="56"/>
      <c r="L32" s="56"/>
      <c r="M32" s="56"/>
      <c r="N32" s="58"/>
      <c r="O32" s="58"/>
      <c r="P32" s="58"/>
      <c r="Q32" s="58"/>
      <c r="R32" s="58">
        <v>15040</v>
      </c>
      <c r="S32" s="58">
        <v>15040</v>
      </c>
      <c r="T32" s="58"/>
      <c r="U32" s="58"/>
      <c r="V32" s="5" t="s">
        <v>322</v>
      </c>
      <c r="X32" s="70"/>
      <c r="Y32" s="70"/>
      <c r="Z32" s="70"/>
      <c r="AA32" s="70"/>
    </row>
    <row r="33" spans="1:27" s="69" customFormat="1" ht="27" hidden="1" customHeight="1" outlineLevel="1">
      <c r="A33" s="56">
        <v>6</v>
      </c>
      <c r="B33" s="6" t="s">
        <v>116</v>
      </c>
      <c r="C33" s="56" t="s">
        <v>89</v>
      </c>
      <c r="D33" s="56"/>
      <c r="E33" s="56" t="s">
        <v>57</v>
      </c>
      <c r="F33" s="56"/>
      <c r="G33" s="56"/>
      <c r="H33" s="56"/>
      <c r="I33" s="56"/>
      <c r="J33" s="56"/>
      <c r="K33" s="56"/>
      <c r="L33" s="56"/>
      <c r="M33" s="56"/>
      <c r="N33" s="58"/>
      <c r="O33" s="58"/>
      <c r="P33" s="58"/>
      <c r="Q33" s="58"/>
      <c r="R33" s="58">
        <v>13910</v>
      </c>
      <c r="S33" s="58">
        <v>13910</v>
      </c>
      <c r="T33" s="58"/>
      <c r="U33" s="58"/>
      <c r="V33" s="5"/>
      <c r="X33" s="70"/>
      <c r="Y33" s="70"/>
      <c r="Z33" s="70"/>
      <c r="AA33" s="70"/>
    </row>
    <row r="34" spans="1:27" s="69" customFormat="1" ht="27" hidden="1" customHeight="1" outlineLevel="1">
      <c r="A34" s="90">
        <v>7</v>
      </c>
      <c r="B34" s="6" t="s">
        <v>117</v>
      </c>
      <c r="C34" s="56" t="s">
        <v>95</v>
      </c>
      <c r="D34" s="56"/>
      <c r="E34" s="56" t="s">
        <v>39</v>
      </c>
      <c r="F34" s="56"/>
      <c r="G34" s="56"/>
      <c r="H34" s="56"/>
      <c r="I34" s="56"/>
      <c r="J34" s="56"/>
      <c r="K34" s="56"/>
      <c r="L34" s="56"/>
      <c r="M34" s="56"/>
      <c r="N34" s="58"/>
      <c r="O34" s="58"/>
      <c r="P34" s="58"/>
      <c r="Q34" s="58"/>
      <c r="R34" s="58">
        <v>11655</v>
      </c>
      <c r="S34" s="58">
        <v>11655</v>
      </c>
      <c r="T34" s="58"/>
      <c r="U34" s="58"/>
      <c r="V34" s="5"/>
      <c r="X34" s="70"/>
      <c r="Y34" s="70"/>
      <c r="Z34" s="70"/>
      <c r="AA34" s="70"/>
    </row>
    <row r="35" spans="1:27" s="69" customFormat="1" ht="27" hidden="1" customHeight="1" outlineLevel="1">
      <c r="A35" s="56">
        <v>8</v>
      </c>
      <c r="B35" s="6" t="s">
        <v>118</v>
      </c>
      <c r="C35" s="56" t="s">
        <v>90</v>
      </c>
      <c r="D35" s="56"/>
      <c r="E35" s="56" t="s">
        <v>56</v>
      </c>
      <c r="F35" s="56"/>
      <c r="G35" s="56"/>
      <c r="H35" s="56"/>
      <c r="I35" s="56"/>
      <c r="J35" s="56"/>
      <c r="K35" s="56"/>
      <c r="L35" s="56"/>
      <c r="M35" s="56"/>
      <c r="N35" s="58"/>
      <c r="O35" s="58"/>
      <c r="P35" s="58"/>
      <c r="Q35" s="58"/>
      <c r="R35" s="58">
        <v>13160</v>
      </c>
      <c r="S35" s="58">
        <v>13160</v>
      </c>
      <c r="T35" s="58"/>
      <c r="U35" s="58"/>
      <c r="V35" s="5" t="s">
        <v>322</v>
      </c>
      <c r="X35" s="70"/>
      <c r="Y35" s="70"/>
      <c r="Z35" s="70"/>
      <c r="AA35" s="70"/>
    </row>
    <row r="36" spans="1:27" s="69" customFormat="1" ht="27" hidden="1" customHeight="1" outlineLevel="1">
      <c r="A36" s="56">
        <v>9</v>
      </c>
      <c r="B36" s="6" t="s">
        <v>119</v>
      </c>
      <c r="C36" s="56" t="s">
        <v>98</v>
      </c>
      <c r="D36" s="56"/>
      <c r="E36" s="56" t="s">
        <v>47</v>
      </c>
      <c r="F36" s="56"/>
      <c r="G36" s="56"/>
      <c r="H36" s="56"/>
      <c r="I36" s="56"/>
      <c r="J36" s="56"/>
      <c r="K36" s="56"/>
      <c r="L36" s="56"/>
      <c r="M36" s="56"/>
      <c r="N36" s="58"/>
      <c r="O36" s="58"/>
      <c r="P36" s="58"/>
      <c r="Q36" s="58"/>
      <c r="R36" s="58">
        <v>15415</v>
      </c>
      <c r="S36" s="58">
        <v>15415</v>
      </c>
      <c r="T36" s="58"/>
      <c r="U36" s="58"/>
      <c r="V36" s="5" t="s">
        <v>322</v>
      </c>
      <c r="X36" s="70"/>
      <c r="Y36" s="70"/>
      <c r="Z36" s="70"/>
      <c r="AA36" s="70"/>
    </row>
    <row r="37" spans="1:27" s="69" customFormat="1" ht="27" hidden="1" customHeight="1" outlineLevel="1">
      <c r="A37" s="90">
        <v>10</v>
      </c>
      <c r="B37" s="6" t="s">
        <v>120</v>
      </c>
      <c r="C37" s="56" t="s">
        <v>91</v>
      </c>
      <c r="D37" s="56"/>
      <c r="E37" s="56" t="s">
        <v>48</v>
      </c>
      <c r="F37" s="56"/>
      <c r="G37" s="56"/>
      <c r="H37" s="56"/>
      <c r="I37" s="56"/>
      <c r="J37" s="56"/>
      <c r="K37" s="56"/>
      <c r="L37" s="56"/>
      <c r="M37" s="56"/>
      <c r="N37" s="58"/>
      <c r="O37" s="58"/>
      <c r="P37" s="58"/>
      <c r="Q37" s="58"/>
      <c r="R37" s="58">
        <v>10525</v>
      </c>
      <c r="S37" s="58">
        <v>10525</v>
      </c>
      <c r="T37" s="58"/>
      <c r="U37" s="58"/>
      <c r="V37" s="5"/>
      <c r="X37" s="70"/>
      <c r="Y37" s="70"/>
      <c r="Z37" s="70"/>
      <c r="AA37" s="70"/>
    </row>
    <row r="38" spans="1:27" s="69" customFormat="1" ht="27" hidden="1" customHeight="1" outlineLevel="1">
      <c r="A38" s="66" t="s">
        <v>297</v>
      </c>
      <c r="B38" s="59" t="s">
        <v>287</v>
      </c>
      <c r="C38" s="59"/>
      <c r="D38" s="59"/>
      <c r="E38" s="59"/>
      <c r="F38" s="59"/>
      <c r="G38" s="59"/>
      <c r="H38" s="59"/>
      <c r="I38" s="59"/>
      <c r="J38" s="59"/>
      <c r="K38" s="59"/>
      <c r="L38" s="59"/>
      <c r="M38" s="59"/>
      <c r="N38" s="67">
        <f t="shared" ref="N38:Q38" si="12">SUM(N39:N48)</f>
        <v>0</v>
      </c>
      <c r="O38" s="67">
        <f t="shared" si="12"/>
        <v>0</v>
      </c>
      <c r="P38" s="67">
        <f t="shared" si="12"/>
        <v>0</v>
      </c>
      <c r="Q38" s="67">
        <f t="shared" si="12"/>
        <v>0</v>
      </c>
      <c r="R38" s="67">
        <f t="shared" ref="R38:U38" si="13">SUM(R39:R48)</f>
        <v>90000</v>
      </c>
      <c r="S38" s="67">
        <f t="shared" si="13"/>
        <v>90000</v>
      </c>
      <c r="T38" s="67">
        <f t="shared" si="13"/>
        <v>0</v>
      </c>
      <c r="U38" s="67">
        <f t="shared" si="13"/>
        <v>0</v>
      </c>
      <c r="V38" s="68"/>
      <c r="X38" s="70"/>
      <c r="Y38" s="70"/>
      <c r="Z38" s="70"/>
      <c r="AA38" s="70"/>
    </row>
    <row r="39" spans="1:27" s="69" customFormat="1" ht="27" hidden="1" customHeight="1" outlineLevel="1">
      <c r="A39" s="90">
        <v>1</v>
      </c>
      <c r="B39" s="6" t="s">
        <v>112</v>
      </c>
      <c r="C39" s="56" t="s">
        <v>82</v>
      </c>
      <c r="D39" s="56"/>
      <c r="E39" s="56" t="s">
        <v>55</v>
      </c>
      <c r="F39" s="56"/>
      <c r="G39" s="56"/>
      <c r="H39" s="56"/>
      <c r="I39" s="56"/>
      <c r="J39" s="56"/>
      <c r="K39" s="56"/>
      <c r="L39" s="56"/>
      <c r="M39" s="56"/>
      <c r="N39" s="58"/>
      <c r="O39" s="58"/>
      <c r="P39" s="58"/>
      <c r="Q39" s="58"/>
      <c r="R39" s="58">
        <v>30000</v>
      </c>
      <c r="S39" s="58">
        <v>30000</v>
      </c>
      <c r="T39" s="58"/>
      <c r="U39" s="67"/>
      <c r="V39" s="68"/>
      <c r="X39" s="70"/>
      <c r="Y39" s="70"/>
      <c r="Z39" s="70"/>
      <c r="AA39" s="70"/>
    </row>
    <row r="40" spans="1:27" s="69" customFormat="1" ht="27" hidden="1" customHeight="1" outlineLevel="1">
      <c r="A40" s="56">
        <v>2</v>
      </c>
      <c r="B40" s="6" t="s">
        <v>148</v>
      </c>
      <c r="C40" s="56" t="s">
        <v>94</v>
      </c>
      <c r="D40" s="56"/>
      <c r="E40" s="56" t="s">
        <v>46</v>
      </c>
      <c r="F40" s="56"/>
      <c r="G40" s="56"/>
      <c r="H40" s="56"/>
      <c r="I40" s="56"/>
      <c r="J40" s="56"/>
      <c r="K40" s="56"/>
      <c r="L40" s="56"/>
      <c r="M40" s="56"/>
      <c r="N40" s="58"/>
      <c r="O40" s="58"/>
      <c r="P40" s="58"/>
      <c r="Q40" s="58"/>
      <c r="R40" s="58">
        <v>30000</v>
      </c>
      <c r="S40" s="58">
        <v>30000</v>
      </c>
      <c r="T40" s="58"/>
      <c r="U40" s="67"/>
      <c r="V40" s="68"/>
      <c r="X40" s="70"/>
      <c r="Y40" s="70"/>
      <c r="Z40" s="70"/>
      <c r="AA40" s="70"/>
    </row>
    <row r="41" spans="1:27" s="69" customFormat="1" ht="27" hidden="1" customHeight="1" outlineLevel="1">
      <c r="A41" s="56">
        <v>3</v>
      </c>
      <c r="B41" s="6" t="s">
        <v>113</v>
      </c>
      <c r="C41" s="56" t="s">
        <v>96</v>
      </c>
      <c r="D41" s="56"/>
      <c r="E41" s="56" t="s">
        <v>58</v>
      </c>
      <c r="F41" s="56"/>
      <c r="G41" s="56"/>
      <c r="H41" s="56"/>
      <c r="I41" s="56"/>
      <c r="J41" s="56"/>
      <c r="K41" s="56"/>
      <c r="L41" s="56"/>
      <c r="M41" s="56"/>
      <c r="N41" s="58"/>
      <c r="O41" s="58"/>
      <c r="P41" s="58"/>
      <c r="Q41" s="58"/>
      <c r="R41" s="58">
        <v>30000</v>
      </c>
      <c r="S41" s="58">
        <v>30000</v>
      </c>
      <c r="T41" s="58"/>
      <c r="U41" s="58"/>
      <c r="V41" s="5"/>
      <c r="X41" s="70"/>
      <c r="Y41" s="70"/>
      <c r="Z41" s="70"/>
      <c r="AA41" s="70"/>
    </row>
    <row r="42" spans="1:27" s="69" customFormat="1" ht="27" hidden="1" customHeight="1" outlineLevel="1">
      <c r="A42" s="90">
        <v>4</v>
      </c>
      <c r="B42" s="6" t="s">
        <v>114</v>
      </c>
      <c r="C42" s="56" t="s">
        <v>93</v>
      </c>
      <c r="D42" s="56"/>
      <c r="E42" s="56" t="s">
        <v>54</v>
      </c>
      <c r="F42" s="56"/>
      <c r="G42" s="56"/>
      <c r="H42" s="56"/>
      <c r="I42" s="56"/>
      <c r="J42" s="56"/>
      <c r="K42" s="56"/>
      <c r="L42" s="56"/>
      <c r="M42" s="56"/>
      <c r="N42" s="58"/>
      <c r="O42" s="58"/>
      <c r="P42" s="58"/>
      <c r="Q42" s="58"/>
      <c r="R42" s="58"/>
      <c r="S42" s="58"/>
      <c r="T42" s="58"/>
      <c r="U42" s="58"/>
      <c r="V42" s="5"/>
      <c r="X42" s="70"/>
      <c r="Y42" s="70"/>
      <c r="Z42" s="70"/>
      <c r="AA42" s="70"/>
    </row>
    <row r="43" spans="1:27" s="69" customFormat="1" ht="27" hidden="1" customHeight="1" outlineLevel="1">
      <c r="A43" s="56">
        <v>5</v>
      </c>
      <c r="B43" s="6" t="s">
        <v>115</v>
      </c>
      <c r="C43" s="56" t="s">
        <v>92</v>
      </c>
      <c r="D43" s="56"/>
      <c r="E43" s="56" t="s">
        <v>40</v>
      </c>
      <c r="F43" s="56"/>
      <c r="G43" s="56"/>
      <c r="H43" s="56"/>
      <c r="I43" s="56"/>
      <c r="J43" s="56"/>
      <c r="K43" s="56"/>
      <c r="L43" s="56"/>
      <c r="M43" s="56"/>
      <c r="N43" s="58"/>
      <c r="O43" s="58"/>
      <c r="P43" s="58"/>
      <c r="Q43" s="58"/>
      <c r="R43" s="58"/>
      <c r="S43" s="58"/>
      <c r="T43" s="58"/>
      <c r="U43" s="58"/>
      <c r="V43" s="5"/>
      <c r="X43" s="70"/>
      <c r="Y43" s="70"/>
      <c r="Z43" s="70"/>
      <c r="AA43" s="70"/>
    </row>
    <row r="44" spans="1:27" s="69" customFormat="1" ht="27" hidden="1" customHeight="1" outlineLevel="1">
      <c r="A44" s="56">
        <v>6</v>
      </c>
      <c r="B44" s="6" t="s">
        <v>116</v>
      </c>
      <c r="C44" s="56" t="s">
        <v>89</v>
      </c>
      <c r="D44" s="56"/>
      <c r="E44" s="56" t="s">
        <v>57</v>
      </c>
      <c r="F44" s="56"/>
      <c r="G44" s="56"/>
      <c r="H44" s="56"/>
      <c r="I44" s="56"/>
      <c r="J44" s="56"/>
      <c r="K44" s="56"/>
      <c r="L44" s="56"/>
      <c r="M44" s="56"/>
      <c r="N44" s="58"/>
      <c r="O44" s="58"/>
      <c r="P44" s="58"/>
      <c r="Q44" s="58"/>
      <c r="R44" s="58"/>
      <c r="S44" s="58"/>
      <c r="T44" s="58"/>
      <c r="U44" s="58"/>
      <c r="V44" s="5"/>
      <c r="X44" s="70"/>
      <c r="Y44" s="70"/>
      <c r="Z44" s="70"/>
      <c r="AA44" s="70"/>
    </row>
    <row r="45" spans="1:27" s="69" customFormat="1" ht="27" hidden="1" customHeight="1" outlineLevel="1">
      <c r="A45" s="90">
        <v>7</v>
      </c>
      <c r="B45" s="6" t="s">
        <v>117</v>
      </c>
      <c r="C45" s="56" t="s">
        <v>95</v>
      </c>
      <c r="D45" s="56"/>
      <c r="E45" s="56" t="s">
        <v>39</v>
      </c>
      <c r="F45" s="56"/>
      <c r="G45" s="56"/>
      <c r="H45" s="56"/>
      <c r="I45" s="56"/>
      <c r="J45" s="56"/>
      <c r="K45" s="56"/>
      <c r="L45" s="56"/>
      <c r="M45" s="56"/>
      <c r="N45" s="58"/>
      <c r="O45" s="58"/>
      <c r="P45" s="58"/>
      <c r="Q45" s="58"/>
      <c r="R45" s="58"/>
      <c r="S45" s="58"/>
      <c r="T45" s="58"/>
      <c r="U45" s="58"/>
      <c r="V45" s="5"/>
      <c r="X45" s="70"/>
      <c r="Y45" s="70"/>
      <c r="Z45" s="70"/>
      <c r="AA45" s="70"/>
    </row>
    <row r="46" spans="1:27" s="69" customFormat="1" ht="27" hidden="1" customHeight="1" outlineLevel="1">
      <c r="A46" s="56">
        <v>8</v>
      </c>
      <c r="B46" s="6" t="s">
        <v>118</v>
      </c>
      <c r="C46" s="56" t="s">
        <v>90</v>
      </c>
      <c r="D46" s="56"/>
      <c r="E46" s="56" t="s">
        <v>56</v>
      </c>
      <c r="F46" s="56"/>
      <c r="G46" s="56"/>
      <c r="H46" s="56"/>
      <c r="I46" s="56"/>
      <c r="J46" s="56"/>
      <c r="K46" s="56"/>
      <c r="L46" s="56"/>
      <c r="M46" s="56"/>
      <c r="N46" s="58"/>
      <c r="O46" s="58"/>
      <c r="P46" s="58"/>
      <c r="Q46" s="58"/>
      <c r="R46" s="58"/>
      <c r="S46" s="58"/>
      <c r="T46" s="58"/>
      <c r="U46" s="58"/>
      <c r="V46" s="5"/>
      <c r="X46" s="70"/>
      <c r="Y46" s="70"/>
      <c r="Z46" s="70"/>
      <c r="AA46" s="70"/>
    </row>
    <row r="47" spans="1:27" s="69" customFormat="1" ht="27" hidden="1" customHeight="1" outlineLevel="1">
      <c r="A47" s="56">
        <v>9</v>
      </c>
      <c r="B47" s="6" t="s">
        <v>119</v>
      </c>
      <c r="C47" s="56" t="s">
        <v>98</v>
      </c>
      <c r="D47" s="56"/>
      <c r="E47" s="56" t="s">
        <v>47</v>
      </c>
      <c r="F47" s="56"/>
      <c r="G47" s="56"/>
      <c r="H47" s="56"/>
      <c r="I47" s="56"/>
      <c r="J47" s="56"/>
      <c r="K47" s="56"/>
      <c r="L47" s="56"/>
      <c r="M47" s="56"/>
      <c r="N47" s="58"/>
      <c r="O47" s="58"/>
      <c r="P47" s="58"/>
      <c r="Q47" s="58"/>
      <c r="R47" s="58"/>
      <c r="S47" s="58"/>
      <c r="T47" s="58"/>
      <c r="U47" s="58"/>
      <c r="V47" s="5"/>
      <c r="X47" s="70"/>
      <c r="Y47" s="70"/>
      <c r="Z47" s="70"/>
      <c r="AA47" s="70"/>
    </row>
    <row r="48" spans="1:27" s="69" customFormat="1" ht="27" hidden="1" customHeight="1" outlineLevel="1">
      <c r="A48" s="90">
        <v>10</v>
      </c>
      <c r="B48" s="6" t="s">
        <v>120</v>
      </c>
      <c r="C48" s="56" t="s">
        <v>91</v>
      </c>
      <c r="D48" s="56"/>
      <c r="E48" s="56" t="s">
        <v>48</v>
      </c>
      <c r="F48" s="56"/>
      <c r="G48" s="56"/>
      <c r="H48" s="56"/>
      <c r="I48" s="56"/>
      <c r="J48" s="56"/>
      <c r="K48" s="56"/>
      <c r="L48" s="56"/>
      <c r="M48" s="56"/>
      <c r="N48" s="58"/>
      <c r="O48" s="58"/>
      <c r="P48" s="58"/>
      <c r="Q48" s="58"/>
      <c r="R48" s="58"/>
      <c r="S48" s="58"/>
      <c r="T48" s="58"/>
      <c r="U48" s="58"/>
      <c r="V48" s="5"/>
      <c r="X48" s="70"/>
      <c r="Y48" s="70"/>
      <c r="Z48" s="70"/>
      <c r="AA48" s="70"/>
    </row>
    <row r="49" spans="1:27" s="69" customFormat="1" ht="27" hidden="1" customHeight="1" outlineLevel="1">
      <c r="A49" s="66" t="s">
        <v>298</v>
      </c>
      <c r="B49" s="59" t="s">
        <v>288</v>
      </c>
      <c r="C49" s="59"/>
      <c r="D49" s="59"/>
      <c r="E49" s="59"/>
      <c r="F49" s="59"/>
      <c r="G49" s="59"/>
      <c r="H49" s="59"/>
      <c r="I49" s="59"/>
      <c r="J49" s="59"/>
      <c r="K49" s="59"/>
      <c r="L49" s="59"/>
      <c r="M49" s="59"/>
      <c r="N49" s="67">
        <f t="shared" ref="N49:Q49" si="14">SUM(N50:N59)</f>
        <v>0</v>
      </c>
      <c r="O49" s="67">
        <f t="shared" si="14"/>
        <v>0</v>
      </c>
      <c r="P49" s="67">
        <f t="shared" si="14"/>
        <v>0</v>
      </c>
      <c r="Q49" s="67">
        <f t="shared" si="14"/>
        <v>0</v>
      </c>
      <c r="R49" s="67">
        <f t="shared" ref="R49:U49" si="15">SUM(R50:R59)</f>
        <v>200000</v>
      </c>
      <c r="S49" s="67">
        <f t="shared" si="15"/>
        <v>200000</v>
      </c>
      <c r="T49" s="67">
        <f t="shared" si="15"/>
        <v>0</v>
      </c>
      <c r="U49" s="67">
        <f t="shared" si="15"/>
        <v>0</v>
      </c>
      <c r="V49" s="68"/>
      <c r="X49" s="70"/>
      <c r="Y49" s="70"/>
      <c r="Z49" s="70"/>
      <c r="AA49" s="70"/>
    </row>
    <row r="50" spans="1:27" s="69" customFormat="1" ht="27" hidden="1" customHeight="1" outlineLevel="1">
      <c r="A50" s="90">
        <v>1</v>
      </c>
      <c r="B50" s="6" t="s">
        <v>112</v>
      </c>
      <c r="C50" s="56" t="s">
        <v>82</v>
      </c>
      <c r="D50" s="56"/>
      <c r="E50" s="56" t="s">
        <v>55</v>
      </c>
      <c r="F50" s="56"/>
      <c r="G50" s="56"/>
      <c r="H50" s="56"/>
      <c r="I50" s="56"/>
      <c r="J50" s="56"/>
      <c r="K50" s="56"/>
      <c r="L50" s="56"/>
      <c r="M50" s="56"/>
      <c r="N50" s="58"/>
      <c r="O50" s="58"/>
      <c r="P50" s="58"/>
      <c r="Q50" s="58"/>
      <c r="R50" s="58">
        <v>200000</v>
      </c>
      <c r="S50" s="58">
        <v>200000</v>
      </c>
      <c r="T50" s="58"/>
      <c r="U50" s="67"/>
      <c r="V50" s="68"/>
      <c r="X50" s="70"/>
      <c r="Y50" s="70"/>
      <c r="Z50" s="70"/>
      <c r="AA50" s="70"/>
    </row>
    <row r="51" spans="1:27" s="69" customFormat="1" ht="27" hidden="1" customHeight="1" outlineLevel="1">
      <c r="A51" s="56">
        <v>2</v>
      </c>
      <c r="B51" s="6" t="s">
        <v>148</v>
      </c>
      <c r="C51" s="56" t="s">
        <v>94</v>
      </c>
      <c r="D51" s="56"/>
      <c r="E51" s="56" t="s">
        <v>46</v>
      </c>
      <c r="F51" s="56"/>
      <c r="G51" s="56"/>
      <c r="H51" s="56"/>
      <c r="I51" s="56"/>
      <c r="J51" s="56"/>
      <c r="K51" s="56"/>
      <c r="L51" s="56"/>
      <c r="M51" s="56"/>
      <c r="N51" s="58"/>
      <c r="O51" s="58"/>
      <c r="P51" s="58"/>
      <c r="Q51" s="58"/>
      <c r="R51" s="58"/>
      <c r="S51" s="58"/>
      <c r="T51" s="58"/>
      <c r="U51" s="67"/>
      <c r="V51" s="68"/>
      <c r="X51" s="70"/>
      <c r="Y51" s="70"/>
      <c r="Z51" s="70"/>
      <c r="AA51" s="70"/>
    </row>
    <row r="52" spans="1:27" s="69" customFormat="1" ht="27" hidden="1" customHeight="1" outlineLevel="1">
      <c r="A52" s="56">
        <v>3</v>
      </c>
      <c r="B52" s="6" t="s">
        <v>113</v>
      </c>
      <c r="C52" s="56" t="s">
        <v>96</v>
      </c>
      <c r="D52" s="56"/>
      <c r="E52" s="56" t="s">
        <v>58</v>
      </c>
      <c r="F52" s="56"/>
      <c r="G52" s="56"/>
      <c r="H52" s="56"/>
      <c r="I52" s="56"/>
      <c r="J52" s="56"/>
      <c r="K52" s="56"/>
      <c r="L52" s="56"/>
      <c r="M52" s="56"/>
      <c r="N52" s="58"/>
      <c r="O52" s="58"/>
      <c r="P52" s="58"/>
      <c r="Q52" s="58"/>
      <c r="R52" s="58"/>
      <c r="S52" s="58"/>
      <c r="T52" s="58"/>
      <c r="U52" s="58"/>
      <c r="V52" s="5"/>
      <c r="X52" s="70"/>
      <c r="Y52" s="70"/>
      <c r="Z52" s="70"/>
      <c r="AA52" s="70"/>
    </row>
    <row r="53" spans="1:27" s="69" customFormat="1" ht="27" hidden="1" customHeight="1" outlineLevel="1">
      <c r="A53" s="90">
        <v>4</v>
      </c>
      <c r="B53" s="6" t="s">
        <v>114</v>
      </c>
      <c r="C53" s="56" t="s">
        <v>93</v>
      </c>
      <c r="D53" s="56"/>
      <c r="E53" s="56" t="s">
        <v>54</v>
      </c>
      <c r="F53" s="56"/>
      <c r="G53" s="56"/>
      <c r="H53" s="56"/>
      <c r="I53" s="56"/>
      <c r="J53" s="56"/>
      <c r="K53" s="56"/>
      <c r="L53" s="56"/>
      <c r="M53" s="56"/>
      <c r="N53" s="58"/>
      <c r="O53" s="58"/>
      <c r="P53" s="58"/>
      <c r="Q53" s="58"/>
      <c r="R53" s="58"/>
      <c r="S53" s="58"/>
      <c r="T53" s="58"/>
      <c r="U53" s="58"/>
      <c r="V53" s="5"/>
      <c r="X53" s="70"/>
      <c r="Y53" s="70"/>
      <c r="Z53" s="70"/>
      <c r="AA53" s="70"/>
    </row>
    <row r="54" spans="1:27" s="69" customFormat="1" ht="27" hidden="1" customHeight="1" outlineLevel="1">
      <c r="A54" s="56">
        <v>5</v>
      </c>
      <c r="B54" s="6" t="s">
        <v>115</v>
      </c>
      <c r="C54" s="56" t="s">
        <v>92</v>
      </c>
      <c r="D54" s="56"/>
      <c r="E54" s="56" t="s">
        <v>40</v>
      </c>
      <c r="F54" s="56"/>
      <c r="G54" s="56"/>
      <c r="H54" s="56"/>
      <c r="I54" s="56"/>
      <c r="J54" s="56"/>
      <c r="K54" s="56"/>
      <c r="L54" s="56"/>
      <c r="M54" s="56"/>
      <c r="N54" s="58"/>
      <c r="O54" s="58"/>
      <c r="P54" s="58"/>
      <c r="Q54" s="58"/>
      <c r="R54" s="58"/>
      <c r="S54" s="58"/>
      <c r="T54" s="58"/>
      <c r="U54" s="58"/>
      <c r="V54" s="5"/>
      <c r="X54" s="70"/>
      <c r="Y54" s="70"/>
      <c r="Z54" s="70"/>
      <c r="AA54" s="70"/>
    </row>
    <row r="55" spans="1:27" s="69" customFormat="1" ht="27" hidden="1" customHeight="1" outlineLevel="1">
      <c r="A55" s="56">
        <v>6</v>
      </c>
      <c r="B55" s="6" t="s">
        <v>116</v>
      </c>
      <c r="C55" s="56" t="s">
        <v>89</v>
      </c>
      <c r="D55" s="56"/>
      <c r="E55" s="56" t="s">
        <v>57</v>
      </c>
      <c r="F55" s="56"/>
      <c r="G55" s="56"/>
      <c r="H55" s="56"/>
      <c r="I55" s="56"/>
      <c r="J55" s="56"/>
      <c r="K55" s="56"/>
      <c r="L55" s="56"/>
      <c r="M55" s="56"/>
      <c r="N55" s="58"/>
      <c r="O55" s="58"/>
      <c r="P55" s="58"/>
      <c r="Q55" s="58"/>
      <c r="R55" s="58"/>
      <c r="S55" s="58"/>
      <c r="T55" s="58"/>
      <c r="U55" s="58"/>
      <c r="V55" s="5"/>
      <c r="X55" s="70"/>
      <c r="Y55" s="70"/>
      <c r="Z55" s="70"/>
      <c r="AA55" s="70"/>
    </row>
    <row r="56" spans="1:27" s="69" customFormat="1" ht="27" hidden="1" customHeight="1" outlineLevel="1">
      <c r="A56" s="90">
        <v>7</v>
      </c>
      <c r="B56" s="6" t="s">
        <v>117</v>
      </c>
      <c r="C56" s="56" t="s">
        <v>95</v>
      </c>
      <c r="D56" s="56"/>
      <c r="E56" s="56" t="s">
        <v>39</v>
      </c>
      <c r="F56" s="56"/>
      <c r="G56" s="56"/>
      <c r="H56" s="56"/>
      <c r="I56" s="56"/>
      <c r="J56" s="56"/>
      <c r="K56" s="56"/>
      <c r="L56" s="56"/>
      <c r="M56" s="56"/>
      <c r="N56" s="58"/>
      <c r="O56" s="58"/>
      <c r="P56" s="58"/>
      <c r="Q56" s="58"/>
      <c r="R56" s="58"/>
      <c r="S56" s="58"/>
      <c r="T56" s="58"/>
      <c r="U56" s="58"/>
      <c r="V56" s="5"/>
      <c r="X56" s="70"/>
      <c r="Y56" s="70"/>
      <c r="Z56" s="70"/>
      <c r="AA56" s="70"/>
    </row>
    <row r="57" spans="1:27" s="69" customFormat="1" ht="27" hidden="1" customHeight="1" outlineLevel="1">
      <c r="A57" s="56">
        <v>8</v>
      </c>
      <c r="B57" s="6" t="s">
        <v>118</v>
      </c>
      <c r="C57" s="56" t="s">
        <v>90</v>
      </c>
      <c r="D57" s="56"/>
      <c r="E57" s="56" t="s">
        <v>56</v>
      </c>
      <c r="F57" s="56"/>
      <c r="G57" s="56"/>
      <c r="H57" s="56"/>
      <c r="I57" s="56"/>
      <c r="J57" s="56"/>
      <c r="K57" s="56"/>
      <c r="L57" s="56"/>
      <c r="M57" s="56"/>
      <c r="N57" s="58"/>
      <c r="O57" s="58"/>
      <c r="P57" s="58"/>
      <c r="Q57" s="58"/>
      <c r="R57" s="58"/>
      <c r="S57" s="58"/>
      <c r="T57" s="58"/>
      <c r="U57" s="58"/>
      <c r="V57" s="5"/>
      <c r="X57" s="70"/>
      <c r="Y57" s="70"/>
      <c r="Z57" s="70"/>
      <c r="AA57" s="70"/>
    </row>
    <row r="58" spans="1:27" s="69" customFormat="1" ht="27" hidden="1" customHeight="1" outlineLevel="1">
      <c r="A58" s="56">
        <v>9</v>
      </c>
      <c r="B58" s="6" t="s">
        <v>119</v>
      </c>
      <c r="C58" s="56" t="s">
        <v>98</v>
      </c>
      <c r="D58" s="56"/>
      <c r="E58" s="56" t="s">
        <v>47</v>
      </c>
      <c r="F58" s="56"/>
      <c r="G58" s="56"/>
      <c r="H58" s="56"/>
      <c r="I58" s="56"/>
      <c r="J58" s="56"/>
      <c r="K58" s="56"/>
      <c r="L58" s="56"/>
      <c r="M58" s="56"/>
      <c r="N58" s="58"/>
      <c r="O58" s="58"/>
      <c r="P58" s="58"/>
      <c r="Q58" s="58"/>
      <c r="R58" s="58"/>
      <c r="S58" s="58"/>
      <c r="T58" s="58"/>
      <c r="U58" s="58"/>
      <c r="V58" s="5"/>
      <c r="X58" s="70"/>
      <c r="Y58" s="70"/>
      <c r="Z58" s="70"/>
      <c r="AA58" s="70"/>
    </row>
    <row r="59" spans="1:27" s="69" customFormat="1" ht="27" hidden="1" customHeight="1" outlineLevel="1">
      <c r="A59" s="90">
        <v>10</v>
      </c>
      <c r="B59" s="6" t="s">
        <v>120</v>
      </c>
      <c r="C59" s="56" t="s">
        <v>91</v>
      </c>
      <c r="D59" s="56"/>
      <c r="E59" s="56" t="s">
        <v>48</v>
      </c>
      <c r="F59" s="56"/>
      <c r="G59" s="56"/>
      <c r="H59" s="56"/>
      <c r="I59" s="56"/>
      <c r="J59" s="56"/>
      <c r="K59" s="56"/>
      <c r="L59" s="56"/>
      <c r="M59" s="56"/>
      <c r="N59" s="58"/>
      <c r="O59" s="58"/>
      <c r="P59" s="58"/>
      <c r="Q59" s="58"/>
      <c r="R59" s="58"/>
      <c r="S59" s="58"/>
      <c r="T59" s="58"/>
      <c r="U59" s="58"/>
      <c r="V59" s="5"/>
      <c r="X59" s="70"/>
      <c r="Y59" s="70"/>
      <c r="Z59" s="70"/>
      <c r="AA59" s="70"/>
    </row>
    <row r="60" spans="1:27" s="69" customFormat="1" ht="27" hidden="1" customHeight="1" outlineLevel="1">
      <c r="A60" s="66" t="s">
        <v>299</v>
      </c>
      <c r="B60" s="59" t="s">
        <v>289</v>
      </c>
      <c r="C60" s="59"/>
      <c r="D60" s="59"/>
      <c r="E60" s="59"/>
      <c r="F60" s="59"/>
      <c r="G60" s="59"/>
      <c r="H60" s="59"/>
      <c r="I60" s="59"/>
      <c r="J60" s="59"/>
      <c r="K60" s="59"/>
      <c r="L60" s="59"/>
      <c r="M60" s="59"/>
      <c r="N60" s="67">
        <f t="shared" ref="N60:Q60" si="16">SUM(N61:N70)</f>
        <v>0</v>
      </c>
      <c r="O60" s="67">
        <f t="shared" si="16"/>
        <v>0</v>
      </c>
      <c r="P60" s="67">
        <f t="shared" si="16"/>
        <v>0</v>
      </c>
      <c r="Q60" s="67">
        <f t="shared" si="16"/>
        <v>0</v>
      </c>
      <c r="R60" s="67">
        <f t="shared" ref="R60:U60" si="17">SUM(R61:R70)</f>
        <v>100000</v>
      </c>
      <c r="S60" s="67">
        <f t="shared" si="17"/>
        <v>100000</v>
      </c>
      <c r="T60" s="67">
        <f t="shared" si="17"/>
        <v>0</v>
      </c>
      <c r="U60" s="67">
        <f t="shared" si="17"/>
        <v>0</v>
      </c>
      <c r="V60" s="68"/>
      <c r="X60" s="70"/>
      <c r="Y60" s="70"/>
      <c r="Z60" s="70"/>
      <c r="AA60" s="70"/>
    </row>
    <row r="61" spans="1:27" ht="27" hidden="1" customHeight="1" outlineLevel="1">
      <c r="A61" s="90">
        <v>1</v>
      </c>
      <c r="B61" s="6" t="s">
        <v>112</v>
      </c>
      <c r="C61" s="56" t="s">
        <v>82</v>
      </c>
      <c r="D61" s="56"/>
      <c r="E61" s="56" t="s">
        <v>55</v>
      </c>
      <c r="F61" s="56"/>
      <c r="G61" s="56"/>
      <c r="H61" s="56"/>
      <c r="I61" s="56"/>
      <c r="J61" s="56"/>
      <c r="K61" s="56"/>
      <c r="L61" s="56"/>
      <c r="M61" s="56"/>
      <c r="N61" s="58"/>
      <c r="O61" s="58"/>
      <c r="P61" s="58"/>
      <c r="Q61" s="58"/>
      <c r="R61" s="58">
        <v>10000</v>
      </c>
      <c r="S61" s="58">
        <v>10000</v>
      </c>
      <c r="T61" s="58"/>
      <c r="U61" s="67"/>
      <c r="V61" s="68"/>
      <c r="W61" s="55"/>
      <c r="X61" s="55"/>
      <c r="Y61" s="55"/>
      <c r="Z61" s="55"/>
      <c r="AA61" s="55"/>
    </row>
    <row r="62" spans="1:27" ht="27" hidden="1" customHeight="1" outlineLevel="1">
      <c r="A62" s="56">
        <v>2</v>
      </c>
      <c r="B62" s="6" t="s">
        <v>148</v>
      </c>
      <c r="C62" s="56" t="s">
        <v>94</v>
      </c>
      <c r="D62" s="56"/>
      <c r="E62" s="56" t="s">
        <v>46</v>
      </c>
      <c r="F62" s="56"/>
      <c r="G62" s="56"/>
      <c r="H62" s="56"/>
      <c r="I62" s="56"/>
      <c r="J62" s="56"/>
      <c r="K62" s="56"/>
      <c r="L62" s="56"/>
      <c r="M62" s="56"/>
      <c r="N62" s="58"/>
      <c r="O62" s="58"/>
      <c r="P62" s="58"/>
      <c r="Q62" s="58"/>
      <c r="R62" s="58">
        <v>10000</v>
      </c>
      <c r="S62" s="58">
        <v>10000</v>
      </c>
      <c r="T62" s="58"/>
      <c r="U62" s="67"/>
      <c r="V62" s="68"/>
      <c r="X62" s="55"/>
      <c r="Y62" s="55"/>
      <c r="Z62" s="55"/>
      <c r="AA62" s="55"/>
    </row>
    <row r="63" spans="1:27" ht="27" hidden="1" customHeight="1" outlineLevel="1">
      <c r="A63" s="56">
        <v>3</v>
      </c>
      <c r="B63" s="6" t="s">
        <v>113</v>
      </c>
      <c r="C63" s="56" t="s">
        <v>96</v>
      </c>
      <c r="D63" s="56"/>
      <c r="E63" s="56" t="s">
        <v>58</v>
      </c>
      <c r="F63" s="56"/>
      <c r="G63" s="56"/>
      <c r="H63" s="56"/>
      <c r="I63" s="56"/>
      <c r="J63" s="56"/>
      <c r="K63" s="56"/>
      <c r="L63" s="56"/>
      <c r="M63" s="56"/>
      <c r="N63" s="58"/>
      <c r="O63" s="58"/>
      <c r="P63" s="58"/>
      <c r="Q63" s="58"/>
      <c r="R63" s="58">
        <v>10000</v>
      </c>
      <c r="S63" s="58">
        <v>10000</v>
      </c>
      <c r="T63" s="58"/>
      <c r="U63" s="58"/>
      <c r="V63" s="5"/>
      <c r="X63" s="55"/>
      <c r="Y63" s="55"/>
      <c r="Z63" s="55"/>
      <c r="AA63" s="55"/>
    </row>
    <row r="64" spans="1:27" ht="27" hidden="1" customHeight="1" outlineLevel="1">
      <c r="A64" s="90">
        <v>4</v>
      </c>
      <c r="B64" s="6" t="s">
        <v>114</v>
      </c>
      <c r="C64" s="56" t="s">
        <v>93</v>
      </c>
      <c r="D64" s="56"/>
      <c r="E64" s="56" t="s">
        <v>54</v>
      </c>
      <c r="F64" s="56"/>
      <c r="G64" s="56"/>
      <c r="H64" s="56"/>
      <c r="I64" s="56"/>
      <c r="J64" s="56"/>
      <c r="K64" s="56"/>
      <c r="L64" s="56"/>
      <c r="M64" s="56"/>
      <c r="N64" s="58"/>
      <c r="O64" s="58"/>
      <c r="P64" s="58"/>
      <c r="Q64" s="58"/>
      <c r="R64" s="58">
        <v>10000</v>
      </c>
      <c r="S64" s="58">
        <v>10000</v>
      </c>
      <c r="T64" s="58"/>
      <c r="U64" s="58"/>
      <c r="V64" s="5"/>
      <c r="X64" s="55"/>
      <c r="Y64" s="55"/>
      <c r="Z64" s="55"/>
      <c r="AA64" s="55"/>
    </row>
    <row r="65" spans="1:28" ht="27" hidden="1" customHeight="1" outlineLevel="1">
      <c r="A65" s="56">
        <v>5</v>
      </c>
      <c r="B65" s="6" t="s">
        <v>115</v>
      </c>
      <c r="C65" s="56" t="s">
        <v>92</v>
      </c>
      <c r="D65" s="56"/>
      <c r="E65" s="56" t="s">
        <v>40</v>
      </c>
      <c r="F65" s="56"/>
      <c r="G65" s="56"/>
      <c r="H65" s="56"/>
      <c r="I65" s="56"/>
      <c r="J65" s="56"/>
      <c r="K65" s="56"/>
      <c r="L65" s="56"/>
      <c r="M65" s="56"/>
      <c r="N65" s="58"/>
      <c r="O65" s="58"/>
      <c r="P65" s="58"/>
      <c r="Q65" s="58"/>
      <c r="R65" s="58">
        <v>10000</v>
      </c>
      <c r="S65" s="58">
        <v>10000</v>
      </c>
      <c r="T65" s="58"/>
      <c r="U65" s="58"/>
      <c r="V65" s="5"/>
      <c r="X65" s="55"/>
      <c r="Y65" s="55"/>
      <c r="Z65" s="55"/>
      <c r="AA65" s="55"/>
    </row>
    <row r="66" spans="1:28" ht="27" hidden="1" customHeight="1" outlineLevel="1">
      <c r="A66" s="56">
        <v>6</v>
      </c>
      <c r="B66" s="6" t="s">
        <v>116</v>
      </c>
      <c r="C66" s="56" t="s">
        <v>89</v>
      </c>
      <c r="D66" s="56"/>
      <c r="E66" s="56" t="s">
        <v>57</v>
      </c>
      <c r="F66" s="56"/>
      <c r="G66" s="56"/>
      <c r="H66" s="56"/>
      <c r="I66" s="56"/>
      <c r="J66" s="56"/>
      <c r="K66" s="56"/>
      <c r="L66" s="56"/>
      <c r="M66" s="56"/>
      <c r="N66" s="58"/>
      <c r="O66" s="58"/>
      <c r="P66" s="58"/>
      <c r="Q66" s="58"/>
      <c r="R66" s="58">
        <v>10000</v>
      </c>
      <c r="S66" s="58">
        <v>10000</v>
      </c>
      <c r="T66" s="58"/>
      <c r="U66" s="58"/>
      <c r="V66" s="5"/>
      <c r="W66" s="55"/>
      <c r="X66" s="55"/>
      <c r="Y66" s="55"/>
      <c r="Z66" s="55"/>
      <c r="AA66" s="55"/>
    </row>
    <row r="67" spans="1:28" ht="27" hidden="1" customHeight="1" outlineLevel="1">
      <c r="A67" s="90">
        <v>7</v>
      </c>
      <c r="B67" s="6" t="s">
        <v>117</v>
      </c>
      <c r="C67" s="56" t="s">
        <v>95</v>
      </c>
      <c r="D67" s="56"/>
      <c r="E67" s="56" t="s">
        <v>39</v>
      </c>
      <c r="F67" s="56"/>
      <c r="G67" s="56"/>
      <c r="H67" s="56"/>
      <c r="I67" s="56"/>
      <c r="J67" s="56"/>
      <c r="K67" s="56"/>
      <c r="L67" s="56"/>
      <c r="M67" s="56"/>
      <c r="N67" s="58"/>
      <c r="O67" s="58"/>
      <c r="P67" s="58"/>
      <c r="Q67" s="58"/>
      <c r="R67" s="58">
        <v>10000</v>
      </c>
      <c r="S67" s="58">
        <v>10000</v>
      </c>
      <c r="T67" s="58"/>
      <c r="U67" s="58"/>
      <c r="V67" s="5"/>
      <c r="X67" s="55"/>
      <c r="Y67" s="55"/>
      <c r="Z67" s="55"/>
      <c r="AA67" s="55"/>
    </row>
    <row r="68" spans="1:28" ht="27" hidden="1" customHeight="1" outlineLevel="1">
      <c r="A68" s="56">
        <v>8</v>
      </c>
      <c r="B68" s="6" t="s">
        <v>118</v>
      </c>
      <c r="C68" s="56" t="s">
        <v>90</v>
      </c>
      <c r="D68" s="56"/>
      <c r="E68" s="56" t="s">
        <v>56</v>
      </c>
      <c r="F68" s="56"/>
      <c r="G68" s="56"/>
      <c r="H68" s="56"/>
      <c r="I68" s="56"/>
      <c r="J68" s="56"/>
      <c r="K68" s="56"/>
      <c r="L68" s="56"/>
      <c r="M68" s="56"/>
      <c r="N68" s="58"/>
      <c r="O68" s="58"/>
      <c r="P68" s="58"/>
      <c r="Q68" s="58"/>
      <c r="R68" s="58">
        <v>10000</v>
      </c>
      <c r="S68" s="58">
        <v>10000</v>
      </c>
      <c r="T68" s="58"/>
      <c r="U68" s="58"/>
      <c r="V68" s="5"/>
      <c r="X68" s="55"/>
      <c r="Y68" s="55"/>
      <c r="Z68" s="55"/>
      <c r="AA68" s="55"/>
    </row>
    <row r="69" spans="1:28" ht="27" hidden="1" customHeight="1" outlineLevel="1">
      <c r="A69" s="56">
        <v>9</v>
      </c>
      <c r="B69" s="6" t="s">
        <v>119</v>
      </c>
      <c r="C69" s="56" t="s">
        <v>98</v>
      </c>
      <c r="D69" s="56"/>
      <c r="E69" s="56" t="s">
        <v>47</v>
      </c>
      <c r="F69" s="56"/>
      <c r="G69" s="56"/>
      <c r="H69" s="56"/>
      <c r="I69" s="56"/>
      <c r="J69" s="56"/>
      <c r="K69" s="56"/>
      <c r="L69" s="56"/>
      <c r="M69" s="56"/>
      <c r="N69" s="58"/>
      <c r="O69" s="58"/>
      <c r="P69" s="58"/>
      <c r="Q69" s="58"/>
      <c r="R69" s="58">
        <v>10000</v>
      </c>
      <c r="S69" s="58">
        <v>10000</v>
      </c>
      <c r="T69" s="58"/>
      <c r="U69" s="58"/>
      <c r="V69" s="5"/>
      <c r="X69" s="55"/>
      <c r="Y69" s="55"/>
      <c r="Z69" s="55"/>
      <c r="AA69" s="55"/>
    </row>
    <row r="70" spans="1:28" ht="27" hidden="1" customHeight="1" outlineLevel="1">
      <c r="A70" s="90">
        <v>10</v>
      </c>
      <c r="B70" s="6" t="s">
        <v>120</v>
      </c>
      <c r="C70" s="56" t="s">
        <v>91</v>
      </c>
      <c r="D70" s="56"/>
      <c r="E70" s="56" t="s">
        <v>48</v>
      </c>
      <c r="F70" s="56"/>
      <c r="G70" s="56"/>
      <c r="H70" s="56"/>
      <c r="I70" s="56"/>
      <c r="J70" s="56"/>
      <c r="K70" s="56"/>
      <c r="L70" s="56"/>
      <c r="M70" s="56"/>
      <c r="N70" s="58"/>
      <c r="O70" s="58"/>
      <c r="P70" s="58"/>
      <c r="Q70" s="58"/>
      <c r="R70" s="58">
        <v>10000</v>
      </c>
      <c r="S70" s="58">
        <v>10000</v>
      </c>
      <c r="T70" s="58"/>
      <c r="U70" s="58"/>
      <c r="V70" s="5"/>
      <c r="X70" s="55"/>
      <c r="Y70" s="55"/>
      <c r="Z70" s="55"/>
      <c r="AA70" s="55"/>
    </row>
    <row r="71" spans="1:28" ht="27" customHeight="1" collapsed="1">
      <c r="A71" s="59" t="s">
        <v>8</v>
      </c>
      <c r="B71" s="59" t="s">
        <v>30</v>
      </c>
      <c r="C71" s="59"/>
      <c r="D71" s="59"/>
      <c r="E71" s="59"/>
      <c r="F71" s="59"/>
      <c r="G71" s="59"/>
      <c r="H71" s="59"/>
      <c r="I71" s="59"/>
      <c r="J71" s="59"/>
      <c r="K71" s="59"/>
      <c r="L71" s="59"/>
      <c r="M71" s="59"/>
      <c r="N71" s="67">
        <f t="shared" ref="N71:U71" si="18">N72+N97+N102+N107+N108</f>
        <v>4939713.7719999999</v>
      </c>
      <c r="O71" s="67">
        <f t="shared" si="18"/>
        <v>2335074.5640000002</v>
      </c>
      <c r="P71" s="67">
        <f t="shared" si="18"/>
        <v>1222774.5828880002</v>
      </c>
      <c r="Q71" s="67">
        <f t="shared" si="18"/>
        <v>477619.03588800004</v>
      </c>
      <c r="R71" s="67">
        <f t="shared" si="18"/>
        <v>3104156.1</v>
      </c>
      <c r="S71" s="67">
        <f t="shared" si="18"/>
        <v>1507649</v>
      </c>
      <c r="T71" s="67">
        <f t="shared" si="18"/>
        <v>21896.507000000001</v>
      </c>
      <c r="U71" s="67">
        <f t="shared" si="18"/>
        <v>0</v>
      </c>
      <c r="V71" s="68"/>
      <c r="W71" s="134"/>
      <c r="X71" s="55"/>
      <c r="Y71" s="55"/>
      <c r="Z71" s="55"/>
      <c r="AA71" s="55"/>
    </row>
    <row r="72" spans="1:28" s="69" customFormat="1" ht="27" customHeight="1" collapsed="1">
      <c r="A72" s="66" t="s">
        <v>302</v>
      </c>
      <c r="B72" s="59" t="s">
        <v>265</v>
      </c>
      <c r="C72" s="59"/>
      <c r="D72" s="59"/>
      <c r="E72" s="59"/>
      <c r="F72" s="59"/>
      <c r="G72" s="59"/>
      <c r="H72" s="59"/>
      <c r="I72" s="59"/>
      <c r="J72" s="59"/>
      <c r="K72" s="59"/>
      <c r="L72" s="59"/>
      <c r="M72" s="59"/>
      <c r="N72" s="67">
        <f t="shared" ref="N72:U72" si="19">N73+N83+N96</f>
        <v>3135390.7719999999</v>
      </c>
      <c r="O72" s="67">
        <f t="shared" si="19"/>
        <v>719466.56400000001</v>
      </c>
      <c r="P72" s="67">
        <f t="shared" si="19"/>
        <v>919916.97500000009</v>
      </c>
      <c r="Q72" s="67">
        <f t="shared" si="19"/>
        <v>186761.42800000001</v>
      </c>
      <c r="R72" s="67">
        <f t="shared" si="19"/>
        <v>1797795.452</v>
      </c>
      <c r="S72" s="67">
        <f t="shared" si="19"/>
        <v>380178.35199999996</v>
      </c>
      <c r="T72" s="67">
        <f t="shared" si="19"/>
        <v>0</v>
      </c>
      <c r="U72" s="67">
        <f t="shared" si="19"/>
        <v>0</v>
      </c>
      <c r="V72" s="68"/>
      <c r="X72" s="70"/>
      <c r="Y72" s="70"/>
      <c r="Z72" s="70"/>
      <c r="AA72" s="70"/>
    </row>
    <row r="73" spans="1:28" ht="27" customHeight="1">
      <c r="A73" s="129" t="s">
        <v>5</v>
      </c>
      <c r="B73" s="65" t="s">
        <v>266</v>
      </c>
      <c r="C73" s="65"/>
      <c r="D73" s="65"/>
      <c r="E73" s="65"/>
      <c r="F73" s="65"/>
      <c r="G73" s="65"/>
      <c r="H73" s="65"/>
      <c r="I73" s="65"/>
      <c r="J73" s="65"/>
      <c r="K73" s="65"/>
      <c r="L73" s="65"/>
      <c r="M73" s="65"/>
      <c r="N73" s="71">
        <f t="shared" ref="N73" si="20">N74+N79</f>
        <v>1830552</v>
      </c>
      <c r="O73" s="71">
        <f t="shared" ref="O73:Q73" si="21">O74+O79</f>
        <v>334988.56400000001</v>
      </c>
      <c r="P73" s="71">
        <f t="shared" si="21"/>
        <v>678497.54700000002</v>
      </c>
      <c r="Q73" s="71">
        <f t="shared" si="21"/>
        <v>97756</v>
      </c>
      <c r="R73" s="71">
        <f t="shared" ref="R73:U73" si="22">R74+R79</f>
        <v>1152365.78</v>
      </c>
      <c r="S73" s="71">
        <f t="shared" si="22"/>
        <v>176375.78</v>
      </c>
      <c r="T73" s="71">
        <f t="shared" si="22"/>
        <v>0</v>
      </c>
      <c r="U73" s="71">
        <f t="shared" si="22"/>
        <v>0</v>
      </c>
      <c r="V73" s="72"/>
      <c r="X73" s="55"/>
      <c r="Y73" s="55"/>
      <c r="Z73" s="55"/>
      <c r="AA73" s="55"/>
    </row>
    <row r="74" spans="1:28" ht="27" customHeight="1">
      <c r="A74" s="66" t="s">
        <v>17</v>
      </c>
      <c r="B74" s="59" t="s">
        <v>24</v>
      </c>
      <c r="C74" s="59"/>
      <c r="D74" s="59"/>
      <c r="E74" s="59"/>
      <c r="F74" s="59"/>
      <c r="G74" s="59"/>
      <c r="H74" s="59"/>
      <c r="I74" s="59"/>
      <c r="J74" s="59"/>
      <c r="K74" s="59"/>
      <c r="L74" s="59"/>
      <c r="M74" s="59"/>
      <c r="N74" s="67">
        <f t="shared" ref="N74" si="23">SUM(N75:N78)</f>
        <v>1357741</v>
      </c>
      <c r="O74" s="67">
        <f t="shared" ref="O74:Q74" si="24">SUM(O75:O78)</f>
        <v>235070</v>
      </c>
      <c r="P74" s="67">
        <f t="shared" si="24"/>
        <v>678497.54700000002</v>
      </c>
      <c r="Q74" s="67">
        <f t="shared" si="24"/>
        <v>97756</v>
      </c>
      <c r="R74" s="67">
        <f t="shared" ref="R74:U74" si="25">SUM(R75:R78)</f>
        <v>679554.78</v>
      </c>
      <c r="S74" s="67">
        <f t="shared" si="25"/>
        <v>122857.78</v>
      </c>
      <c r="T74" s="67">
        <f t="shared" si="25"/>
        <v>0</v>
      </c>
      <c r="U74" s="67">
        <f t="shared" si="25"/>
        <v>0</v>
      </c>
      <c r="V74" s="68"/>
      <c r="X74" s="55"/>
      <c r="Y74" s="55"/>
      <c r="Z74" s="55"/>
      <c r="AA74" s="55"/>
    </row>
    <row r="75" spans="1:28" ht="27" customHeight="1">
      <c r="A75" s="56">
        <v>1</v>
      </c>
      <c r="B75" s="6" t="s">
        <v>324</v>
      </c>
      <c r="C75" s="56" t="s">
        <v>71</v>
      </c>
      <c r="D75" s="56" t="s">
        <v>72</v>
      </c>
      <c r="E75" s="56" t="s">
        <v>41</v>
      </c>
      <c r="F75" s="56" t="s">
        <v>525</v>
      </c>
      <c r="G75" s="56" t="s">
        <v>29</v>
      </c>
      <c r="H75" s="56" t="s">
        <v>562</v>
      </c>
      <c r="I75" s="56" t="s">
        <v>626</v>
      </c>
      <c r="J75" s="56">
        <v>2135</v>
      </c>
      <c r="K75" s="56"/>
      <c r="L75" s="56" t="s">
        <v>405</v>
      </c>
      <c r="M75" s="56" t="s">
        <v>465</v>
      </c>
      <c r="N75" s="64">
        <v>200650</v>
      </c>
      <c r="O75" s="64">
        <v>10575</v>
      </c>
      <c r="P75" s="58">
        <v>176639.54699999999</v>
      </c>
      <c r="Q75" s="58">
        <v>9356</v>
      </c>
      <c r="R75" s="58">
        <v>51170</v>
      </c>
      <c r="S75" s="58">
        <v>1219</v>
      </c>
      <c r="T75" s="58"/>
      <c r="U75" s="58"/>
      <c r="V75" s="6"/>
      <c r="X75" s="55"/>
      <c r="Y75" s="55"/>
      <c r="Z75" s="55"/>
      <c r="AA75" s="55"/>
      <c r="AB75" s="55"/>
    </row>
    <row r="76" spans="1:28" ht="27" customHeight="1">
      <c r="A76" s="56">
        <v>2</v>
      </c>
      <c r="B76" s="6" t="s">
        <v>325</v>
      </c>
      <c r="C76" s="56" t="s">
        <v>43</v>
      </c>
      <c r="D76" s="56">
        <v>7575168</v>
      </c>
      <c r="E76" s="56" t="s">
        <v>41</v>
      </c>
      <c r="F76" s="56" t="s">
        <v>526</v>
      </c>
      <c r="G76" s="56" t="s">
        <v>29</v>
      </c>
      <c r="H76" s="56" t="s">
        <v>562</v>
      </c>
      <c r="I76" s="56" t="s">
        <v>627</v>
      </c>
      <c r="J76" s="56">
        <v>2449</v>
      </c>
      <c r="K76" s="56"/>
      <c r="L76" s="56" t="s">
        <v>240</v>
      </c>
      <c r="M76" s="56" t="s">
        <v>241</v>
      </c>
      <c r="N76" s="64">
        <v>564145</v>
      </c>
      <c r="O76" s="64">
        <v>69732</v>
      </c>
      <c r="P76" s="58">
        <v>117786</v>
      </c>
      <c r="Q76" s="58">
        <v>48000</v>
      </c>
      <c r="R76" s="58">
        <v>447026</v>
      </c>
      <c r="S76" s="58">
        <v>21730</v>
      </c>
      <c r="T76" s="58"/>
      <c r="U76" s="58"/>
      <c r="V76" s="6"/>
      <c r="X76" s="55"/>
      <c r="Y76" s="55"/>
      <c r="Z76" s="55"/>
      <c r="AA76" s="55"/>
      <c r="AB76" s="55"/>
    </row>
    <row r="77" spans="1:28" ht="51">
      <c r="A77" s="56">
        <v>3</v>
      </c>
      <c r="B77" s="6" t="s">
        <v>326</v>
      </c>
      <c r="C77" s="56" t="s">
        <v>45</v>
      </c>
      <c r="D77" s="56">
        <v>7555168</v>
      </c>
      <c r="E77" s="56" t="s">
        <v>41</v>
      </c>
      <c r="F77" s="56" t="s">
        <v>527</v>
      </c>
      <c r="G77" s="56" t="s">
        <v>29</v>
      </c>
      <c r="H77" s="56" t="s">
        <v>562</v>
      </c>
      <c r="I77" s="56" t="s">
        <v>626</v>
      </c>
      <c r="J77" s="56">
        <v>3006</v>
      </c>
      <c r="K77" s="56"/>
      <c r="L77" s="56" t="s">
        <v>404</v>
      </c>
      <c r="M77" s="56" t="s">
        <v>753</v>
      </c>
      <c r="N77" s="64">
        <v>158299</v>
      </c>
      <c r="O77" s="64">
        <v>41298</v>
      </c>
      <c r="P77" s="58">
        <v>29890</v>
      </c>
      <c r="Q77" s="58">
        <v>7400</v>
      </c>
      <c r="R77" s="58">
        <v>100893.78</v>
      </c>
      <c r="S77" s="58">
        <v>19443.78</v>
      </c>
      <c r="T77" s="58"/>
      <c r="U77" s="58"/>
      <c r="V77" s="6"/>
      <c r="X77" s="55"/>
      <c r="Y77" s="55"/>
      <c r="Z77" s="55"/>
      <c r="AA77" s="55"/>
      <c r="AB77" s="55"/>
    </row>
    <row r="78" spans="1:28" ht="38.25">
      <c r="A78" s="56">
        <v>4</v>
      </c>
      <c r="B78" s="6" t="s">
        <v>327</v>
      </c>
      <c r="C78" s="56" t="s">
        <v>244</v>
      </c>
      <c r="D78" s="56">
        <v>7684480</v>
      </c>
      <c r="E78" s="56" t="s">
        <v>251</v>
      </c>
      <c r="F78" s="56" t="s">
        <v>528</v>
      </c>
      <c r="G78" s="56" t="s">
        <v>29</v>
      </c>
      <c r="H78" s="56" t="s">
        <v>562</v>
      </c>
      <c r="I78" s="56" t="s">
        <v>626</v>
      </c>
      <c r="J78" s="56">
        <v>2838</v>
      </c>
      <c r="K78" s="56"/>
      <c r="L78" s="56" t="s">
        <v>242</v>
      </c>
      <c r="M78" s="56" t="s">
        <v>238</v>
      </c>
      <c r="N78" s="64">
        <v>434647</v>
      </c>
      <c r="O78" s="64">
        <v>113465</v>
      </c>
      <c r="P78" s="58">
        <v>354182</v>
      </c>
      <c r="Q78" s="58">
        <v>33000</v>
      </c>
      <c r="R78" s="58">
        <v>80465</v>
      </c>
      <c r="S78" s="58">
        <v>80465</v>
      </c>
      <c r="T78" s="58"/>
      <c r="U78" s="58"/>
      <c r="V78" s="6"/>
      <c r="X78" s="55"/>
      <c r="Y78" s="55"/>
      <c r="Z78" s="55"/>
      <c r="AA78" s="55"/>
      <c r="AB78" s="55"/>
    </row>
    <row r="79" spans="1:28" ht="27" customHeight="1">
      <c r="A79" s="66" t="s">
        <v>22</v>
      </c>
      <c r="B79" s="59" t="s">
        <v>42</v>
      </c>
      <c r="C79" s="59"/>
      <c r="D79" s="59"/>
      <c r="E79" s="59"/>
      <c r="F79" s="59"/>
      <c r="G79" s="59"/>
      <c r="H79" s="59"/>
      <c r="I79" s="59"/>
      <c r="J79" s="59"/>
      <c r="K79" s="59"/>
      <c r="L79" s="59"/>
      <c r="M79" s="59"/>
      <c r="N79" s="67">
        <f t="shared" ref="N79:U79" si="26">SUM(N80:N82)</f>
        <v>472811</v>
      </c>
      <c r="O79" s="67">
        <f t="shared" si="26"/>
        <v>99918.563999999998</v>
      </c>
      <c r="P79" s="67">
        <f t="shared" si="26"/>
        <v>0</v>
      </c>
      <c r="Q79" s="67">
        <f t="shared" si="26"/>
        <v>0</v>
      </c>
      <c r="R79" s="67">
        <f t="shared" si="26"/>
        <v>472811</v>
      </c>
      <c r="S79" s="67">
        <f t="shared" si="26"/>
        <v>53518</v>
      </c>
      <c r="T79" s="67">
        <f t="shared" si="26"/>
        <v>0</v>
      </c>
      <c r="U79" s="67">
        <f t="shared" si="26"/>
        <v>0</v>
      </c>
      <c r="V79" s="68"/>
      <c r="W79" s="55"/>
      <c r="X79" s="55"/>
      <c r="Y79" s="55"/>
      <c r="Z79" s="55"/>
      <c r="AA79" s="55"/>
    </row>
    <row r="80" spans="1:28" ht="38.25" customHeight="1">
      <c r="A80" s="90">
        <v>1</v>
      </c>
      <c r="B80" s="176" t="s">
        <v>398</v>
      </c>
      <c r="C80" s="56" t="s">
        <v>244</v>
      </c>
      <c r="D80" s="56"/>
      <c r="E80" s="56" t="s">
        <v>251</v>
      </c>
      <c r="F80" s="56" t="s">
        <v>529</v>
      </c>
      <c r="G80" s="56" t="s">
        <v>29</v>
      </c>
      <c r="H80" s="56" t="s">
        <v>563</v>
      </c>
      <c r="I80" s="56" t="s">
        <v>626</v>
      </c>
      <c r="J80" s="56">
        <v>3765</v>
      </c>
      <c r="K80" s="56"/>
      <c r="L80" s="56" t="s">
        <v>352</v>
      </c>
      <c r="M80" s="56" t="s">
        <v>238</v>
      </c>
      <c r="N80" s="58">
        <v>118654</v>
      </c>
      <c r="O80" s="58">
        <v>21756.563999999998</v>
      </c>
      <c r="P80" s="58"/>
      <c r="Q80" s="58"/>
      <c r="R80" s="58">
        <v>118654</v>
      </c>
      <c r="S80" s="58">
        <v>20618</v>
      </c>
      <c r="T80" s="58"/>
      <c r="U80" s="58"/>
      <c r="V80" s="6"/>
      <c r="X80" s="55"/>
      <c r="Y80" s="55"/>
      <c r="Z80" s="55"/>
      <c r="AA80" s="55"/>
      <c r="AB80" s="55"/>
    </row>
    <row r="81" spans="1:28" ht="27" customHeight="1">
      <c r="A81" s="56">
        <v>2</v>
      </c>
      <c r="B81" s="6" t="s">
        <v>628</v>
      </c>
      <c r="C81" s="56" t="s">
        <v>45</v>
      </c>
      <c r="D81" s="56"/>
      <c r="E81" s="56" t="s">
        <v>41</v>
      </c>
      <c r="F81" s="56" t="s">
        <v>530</v>
      </c>
      <c r="G81" s="56" t="s">
        <v>29</v>
      </c>
      <c r="H81" s="56" t="s">
        <v>563</v>
      </c>
      <c r="I81" s="56" t="s">
        <v>626</v>
      </c>
      <c r="J81" s="56">
        <v>3762</v>
      </c>
      <c r="K81" s="56"/>
      <c r="L81" s="56" t="s">
        <v>352</v>
      </c>
      <c r="M81" s="56" t="s">
        <v>714</v>
      </c>
      <c r="N81" s="58">
        <v>334857</v>
      </c>
      <c r="O81" s="58">
        <v>75262</v>
      </c>
      <c r="P81" s="58"/>
      <c r="Q81" s="58"/>
      <c r="R81" s="58">
        <v>334857</v>
      </c>
      <c r="S81" s="58">
        <v>30000</v>
      </c>
      <c r="T81" s="58"/>
      <c r="U81" s="58"/>
      <c r="V81" s="6"/>
      <c r="X81" s="55"/>
      <c r="Y81" s="55"/>
      <c r="Z81" s="55"/>
      <c r="AA81" s="55"/>
      <c r="AB81" s="55"/>
    </row>
    <row r="82" spans="1:28" ht="27" customHeight="1">
      <c r="A82" s="56">
        <v>3</v>
      </c>
      <c r="B82" s="6" t="s">
        <v>680</v>
      </c>
      <c r="C82" s="56" t="s">
        <v>51</v>
      </c>
      <c r="D82" s="56"/>
      <c r="E82" s="56" t="s">
        <v>41</v>
      </c>
      <c r="F82" s="56"/>
      <c r="G82" s="56" t="s">
        <v>402</v>
      </c>
      <c r="H82" s="56" t="s">
        <v>563</v>
      </c>
      <c r="I82" s="56" t="s">
        <v>716</v>
      </c>
      <c r="J82" s="56"/>
      <c r="K82" s="56"/>
      <c r="L82" s="56" t="s">
        <v>352</v>
      </c>
      <c r="M82" s="56" t="s">
        <v>715</v>
      </c>
      <c r="N82" s="58">
        <v>19300</v>
      </c>
      <c r="O82" s="58">
        <v>2900</v>
      </c>
      <c r="P82" s="58"/>
      <c r="Q82" s="58"/>
      <c r="R82" s="58">
        <v>19300</v>
      </c>
      <c r="S82" s="58">
        <v>2900</v>
      </c>
      <c r="T82" s="58"/>
      <c r="U82" s="58"/>
      <c r="V82" s="6"/>
      <c r="X82" s="55"/>
      <c r="Y82" s="55"/>
      <c r="Z82" s="55"/>
      <c r="AA82" s="55"/>
      <c r="AB82" s="55"/>
    </row>
    <row r="83" spans="1:28" ht="27" customHeight="1">
      <c r="A83" s="129" t="s">
        <v>6</v>
      </c>
      <c r="B83" s="65" t="s">
        <v>267</v>
      </c>
      <c r="C83" s="56"/>
      <c r="D83" s="65"/>
      <c r="E83" s="65"/>
      <c r="F83" s="65"/>
      <c r="G83" s="65"/>
      <c r="H83" s="65"/>
      <c r="I83" s="65"/>
      <c r="J83" s="65"/>
      <c r="K83" s="65"/>
      <c r="L83" s="65"/>
      <c r="M83" s="65"/>
      <c r="N83" s="71">
        <f t="shared" ref="N83" si="27">N84+N90</f>
        <v>1304838.7719999999</v>
      </c>
      <c r="O83" s="71">
        <f t="shared" ref="O83:Q83" si="28">O84+O90</f>
        <v>384478</v>
      </c>
      <c r="P83" s="71">
        <f t="shared" si="28"/>
        <v>241419.42800000001</v>
      </c>
      <c r="Q83" s="71">
        <f t="shared" si="28"/>
        <v>89005.428</v>
      </c>
      <c r="R83" s="71">
        <f t="shared" ref="R83:U83" si="29">R84+R90</f>
        <v>615429.67200000002</v>
      </c>
      <c r="S83" s="71">
        <f t="shared" si="29"/>
        <v>173802.57199999999</v>
      </c>
      <c r="T83" s="71">
        <f t="shared" si="29"/>
        <v>0</v>
      </c>
      <c r="U83" s="71">
        <f t="shared" si="29"/>
        <v>0</v>
      </c>
      <c r="V83" s="5"/>
      <c r="X83" s="55"/>
      <c r="Y83" s="55"/>
      <c r="Z83" s="55"/>
      <c r="AA83" s="55"/>
    </row>
    <row r="84" spans="1:28" ht="27" customHeight="1">
      <c r="A84" s="66" t="s">
        <v>17</v>
      </c>
      <c r="B84" s="59" t="s">
        <v>24</v>
      </c>
      <c r="C84" s="56"/>
      <c r="D84" s="59"/>
      <c r="E84" s="59"/>
      <c r="F84" s="59"/>
      <c r="G84" s="59"/>
      <c r="H84" s="59"/>
      <c r="I84" s="59"/>
      <c r="J84" s="59"/>
      <c r="K84" s="59"/>
      <c r="L84" s="59"/>
      <c r="M84" s="59"/>
      <c r="N84" s="67">
        <f>SUM(N85:N89)</f>
        <v>511079.772</v>
      </c>
      <c r="O84" s="67">
        <f t="shared" ref="O84:Q84" si="30">SUM(O85:O89)</f>
        <v>141351</v>
      </c>
      <c r="P84" s="67">
        <f t="shared" si="30"/>
        <v>241419.42800000001</v>
      </c>
      <c r="Q84" s="67">
        <f t="shared" si="30"/>
        <v>89005.428</v>
      </c>
      <c r="R84" s="67">
        <f t="shared" ref="R84:U84" si="31">SUM(R85:R89)</f>
        <v>203500.87199999997</v>
      </c>
      <c r="S84" s="67">
        <f t="shared" si="31"/>
        <v>34987.572</v>
      </c>
      <c r="T84" s="67">
        <f t="shared" si="31"/>
        <v>0</v>
      </c>
      <c r="U84" s="67">
        <f t="shared" si="31"/>
        <v>0</v>
      </c>
      <c r="V84" s="5"/>
      <c r="X84" s="55"/>
      <c r="Y84" s="55"/>
      <c r="Z84" s="55"/>
      <c r="AA84" s="55"/>
    </row>
    <row r="85" spans="1:28" ht="27" customHeight="1">
      <c r="A85" s="56">
        <v>1</v>
      </c>
      <c r="B85" s="6" t="s">
        <v>73</v>
      </c>
      <c r="C85" s="56" t="s">
        <v>74</v>
      </c>
      <c r="D85" s="56">
        <v>7597426</v>
      </c>
      <c r="E85" s="56" t="s">
        <v>39</v>
      </c>
      <c r="F85" s="56" t="s">
        <v>536</v>
      </c>
      <c r="G85" s="56" t="s">
        <v>29</v>
      </c>
      <c r="H85" s="56" t="s">
        <v>562</v>
      </c>
      <c r="I85" s="56" t="s">
        <v>629</v>
      </c>
      <c r="J85" s="56">
        <v>11847</v>
      </c>
      <c r="K85" s="56" t="s">
        <v>487</v>
      </c>
      <c r="L85" s="56" t="s">
        <v>97</v>
      </c>
      <c r="M85" s="56" t="s">
        <v>75</v>
      </c>
      <c r="N85" s="64">
        <v>116000</v>
      </c>
      <c r="O85" s="64">
        <v>26000</v>
      </c>
      <c r="P85" s="58">
        <v>34373</v>
      </c>
      <c r="Q85" s="58"/>
      <c r="R85" s="58">
        <v>69627</v>
      </c>
      <c r="S85" s="58">
        <v>14000</v>
      </c>
      <c r="T85" s="58"/>
      <c r="U85" s="58"/>
      <c r="V85" s="56"/>
      <c r="X85" s="55"/>
      <c r="Y85" s="55"/>
      <c r="Z85" s="55"/>
      <c r="AA85" s="55"/>
    </row>
    <row r="86" spans="1:28" ht="27" customHeight="1">
      <c r="A86" s="56">
        <v>2</v>
      </c>
      <c r="B86" s="6" t="s">
        <v>361</v>
      </c>
      <c r="C86" s="56" t="s">
        <v>74</v>
      </c>
      <c r="D86" s="56">
        <v>7551868</v>
      </c>
      <c r="E86" s="56" t="s">
        <v>55</v>
      </c>
      <c r="F86" s="56" t="s">
        <v>537</v>
      </c>
      <c r="G86" s="56" t="s">
        <v>29</v>
      </c>
      <c r="H86" s="56" t="s">
        <v>562</v>
      </c>
      <c r="I86" s="56" t="s">
        <v>627</v>
      </c>
      <c r="J86" s="56">
        <v>25431</v>
      </c>
      <c r="K86" s="56" t="s">
        <v>487</v>
      </c>
      <c r="L86" s="56" t="s">
        <v>97</v>
      </c>
      <c r="M86" s="56" t="s">
        <v>376</v>
      </c>
      <c r="N86" s="64">
        <v>249997</v>
      </c>
      <c r="O86" s="64">
        <v>100000</v>
      </c>
      <c r="P86" s="58">
        <v>98011</v>
      </c>
      <c r="Q86" s="58">
        <v>85900</v>
      </c>
      <c r="R86" s="58">
        <v>126986.29999999999</v>
      </c>
      <c r="S86" s="58">
        <v>14100</v>
      </c>
      <c r="T86" s="58"/>
      <c r="U86" s="58"/>
      <c r="V86" s="56"/>
      <c r="X86" s="55"/>
      <c r="Y86" s="55"/>
      <c r="Z86" s="55"/>
      <c r="AA86" s="55"/>
    </row>
    <row r="87" spans="1:28" ht="27" customHeight="1">
      <c r="A87" s="56">
        <v>3</v>
      </c>
      <c r="B87" s="6" t="s">
        <v>339</v>
      </c>
      <c r="C87" s="56" t="s">
        <v>49</v>
      </c>
      <c r="D87" s="56">
        <v>7427526</v>
      </c>
      <c r="E87" s="56" t="s">
        <v>40</v>
      </c>
      <c r="F87" s="56" t="s">
        <v>576</v>
      </c>
      <c r="G87" s="56" t="s">
        <v>402</v>
      </c>
      <c r="H87" s="56" t="s">
        <v>562</v>
      </c>
      <c r="I87" s="56" t="s">
        <v>631</v>
      </c>
      <c r="J87" s="56"/>
      <c r="K87" s="56" t="s">
        <v>487</v>
      </c>
      <c r="L87" s="56" t="s">
        <v>672</v>
      </c>
      <c r="M87" s="56" t="s">
        <v>422</v>
      </c>
      <c r="N87" s="64">
        <v>32970.771999999997</v>
      </c>
      <c r="O87" s="64">
        <v>2232</v>
      </c>
      <c r="P87" s="58">
        <v>28000</v>
      </c>
      <c r="Q87" s="58"/>
      <c r="R87" s="64">
        <v>2232</v>
      </c>
      <c r="S87" s="64">
        <v>2232</v>
      </c>
      <c r="T87" s="58"/>
      <c r="U87" s="58"/>
      <c r="V87" s="5"/>
      <c r="X87" s="55"/>
      <c r="Y87" s="55"/>
      <c r="Z87" s="55"/>
      <c r="AA87" s="55"/>
      <c r="AB87" s="60"/>
    </row>
    <row r="88" spans="1:28" ht="27" customHeight="1">
      <c r="A88" s="56">
        <v>4</v>
      </c>
      <c r="B88" s="6" t="s">
        <v>331</v>
      </c>
      <c r="C88" s="56" t="s">
        <v>332</v>
      </c>
      <c r="D88" s="56"/>
      <c r="E88" s="56" t="s">
        <v>41</v>
      </c>
      <c r="F88" s="56" t="s">
        <v>577</v>
      </c>
      <c r="G88" s="56" t="s">
        <v>402</v>
      </c>
      <c r="H88" s="56" t="s">
        <v>562</v>
      </c>
      <c r="I88" s="56" t="s">
        <v>632</v>
      </c>
      <c r="J88" s="56"/>
      <c r="K88" s="56" t="s">
        <v>487</v>
      </c>
      <c r="L88" s="56" t="s">
        <v>97</v>
      </c>
      <c r="M88" s="56" t="s">
        <v>466</v>
      </c>
      <c r="N88" s="58">
        <v>25522</v>
      </c>
      <c r="O88" s="58">
        <v>4459</v>
      </c>
      <c r="P88" s="58">
        <v>3105.4279999999999</v>
      </c>
      <c r="Q88" s="58">
        <v>3105.4279999999999</v>
      </c>
      <c r="R88" s="58">
        <v>1353.5720000000001</v>
      </c>
      <c r="S88" s="58">
        <v>1353.5720000000001</v>
      </c>
      <c r="T88" s="58"/>
      <c r="U88" s="58"/>
      <c r="V88" s="5"/>
      <c r="X88" s="55"/>
      <c r="Y88" s="55"/>
      <c r="Z88" s="55"/>
      <c r="AA88" s="55"/>
      <c r="AB88" s="60"/>
    </row>
    <row r="89" spans="1:28" ht="27" customHeight="1">
      <c r="A89" s="56">
        <v>5</v>
      </c>
      <c r="B89" s="6" t="s">
        <v>380</v>
      </c>
      <c r="C89" s="56" t="s">
        <v>90</v>
      </c>
      <c r="D89" s="56">
        <v>7551365</v>
      </c>
      <c r="E89" s="56" t="s">
        <v>56</v>
      </c>
      <c r="F89" s="56" t="s">
        <v>578</v>
      </c>
      <c r="G89" s="56" t="s">
        <v>29</v>
      </c>
      <c r="H89" s="56" t="s">
        <v>562</v>
      </c>
      <c r="I89" s="56" t="s">
        <v>630</v>
      </c>
      <c r="J89" s="56">
        <v>918</v>
      </c>
      <c r="K89" s="56" t="s">
        <v>487</v>
      </c>
      <c r="L89" s="56" t="s">
        <v>672</v>
      </c>
      <c r="M89" s="56" t="s">
        <v>423</v>
      </c>
      <c r="N89" s="58">
        <v>86590</v>
      </c>
      <c r="O89" s="58">
        <v>8660</v>
      </c>
      <c r="P89" s="58">
        <v>77930</v>
      </c>
      <c r="Q89" s="58"/>
      <c r="R89" s="58">
        <v>3302</v>
      </c>
      <c r="S89" s="58">
        <v>3302</v>
      </c>
      <c r="T89" s="58"/>
      <c r="U89" s="58"/>
      <c r="V89" s="5"/>
      <c r="X89" s="55"/>
      <c r="Y89" s="55"/>
      <c r="Z89" s="55"/>
      <c r="AA89" s="55"/>
      <c r="AB89" s="60"/>
    </row>
    <row r="90" spans="1:28" ht="27" customHeight="1">
      <c r="A90" s="66" t="s">
        <v>22</v>
      </c>
      <c r="B90" s="59" t="s">
        <v>42</v>
      </c>
      <c r="C90" s="59"/>
      <c r="D90" s="59"/>
      <c r="E90" s="59"/>
      <c r="F90" s="59"/>
      <c r="G90" s="59"/>
      <c r="H90" s="59"/>
      <c r="I90" s="59"/>
      <c r="J90" s="59"/>
      <c r="K90" s="59"/>
      <c r="L90" s="59"/>
      <c r="M90" s="59"/>
      <c r="N90" s="67">
        <f t="shared" ref="N90:U90" si="32">N91+N93</f>
        <v>793759</v>
      </c>
      <c r="O90" s="67">
        <f t="shared" si="32"/>
        <v>243127</v>
      </c>
      <c r="P90" s="67">
        <f t="shared" si="32"/>
        <v>0</v>
      </c>
      <c r="Q90" s="67">
        <f t="shared" si="32"/>
        <v>0</v>
      </c>
      <c r="R90" s="67">
        <f t="shared" si="32"/>
        <v>411928.8</v>
      </c>
      <c r="S90" s="67">
        <f t="shared" si="32"/>
        <v>138815</v>
      </c>
      <c r="T90" s="67">
        <f t="shared" si="32"/>
        <v>0</v>
      </c>
      <c r="U90" s="67">
        <f t="shared" si="32"/>
        <v>0</v>
      </c>
      <c r="V90" s="5"/>
      <c r="X90" s="55"/>
      <c r="Y90" s="55"/>
      <c r="Z90" s="55"/>
      <c r="AA90" s="55"/>
    </row>
    <row r="91" spans="1:28" s="142" customFormat="1" ht="27" customHeight="1">
      <c r="A91" s="129" t="s">
        <v>38</v>
      </c>
      <c r="B91" s="129" t="s">
        <v>25</v>
      </c>
      <c r="C91" s="65"/>
      <c r="D91" s="65"/>
      <c r="E91" s="65"/>
      <c r="F91" s="65"/>
      <c r="G91" s="65"/>
      <c r="H91" s="65"/>
      <c r="I91" s="65"/>
      <c r="J91" s="65"/>
      <c r="K91" s="65"/>
      <c r="L91" s="65"/>
      <c r="M91" s="65"/>
      <c r="N91" s="71">
        <f>SUM(N92)</f>
        <v>143761</v>
      </c>
      <c r="O91" s="71">
        <f t="shared" ref="O91:U91" si="33">SUM(O92)</f>
        <v>43129</v>
      </c>
      <c r="P91" s="71">
        <f t="shared" si="33"/>
        <v>0</v>
      </c>
      <c r="Q91" s="71">
        <f t="shared" si="33"/>
        <v>0</v>
      </c>
      <c r="R91" s="71">
        <f t="shared" si="33"/>
        <v>143611</v>
      </c>
      <c r="S91" s="71">
        <f t="shared" si="33"/>
        <v>38815</v>
      </c>
      <c r="T91" s="71">
        <f t="shared" si="33"/>
        <v>0</v>
      </c>
      <c r="U91" s="71">
        <f t="shared" si="33"/>
        <v>0</v>
      </c>
      <c r="V91" s="177"/>
      <c r="X91" s="143"/>
      <c r="Y91" s="143"/>
      <c r="Z91" s="143"/>
      <c r="AA91" s="143"/>
    </row>
    <row r="92" spans="1:28" ht="27" customHeight="1">
      <c r="A92" s="56">
        <v>1</v>
      </c>
      <c r="B92" s="6" t="s">
        <v>475</v>
      </c>
      <c r="C92" s="56" t="s">
        <v>343</v>
      </c>
      <c r="D92" s="6"/>
      <c r="E92" s="56" t="s">
        <v>58</v>
      </c>
      <c r="F92" s="56" t="s">
        <v>501</v>
      </c>
      <c r="G92" s="56" t="s">
        <v>29</v>
      </c>
      <c r="H92" s="56" t="s">
        <v>563</v>
      </c>
      <c r="I92" s="56" t="s">
        <v>631</v>
      </c>
      <c r="J92" s="56"/>
      <c r="K92" s="56" t="s">
        <v>487</v>
      </c>
      <c r="L92" s="56" t="s">
        <v>352</v>
      </c>
      <c r="M92" s="56" t="s">
        <v>502</v>
      </c>
      <c r="N92" s="4">
        <v>143761</v>
      </c>
      <c r="O92" s="4">
        <v>43129</v>
      </c>
      <c r="P92" s="4"/>
      <c r="Q92" s="4"/>
      <c r="R92" s="4">
        <v>143611</v>
      </c>
      <c r="S92" s="4">
        <v>38815</v>
      </c>
      <c r="T92" s="4"/>
      <c r="U92" s="4"/>
      <c r="V92" s="5"/>
      <c r="W92" s="89"/>
      <c r="X92" s="55"/>
      <c r="Y92" s="55"/>
      <c r="Z92" s="55"/>
      <c r="AA92" s="60"/>
      <c r="AB92" s="55"/>
    </row>
    <row r="93" spans="1:28" s="160" customFormat="1" ht="27" customHeight="1">
      <c r="A93" s="65" t="s">
        <v>560</v>
      </c>
      <c r="B93" s="129" t="s">
        <v>26</v>
      </c>
      <c r="C93" s="65"/>
      <c r="D93" s="65"/>
      <c r="E93" s="65"/>
      <c r="F93" s="65"/>
      <c r="G93" s="65"/>
      <c r="H93" s="65"/>
      <c r="I93" s="65"/>
      <c r="J93" s="65"/>
      <c r="K93" s="65"/>
      <c r="L93" s="65"/>
      <c r="M93" s="65"/>
      <c r="N93" s="71">
        <f>SUM(N94:N95)</f>
        <v>649998</v>
      </c>
      <c r="O93" s="71">
        <f t="shared" ref="O93:Q93" si="34">SUM(O94:O95)</f>
        <v>199998</v>
      </c>
      <c r="P93" s="71">
        <f t="shared" si="34"/>
        <v>0</v>
      </c>
      <c r="Q93" s="71">
        <f t="shared" si="34"/>
        <v>0</v>
      </c>
      <c r="R93" s="71">
        <f t="shared" ref="R93:U93" si="35">SUM(R94:R95)</f>
        <v>268317.8</v>
      </c>
      <c r="S93" s="71">
        <f t="shared" si="35"/>
        <v>100000</v>
      </c>
      <c r="T93" s="71">
        <f t="shared" si="35"/>
        <v>0</v>
      </c>
      <c r="U93" s="71">
        <f t="shared" si="35"/>
        <v>0</v>
      </c>
      <c r="V93" s="72"/>
      <c r="W93" s="157"/>
      <c r="X93" s="158"/>
      <c r="Y93" s="158"/>
      <c r="Z93" s="158"/>
      <c r="AA93" s="158"/>
      <c r="AB93" s="159"/>
    </row>
    <row r="94" spans="1:28" ht="27" customHeight="1">
      <c r="A94" s="56">
        <v>1</v>
      </c>
      <c r="B94" s="6" t="s">
        <v>259</v>
      </c>
      <c r="C94" s="56" t="s">
        <v>52</v>
      </c>
      <c r="D94" s="56"/>
      <c r="E94" s="56" t="s">
        <v>41</v>
      </c>
      <c r="F94" s="56" t="s">
        <v>579</v>
      </c>
      <c r="G94" s="56" t="s">
        <v>29</v>
      </c>
      <c r="H94" s="56" t="s">
        <v>563</v>
      </c>
      <c r="I94" s="56" t="s">
        <v>636</v>
      </c>
      <c r="J94" s="56"/>
      <c r="K94" s="56" t="s">
        <v>487</v>
      </c>
      <c r="L94" s="56" t="s">
        <v>521</v>
      </c>
      <c r="M94" s="56" t="s">
        <v>535</v>
      </c>
      <c r="N94" s="58">
        <v>550000</v>
      </c>
      <c r="O94" s="58">
        <v>150000</v>
      </c>
      <c r="P94" s="58"/>
      <c r="Q94" s="58"/>
      <c r="R94" s="58">
        <v>188317.8</v>
      </c>
      <c r="S94" s="58">
        <v>70000</v>
      </c>
      <c r="T94" s="58"/>
      <c r="U94" s="58"/>
      <c r="V94" s="5"/>
      <c r="W94" s="144"/>
      <c r="X94" s="55"/>
      <c r="Y94" s="55"/>
      <c r="Z94" s="55"/>
      <c r="AA94" s="55"/>
    </row>
    <row r="95" spans="1:28" ht="27" customHeight="1">
      <c r="A95" s="56">
        <v>2</v>
      </c>
      <c r="B95" s="6" t="s">
        <v>248</v>
      </c>
      <c r="C95" s="56" t="s">
        <v>747</v>
      </c>
      <c r="D95" s="56"/>
      <c r="E95" s="56" t="s">
        <v>55</v>
      </c>
      <c r="F95" s="56" t="s">
        <v>503</v>
      </c>
      <c r="G95" s="56" t="s">
        <v>29</v>
      </c>
      <c r="H95" s="56" t="s">
        <v>563</v>
      </c>
      <c r="I95" s="56" t="s">
        <v>637</v>
      </c>
      <c r="J95" s="56"/>
      <c r="K95" s="56" t="s">
        <v>487</v>
      </c>
      <c r="L95" s="56" t="s">
        <v>257</v>
      </c>
      <c r="M95" s="56" t="s">
        <v>720</v>
      </c>
      <c r="N95" s="58">
        <v>99998</v>
      </c>
      <c r="O95" s="58">
        <v>49998</v>
      </c>
      <c r="P95" s="58"/>
      <c r="Q95" s="58"/>
      <c r="R95" s="178">
        <v>80000</v>
      </c>
      <c r="S95" s="178">
        <v>30000</v>
      </c>
      <c r="T95" s="58"/>
      <c r="U95" s="58"/>
      <c r="V95" s="5"/>
      <c r="W95" s="89"/>
      <c r="X95" s="55"/>
      <c r="Y95" s="55"/>
      <c r="Z95" s="55"/>
      <c r="AA95" s="55"/>
      <c r="AB95" s="60"/>
    </row>
    <row r="96" spans="1:28" ht="27" customHeight="1">
      <c r="A96" s="129" t="s">
        <v>731</v>
      </c>
      <c r="B96" s="65" t="s">
        <v>732</v>
      </c>
      <c r="C96" s="65" t="s">
        <v>355</v>
      </c>
      <c r="D96" s="65"/>
      <c r="E96" s="65" t="s">
        <v>41</v>
      </c>
      <c r="F96" s="65"/>
      <c r="G96" s="65"/>
      <c r="H96" s="65"/>
      <c r="I96" s="65"/>
      <c r="J96" s="65"/>
      <c r="K96" s="65"/>
      <c r="L96" s="65"/>
      <c r="M96" s="65"/>
      <c r="N96" s="71"/>
      <c r="O96" s="71"/>
      <c r="P96" s="71"/>
      <c r="Q96" s="71"/>
      <c r="R96" s="71">
        <v>30000</v>
      </c>
      <c r="S96" s="71">
        <v>30000</v>
      </c>
      <c r="T96" s="71"/>
      <c r="U96" s="71"/>
      <c r="V96" s="5"/>
      <c r="X96" s="55"/>
      <c r="Y96" s="55"/>
      <c r="Z96" s="55"/>
      <c r="AA96" s="55"/>
    </row>
    <row r="97" spans="1:28" s="69" customFormat="1" ht="27" customHeight="1">
      <c r="A97" s="66" t="s">
        <v>303</v>
      </c>
      <c r="B97" s="59" t="s">
        <v>522</v>
      </c>
      <c r="C97" s="59"/>
      <c r="D97" s="59"/>
      <c r="E97" s="59"/>
      <c r="F97" s="59"/>
      <c r="G97" s="59"/>
      <c r="H97" s="59"/>
      <c r="I97" s="59"/>
      <c r="J97" s="59"/>
      <c r="K97" s="59"/>
      <c r="L97" s="59"/>
      <c r="M97" s="59"/>
      <c r="N97" s="67">
        <f>SUM(N98:N101)</f>
        <v>58748</v>
      </c>
      <c r="O97" s="67">
        <f t="shared" ref="O97:Q97" si="36">SUM(O98:O101)</f>
        <v>58748</v>
      </c>
      <c r="P97" s="67">
        <f t="shared" si="36"/>
        <v>10000</v>
      </c>
      <c r="Q97" s="67">
        <f t="shared" si="36"/>
        <v>10000</v>
      </c>
      <c r="R97" s="67">
        <f t="shared" ref="R97:U97" si="37">SUM(R98:R101)</f>
        <v>125288</v>
      </c>
      <c r="S97" s="67">
        <f t="shared" si="37"/>
        <v>85150</v>
      </c>
      <c r="T97" s="67">
        <f t="shared" si="37"/>
        <v>0</v>
      </c>
      <c r="U97" s="67">
        <f t="shared" si="37"/>
        <v>0</v>
      </c>
      <c r="V97" s="68"/>
      <c r="W97" s="139"/>
      <c r="X97" s="70"/>
      <c r="Y97" s="70"/>
      <c r="Z97" s="70"/>
      <c r="AA97" s="70"/>
    </row>
    <row r="98" spans="1:28" ht="27" customHeight="1">
      <c r="A98" s="90">
        <v>1</v>
      </c>
      <c r="B98" s="6" t="s">
        <v>99</v>
      </c>
      <c r="C98" s="56" t="s">
        <v>43</v>
      </c>
      <c r="D98" s="56">
        <v>7767694</v>
      </c>
      <c r="E98" s="56" t="s">
        <v>41</v>
      </c>
      <c r="F98" s="56"/>
      <c r="G98" s="56"/>
      <c r="H98" s="56" t="s">
        <v>565</v>
      </c>
      <c r="I98" s="56" t="s">
        <v>638</v>
      </c>
      <c r="J98" s="56"/>
      <c r="K98" s="56"/>
      <c r="L98" s="56" t="s">
        <v>665</v>
      </c>
      <c r="M98" s="56" t="s">
        <v>290</v>
      </c>
      <c r="N98" s="58">
        <v>58748</v>
      </c>
      <c r="O98" s="58">
        <v>58748</v>
      </c>
      <c r="P98" s="58">
        <v>10000</v>
      </c>
      <c r="Q98" s="58">
        <v>10000</v>
      </c>
      <c r="R98" s="58">
        <v>48748</v>
      </c>
      <c r="S98" s="58">
        <v>48748</v>
      </c>
      <c r="T98" s="58"/>
      <c r="U98" s="58"/>
      <c r="V98" s="5"/>
      <c r="X98" s="55"/>
      <c r="Y98" s="55"/>
      <c r="Z98" s="55"/>
      <c r="AA98" s="55"/>
    </row>
    <row r="99" spans="1:28" ht="27" customHeight="1">
      <c r="A99" s="56">
        <v>2</v>
      </c>
      <c r="B99" s="6" t="s">
        <v>321</v>
      </c>
      <c r="C99" s="56" t="s">
        <v>275</v>
      </c>
      <c r="D99" s="56"/>
      <c r="E99" s="56" t="s">
        <v>41</v>
      </c>
      <c r="F99" s="56"/>
      <c r="G99" s="56"/>
      <c r="H99" s="56" t="s">
        <v>564</v>
      </c>
      <c r="I99" s="56" t="s">
        <v>632</v>
      </c>
      <c r="J99" s="56"/>
      <c r="K99" s="56"/>
      <c r="L99" s="56" t="s">
        <v>352</v>
      </c>
      <c r="M99" s="56"/>
      <c r="N99" s="58"/>
      <c r="O99" s="58"/>
      <c r="P99" s="58"/>
      <c r="Q99" s="58"/>
      <c r="R99" s="58">
        <v>46540</v>
      </c>
      <c r="S99" s="58">
        <v>6402</v>
      </c>
      <c r="T99" s="58"/>
      <c r="U99" s="58"/>
      <c r="V99" s="5"/>
      <c r="X99" s="55"/>
      <c r="Y99" s="55"/>
      <c r="Z99" s="55"/>
      <c r="AA99" s="55"/>
      <c r="AB99" s="60"/>
    </row>
    <row r="100" spans="1:28" ht="27" customHeight="1">
      <c r="A100" s="90">
        <v>3</v>
      </c>
      <c r="B100" s="6" t="s">
        <v>523</v>
      </c>
      <c r="C100" s="56" t="s">
        <v>524</v>
      </c>
      <c r="D100" s="56"/>
      <c r="E100" s="56" t="s">
        <v>41</v>
      </c>
      <c r="F100" s="56"/>
      <c r="G100" s="56"/>
      <c r="H100" s="56" t="s">
        <v>564</v>
      </c>
      <c r="I100" s="56" t="s">
        <v>639</v>
      </c>
      <c r="J100" s="56"/>
      <c r="K100" s="56"/>
      <c r="L100" s="56" t="s">
        <v>352</v>
      </c>
      <c r="M100" s="56"/>
      <c r="N100" s="58"/>
      <c r="O100" s="58"/>
      <c r="P100" s="58"/>
      <c r="Q100" s="58"/>
      <c r="R100" s="58">
        <v>15000</v>
      </c>
      <c r="S100" s="58">
        <v>15000</v>
      </c>
      <c r="T100" s="58"/>
      <c r="U100" s="58"/>
      <c r="V100" s="5"/>
      <c r="X100" s="55"/>
      <c r="Y100" s="55"/>
      <c r="Z100" s="55"/>
      <c r="AA100" s="55"/>
    </row>
    <row r="101" spans="1:28" ht="27" customHeight="1">
      <c r="A101" s="90">
        <v>4</v>
      </c>
      <c r="B101" s="6" t="s">
        <v>531</v>
      </c>
      <c r="C101" s="56" t="s">
        <v>355</v>
      </c>
      <c r="D101" s="56"/>
      <c r="E101" s="56" t="s">
        <v>41</v>
      </c>
      <c r="F101" s="56"/>
      <c r="G101" s="56"/>
      <c r="H101" s="56" t="s">
        <v>564</v>
      </c>
      <c r="I101" s="56" t="s">
        <v>640</v>
      </c>
      <c r="J101" s="56"/>
      <c r="K101" s="56"/>
      <c r="L101" s="56" t="s">
        <v>352</v>
      </c>
      <c r="M101" s="56"/>
      <c r="N101" s="58"/>
      <c r="O101" s="58"/>
      <c r="P101" s="58"/>
      <c r="Q101" s="58"/>
      <c r="R101" s="58">
        <v>15000</v>
      </c>
      <c r="S101" s="58">
        <v>15000</v>
      </c>
      <c r="T101" s="58"/>
      <c r="U101" s="58"/>
      <c r="V101" s="5"/>
      <c r="X101" s="55"/>
      <c r="Y101" s="55"/>
      <c r="Z101" s="55"/>
      <c r="AA101" s="55"/>
    </row>
    <row r="102" spans="1:28" s="69" customFormat="1" ht="27" customHeight="1" collapsed="1">
      <c r="A102" s="66" t="s">
        <v>414</v>
      </c>
      <c r="B102" s="59" t="s">
        <v>33</v>
      </c>
      <c r="C102" s="59"/>
      <c r="D102" s="59"/>
      <c r="E102" s="59"/>
      <c r="F102" s="59"/>
      <c r="G102" s="59"/>
      <c r="H102" s="59" t="s">
        <v>566</v>
      </c>
      <c r="I102" s="59"/>
      <c r="J102" s="59"/>
      <c r="K102" s="59"/>
      <c r="L102" s="59"/>
      <c r="M102" s="59"/>
      <c r="N102" s="67">
        <f t="shared" ref="N102:U102" si="38">SUM(N103:N106)</f>
        <v>0</v>
      </c>
      <c r="O102" s="67">
        <f t="shared" si="38"/>
        <v>0</v>
      </c>
      <c r="P102" s="67">
        <f t="shared" si="38"/>
        <v>0</v>
      </c>
      <c r="Q102" s="67">
        <f t="shared" si="38"/>
        <v>0</v>
      </c>
      <c r="R102" s="67">
        <f t="shared" si="38"/>
        <v>6000</v>
      </c>
      <c r="S102" s="67">
        <f t="shared" si="38"/>
        <v>6000</v>
      </c>
      <c r="T102" s="67">
        <f t="shared" si="38"/>
        <v>0</v>
      </c>
      <c r="U102" s="67">
        <f t="shared" si="38"/>
        <v>0</v>
      </c>
      <c r="V102" s="68"/>
      <c r="X102" s="70"/>
      <c r="Y102" s="70"/>
      <c r="Z102" s="70"/>
      <c r="AA102" s="70"/>
    </row>
    <row r="103" spans="1:28" ht="27" customHeight="1">
      <c r="A103" s="56">
        <v>1</v>
      </c>
      <c r="B103" s="6" t="s">
        <v>648</v>
      </c>
      <c r="C103" s="56" t="s">
        <v>649</v>
      </c>
      <c r="D103" s="56"/>
      <c r="E103" s="56" t="s">
        <v>55</v>
      </c>
      <c r="F103" s="56"/>
      <c r="G103" s="56"/>
      <c r="H103" s="56" t="s">
        <v>566</v>
      </c>
      <c r="I103" s="56" t="s">
        <v>646</v>
      </c>
      <c r="J103" s="56"/>
      <c r="K103" s="56"/>
      <c r="L103" s="56"/>
      <c r="M103" s="56"/>
      <c r="N103" s="58"/>
      <c r="O103" s="58"/>
      <c r="P103" s="58"/>
      <c r="Q103" s="58"/>
      <c r="R103" s="58">
        <v>200</v>
      </c>
      <c r="S103" s="58">
        <v>200</v>
      </c>
      <c r="T103" s="58"/>
      <c r="U103" s="58"/>
      <c r="V103" s="5"/>
      <c r="W103" s="144"/>
      <c r="X103" s="55"/>
      <c r="Y103" s="55"/>
      <c r="Z103" s="55"/>
      <c r="AA103" s="55"/>
    </row>
    <row r="104" spans="1:28" ht="27" customHeight="1">
      <c r="A104" s="56">
        <v>2</v>
      </c>
      <c r="B104" s="6" t="s">
        <v>668</v>
      </c>
      <c r="C104" s="56" t="s">
        <v>649</v>
      </c>
      <c r="D104" s="56"/>
      <c r="E104" s="56" t="s">
        <v>55</v>
      </c>
      <c r="F104" s="56"/>
      <c r="G104" s="56"/>
      <c r="H104" s="56" t="s">
        <v>566</v>
      </c>
      <c r="I104" s="56" t="s">
        <v>646</v>
      </c>
      <c r="J104" s="56"/>
      <c r="K104" s="56"/>
      <c r="L104" s="56"/>
      <c r="M104" s="56"/>
      <c r="N104" s="58"/>
      <c r="O104" s="58"/>
      <c r="P104" s="58"/>
      <c r="Q104" s="58"/>
      <c r="R104" s="58">
        <v>100</v>
      </c>
      <c r="S104" s="58">
        <v>100</v>
      </c>
      <c r="T104" s="58"/>
      <c r="U104" s="58"/>
      <c r="V104" s="5"/>
      <c r="W104" s="144"/>
      <c r="X104" s="55"/>
      <c r="Y104" s="55"/>
      <c r="Z104" s="55"/>
      <c r="AA104" s="55"/>
    </row>
    <row r="105" spans="1:28" ht="27" customHeight="1">
      <c r="A105" s="56">
        <v>3</v>
      </c>
      <c r="B105" s="167" t="s">
        <v>462</v>
      </c>
      <c r="C105" s="164" t="s">
        <v>93</v>
      </c>
      <c r="D105" s="56"/>
      <c r="E105" s="56" t="s">
        <v>54</v>
      </c>
      <c r="F105" s="56" t="s">
        <v>588</v>
      </c>
      <c r="G105" s="56"/>
      <c r="H105" s="56" t="s">
        <v>566</v>
      </c>
      <c r="I105" s="56" t="s">
        <v>632</v>
      </c>
      <c r="J105" s="56"/>
      <c r="K105" s="56"/>
      <c r="L105" s="56"/>
      <c r="M105" s="56"/>
      <c r="N105" s="58"/>
      <c r="O105" s="58"/>
      <c r="P105" s="58"/>
      <c r="Q105" s="58"/>
      <c r="R105" s="58">
        <v>150</v>
      </c>
      <c r="S105" s="58">
        <v>150</v>
      </c>
      <c r="T105" s="58"/>
      <c r="U105" s="58"/>
      <c r="V105" s="5"/>
      <c r="W105" s="144"/>
      <c r="X105" s="55"/>
      <c r="Y105" s="55"/>
      <c r="Z105" s="55"/>
      <c r="AA105" s="55"/>
    </row>
    <row r="106" spans="1:28" ht="27" customHeight="1">
      <c r="A106" s="56">
        <v>4</v>
      </c>
      <c r="B106" s="167" t="s">
        <v>667</v>
      </c>
      <c r="C106" s="164" t="s">
        <v>355</v>
      </c>
      <c r="D106" s="56"/>
      <c r="E106" s="56"/>
      <c r="F106" s="56"/>
      <c r="G106" s="56"/>
      <c r="H106" s="56" t="s">
        <v>566</v>
      </c>
      <c r="I106" s="56" t="s">
        <v>145</v>
      </c>
      <c r="J106" s="56"/>
      <c r="K106" s="56"/>
      <c r="L106" s="56"/>
      <c r="M106" s="56"/>
      <c r="N106" s="58"/>
      <c r="O106" s="58"/>
      <c r="P106" s="58"/>
      <c r="Q106" s="58"/>
      <c r="R106" s="58">
        <v>5550</v>
      </c>
      <c r="S106" s="58">
        <v>5550</v>
      </c>
      <c r="T106" s="58"/>
      <c r="U106" s="58"/>
      <c r="V106" s="5"/>
      <c r="W106" s="144"/>
      <c r="X106" s="55"/>
      <c r="Y106" s="55"/>
      <c r="Z106" s="55"/>
      <c r="AA106" s="55"/>
    </row>
    <row r="107" spans="1:28" s="69" customFormat="1" ht="27" customHeight="1">
      <c r="A107" s="66" t="s">
        <v>415</v>
      </c>
      <c r="B107" s="59" t="s">
        <v>673</v>
      </c>
      <c r="C107" s="59" t="s">
        <v>355</v>
      </c>
      <c r="D107" s="59"/>
      <c r="E107" s="59"/>
      <c r="F107" s="59"/>
      <c r="G107" s="59"/>
      <c r="H107" s="59" t="s">
        <v>664</v>
      </c>
      <c r="I107" s="59"/>
      <c r="J107" s="59"/>
      <c r="K107" s="59"/>
      <c r="L107" s="59"/>
      <c r="M107" s="59"/>
      <c r="N107" s="67"/>
      <c r="O107" s="67"/>
      <c r="P107" s="67"/>
      <c r="Q107" s="67"/>
      <c r="R107" s="67">
        <v>22700</v>
      </c>
      <c r="S107" s="67">
        <v>22700</v>
      </c>
      <c r="T107" s="67"/>
      <c r="U107" s="67"/>
      <c r="V107" s="68"/>
      <c r="X107" s="70"/>
      <c r="Y107" s="70"/>
      <c r="Z107" s="70"/>
      <c r="AA107" s="70"/>
    </row>
    <row r="108" spans="1:28" s="69" customFormat="1" ht="27" customHeight="1">
      <c r="A108" s="66" t="s">
        <v>416</v>
      </c>
      <c r="B108" s="59" t="s">
        <v>570</v>
      </c>
      <c r="C108" s="59"/>
      <c r="D108" s="59"/>
      <c r="E108" s="59"/>
      <c r="F108" s="59"/>
      <c r="G108" s="59"/>
      <c r="H108" s="59"/>
      <c r="I108" s="59"/>
      <c r="J108" s="59"/>
      <c r="K108" s="59"/>
      <c r="L108" s="59"/>
      <c r="M108" s="59"/>
      <c r="N108" s="67">
        <f t="shared" ref="N108" si="39">N109+N123</f>
        <v>1745575</v>
      </c>
      <c r="O108" s="67">
        <f t="shared" ref="O108:Q108" si="40">O109+O123</f>
        <v>1556860</v>
      </c>
      <c r="P108" s="67">
        <f t="shared" si="40"/>
        <v>292857.60788800003</v>
      </c>
      <c r="Q108" s="67">
        <f t="shared" si="40"/>
        <v>280857.60788800003</v>
      </c>
      <c r="R108" s="67">
        <f t="shared" ref="R108:T108" si="41">R109+R123</f>
        <v>1152372.648</v>
      </c>
      <c r="S108" s="67">
        <f t="shared" si="41"/>
        <v>1013620.648</v>
      </c>
      <c r="T108" s="67">
        <f t="shared" si="41"/>
        <v>21896.507000000001</v>
      </c>
      <c r="U108" s="67">
        <f t="shared" ref="U108" si="42">U109+U123</f>
        <v>0</v>
      </c>
      <c r="V108" s="68"/>
      <c r="W108" s="91"/>
      <c r="X108" s="70"/>
      <c r="Y108" s="70"/>
      <c r="Z108" s="70"/>
      <c r="AA108" s="70"/>
    </row>
    <row r="109" spans="1:28" ht="27" customHeight="1">
      <c r="A109" s="65" t="s">
        <v>5</v>
      </c>
      <c r="B109" s="65" t="s">
        <v>23</v>
      </c>
      <c r="C109" s="65"/>
      <c r="D109" s="65"/>
      <c r="E109" s="65"/>
      <c r="F109" s="65"/>
      <c r="G109" s="65"/>
      <c r="H109" s="65"/>
      <c r="I109" s="65"/>
      <c r="J109" s="65"/>
      <c r="K109" s="65"/>
      <c r="L109" s="65"/>
      <c r="M109" s="65"/>
      <c r="N109" s="71">
        <f t="shared" ref="N109" si="43">N110+N122</f>
        <v>670009</v>
      </c>
      <c r="O109" s="71">
        <f t="shared" ref="O109:Q109" si="44">O110+O122</f>
        <v>531294</v>
      </c>
      <c r="P109" s="71">
        <f t="shared" si="44"/>
        <v>288188.60788800003</v>
      </c>
      <c r="Q109" s="71">
        <f t="shared" si="44"/>
        <v>276188.60788800003</v>
      </c>
      <c r="R109" s="71">
        <f t="shared" ref="R109:T109" si="45">R110+R122</f>
        <v>230127.25899999999</v>
      </c>
      <c r="S109" s="71">
        <f t="shared" si="45"/>
        <v>157593.25900000002</v>
      </c>
      <c r="T109" s="71">
        <f t="shared" si="45"/>
        <v>21896.507000000001</v>
      </c>
      <c r="U109" s="71">
        <f t="shared" ref="U109" si="46">U110+U122</f>
        <v>0</v>
      </c>
      <c r="V109" s="72"/>
      <c r="X109" s="55"/>
      <c r="Y109" s="55"/>
      <c r="Z109" s="55"/>
      <c r="AA109" s="55"/>
    </row>
    <row r="110" spans="1:28" ht="27" customHeight="1">
      <c r="A110" s="66" t="s">
        <v>17</v>
      </c>
      <c r="B110" s="66" t="s">
        <v>25</v>
      </c>
      <c r="C110" s="66"/>
      <c r="D110" s="59"/>
      <c r="E110" s="59"/>
      <c r="F110" s="59"/>
      <c r="G110" s="59"/>
      <c r="H110" s="59"/>
      <c r="I110" s="59"/>
      <c r="J110" s="59"/>
      <c r="K110" s="59"/>
      <c r="L110" s="59"/>
      <c r="M110" s="59"/>
      <c r="N110" s="67">
        <f>SUM(N111:N121)</f>
        <v>670009</v>
      </c>
      <c r="O110" s="67">
        <f t="shared" ref="O110:Q110" si="47">SUM(O111:O121)</f>
        <v>531294</v>
      </c>
      <c r="P110" s="67">
        <f t="shared" si="47"/>
        <v>288188.60788800003</v>
      </c>
      <c r="Q110" s="67">
        <f t="shared" si="47"/>
        <v>276188.60788800003</v>
      </c>
      <c r="R110" s="67">
        <f t="shared" ref="R110:T110" si="48">SUM(R111:R121)</f>
        <v>230127.25899999999</v>
      </c>
      <c r="S110" s="67">
        <f t="shared" si="48"/>
        <v>157593.25900000002</v>
      </c>
      <c r="T110" s="67">
        <f t="shared" si="48"/>
        <v>21896.507000000001</v>
      </c>
      <c r="U110" s="67">
        <f t="shared" ref="U110" si="49">SUM(U111:U121)</f>
        <v>0</v>
      </c>
      <c r="V110" s="68"/>
      <c r="W110" s="141"/>
      <c r="X110" s="55"/>
      <c r="Y110" s="55"/>
      <c r="Z110" s="55"/>
      <c r="AA110" s="55"/>
    </row>
    <row r="111" spans="1:28" ht="27" customHeight="1">
      <c r="A111" s="56">
        <v>1</v>
      </c>
      <c r="B111" s="6" t="s">
        <v>370</v>
      </c>
      <c r="C111" s="56" t="s">
        <v>74</v>
      </c>
      <c r="D111" s="56">
        <v>7644675</v>
      </c>
      <c r="E111" s="56" t="s">
        <v>55</v>
      </c>
      <c r="F111" s="56" t="s">
        <v>538</v>
      </c>
      <c r="G111" s="56" t="s">
        <v>29</v>
      </c>
      <c r="H111" s="56" t="s">
        <v>562</v>
      </c>
      <c r="I111" s="56" t="s">
        <v>627</v>
      </c>
      <c r="J111" s="56"/>
      <c r="K111" s="56" t="s">
        <v>487</v>
      </c>
      <c r="L111" s="56" t="s">
        <v>79</v>
      </c>
      <c r="M111" s="56" t="s">
        <v>686</v>
      </c>
      <c r="N111" s="64">
        <v>121522</v>
      </c>
      <c r="O111" s="64">
        <v>121522</v>
      </c>
      <c r="P111" s="58">
        <v>76790.891000000003</v>
      </c>
      <c r="Q111" s="58">
        <v>76790.891000000003</v>
      </c>
      <c r="R111" s="58">
        <v>32000</v>
      </c>
      <c r="S111" s="58">
        <v>32000</v>
      </c>
      <c r="T111" s="58"/>
      <c r="U111" s="58"/>
      <c r="V111" s="56"/>
      <c r="X111" s="55"/>
      <c r="Y111" s="55"/>
      <c r="Z111" s="55"/>
      <c r="AA111" s="55"/>
    </row>
    <row r="112" spans="1:28" ht="27" customHeight="1">
      <c r="A112" s="56">
        <v>2</v>
      </c>
      <c r="B112" s="6" t="s">
        <v>255</v>
      </c>
      <c r="C112" s="56" t="s">
        <v>253</v>
      </c>
      <c r="D112" s="56">
        <v>7754026</v>
      </c>
      <c r="E112" s="56" t="s">
        <v>55</v>
      </c>
      <c r="F112" s="56" t="s">
        <v>539</v>
      </c>
      <c r="G112" s="56" t="s">
        <v>402</v>
      </c>
      <c r="H112" s="56" t="s">
        <v>562</v>
      </c>
      <c r="I112" s="56" t="s">
        <v>637</v>
      </c>
      <c r="J112" s="56"/>
      <c r="K112" s="56" t="s">
        <v>485</v>
      </c>
      <c r="L112" s="56" t="s">
        <v>268</v>
      </c>
      <c r="M112" s="56" t="s">
        <v>694</v>
      </c>
      <c r="N112" s="58">
        <v>27420</v>
      </c>
      <c r="O112" s="58">
        <v>27420</v>
      </c>
      <c r="P112" s="58">
        <v>15000</v>
      </c>
      <c r="Q112" s="58">
        <v>15000</v>
      </c>
      <c r="R112" s="58">
        <v>90.605999999999995</v>
      </c>
      <c r="S112" s="58">
        <v>90.605999999999995</v>
      </c>
      <c r="T112" s="58"/>
      <c r="U112" s="58"/>
      <c r="V112" s="192"/>
      <c r="X112" s="55"/>
      <c r="Y112" s="55"/>
      <c r="Z112" s="55"/>
      <c r="AA112" s="60"/>
    </row>
    <row r="113" spans="1:27" ht="27" customHeight="1">
      <c r="A113" s="56">
        <v>3</v>
      </c>
      <c r="B113" s="6" t="s">
        <v>656</v>
      </c>
      <c r="C113" s="56" t="s">
        <v>657</v>
      </c>
      <c r="D113" s="56">
        <v>7004686</v>
      </c>
      <c r="E113" s="56" t="s">
        <v>40</v>
      </c>
      <c r="F113" s="56" t="s">
        <v>658</v>
      </c>
      <c r="G113" s="56" t="s">
        <v>402</v>
      </c>
      <c r="H113" s="56" t="s">
        <v>562</v>
      </c>
      <c r="I113" s="56" t="s">
        <v>631</v>
      </c>
      <c r="J113" s="56"/>
      <c r="K113" s="56" t="s">
        <v>485</v>
      </c>
      <c r="L113" s="56" t="s">
        <v>79</v>
      </c>
      <c r="M113" s="56" t="s">
        <v>659</v>
      </c>
      <c r="N113" s="58">
        <v>32978</v>
      </c>
      <c r="O113" s="58">
        <v>32978</v>
      </c>
      <c r="P113" s="58">
        <v>28800</v>
      </c>
      <c r="Q113" s="58">
        <v>28800</v>
      </c>
      <c r="R113" s="58">
        <v>3200</v>
      </c>
      <c r="S113" s="58">
        <v>3200</v>
      </c>
      <c r="T113" s="58"/>
      <c r="U113" s="58"/>
      <c r="V113" s="5"/>
      <c r="X113" s="55"/>
      <c r="Y113" s="55"/>
      <c r="Z113" s="55"/>
      <c r="AA113" s="60"/>
    </row>
    <row r="114" spans="1:27" ht="27" customHeight="1">
      <c r="A114" s="56">
        <v>4</v>
      </c>
      <c r="B114" s="6" t="s">
        <v>347</v>
      </c>
      <c r="C114" s="56" t="s">
        <v>258</v>
      </c>
      <c r="D114" s="56">
        <v>7729819</v>
      </c>
      <c r="E114" s="56" t="s">
        <v>55</v>
      </c>
      <c r="F114" s="56" t="s">
        <v>540</v>
      </c>
      <c r="G114" s="56" t="s">
        <v>29</v>
      </c>
      <c r="H114" s="56" t="s">
        <v>562</v>
      </c>
      <c r="I114" s="56" t="s">
        <v>633</v>
      </c>
      <c r="J114" s="56"/>
      <c r="K114" s="56" t="s">
        <v>487</v>
      </c>
      <c r="L114" s="56" t="s">
        <v>79</v>
      </c>
      <c r="M114" s="56" t="s">
        <v>441</v>
      </c>
      <c r="N114" s="58">
        <v>113727</v>
      </c>
      <c r="O114" s="58">
        <v>50000</v>
      </c>
      <c r="P114" s="58">
        <f>14024.191888+2060</f>
        <v>16084.191887999999</v>
      </c>
      <c r="Q114" s="58">
        <f>14024.191888+2060</f>
        <v>16084.191887999999</v>
      </c>
      <c r="R114" s="58">
        <f>18000+8502+3008</f>
        <v>29510</v>
      </c>
      <c r="S114" s="58">
        <v>6976</v>
      </c>
      <c r="T114" s="58"/>
      <c r="U114" s="58"/>
      <c r="V114" s="5"/>
      <c r="X114" s="55"/>
      <c r="Y114" s="55"/>
      <c r="Z114" s="55"/>
      <c r="AA114" s="60"/>
    </row>
    <row r="115" spans="1:27" ht="27" customHeight="1">
      <c r="A115" s="56">
        <v>5</v>
      </c>
      <c r="B115" s="6" t="s">
        <v>256</v>
      </c>
      <c r="C115" s="56" t="s">
        <v>253</v>
      </c>
      <c r="D115" s="56">
        <v>7782221</v>
      </c>
      <c r="E115" s="56" t="s">
        <v>46</v>
      </c>
      <c r="F115" s="56" t="s">
        <v>539</v>
      </c>
      <c r="G115" s="56" t="s">
        <v>402</v>
      </c>
      <c r="H115" s="56" t="s">
        <v>562</v>
      </c>
      <c r="I115" s="56" t="s">
        <v>637</v>
      </c>
      <c r="J115" s="56"/>
      <c r="K115" s="56" t="s">
        <v>485</v>
      </c>
      <c r="L115" s="56" t="s">
        <v>268</v>
      </c>
      <c r="M115" s="56" t="s">
        <v>695</v>
      </c>
      <c r="N115" s="58">
        <v>22615</v>
      </c>
      <c r="O115" s="58">
        <v>22615</v>
      </c>
      <c r="P115" s="58">
        <v>10676.635</v>
      </c>
      <c r="Q115" s="58">
        <v>10676.635</v>
      </c>
      <c r="R115" s="58">
        <v>11300</v>
      </c>
      <c r="S115" s="58">
        <v>11300</v>
      </c>
      <c r="T115" s="58"/>
      <c r="U115" s="58"/>
      <c r="V115" s="5"/>
      <c r="X115" s="55"/>
      <c r="Y115" s="55"/>
      <c r="Z115" s="55"/>
      <c r="AA115" s="60"/>
    </row>
    <row r="116" spans="1:27" ht="27" customHeight="1">
      <c r="A116" s="56">
        <v>6</v>
      </c>
      <c r="B116" s="6" t="s">
        <v>59</v>
      </c>
      <c r="C116" s="56" t="s">
        <v>60</v>
      </c>
      <c r="D116" s="56">
        <v>7603194</v>
      </c>
      <c r="E116" s="56" t="s">
        <v>55</v>
      </c>
      <c r="F116" s="56" t="s">
        <v>541</v>
      </c>
      <c r="G116" s="56" t="s">
        <v>402</v>
      </c>
      <c r="H116" s="56" t="s">
        <v>562</v>
      </c>
      <c r="I116" s="56" t="s">
        <v>641</v>
      </c>
      <c r="J116" s="56"/>
      <c r="K116" s="56" t="s">
        <v>485</v>
      </c>
      <c r="L116" s="56" t="s">
        <v>268</v>
      </c>
      <c r="M116" s="56" t="s">
        <v>688</v>
      </c>
      <c r="N116" s="58">
        <v>25000</v>
      </c>
      <c r="O116" s="58">
        <v>25000</v>
      </c>
      <c r="P116" s="58">
        <v>10000</v>
      </c>
      <c r="Q116" s="58">
        <v>10000</v>
      </c>
      <c r="R116" s="58">
        <v>12500</v>
      </c>
      <c r="S116" s="58">
        <v>12500</v>
      </c>
      <c r="T116" s="58"/>
      <c r="U116" s="58"/>
      <c r="V116" s="5"/>
      <c r="X116" s="55"/>
      <c r="Y116" s="55"/>
      <c r="Z116" s="55"/>
      <c r="AA116" s="55"/>
    </row>
    <row r="117" spans="1:27" ht="27" customHeight="1">
      <c r="A117" s="56">
        <v>7</v>
      </c>
      <c r="B117" s="6" t="s">
        <v>689</v>
      </c>
      <c r="C117" s="56" t="s">
        <v>91</v>
      </c>
      <c r="D117" s="56">
        <v>7627097</v>
      </c>
      <c r="E117" s="56" t="s">
        <v>48</v>
      </c>
      <c r="F117" s="56" t="s">
        <v>542</v>
      </c>
      <c r="G117" s="56" t="s">
        <v>29</v>
      </c>
      <c r="H117" s="56" t="s">
        <v>562</v>
      </c>
      <c r="I117" s="56" t="s">
        <v>626</v>
      </c>
      <c r="J117" s="56"/>
      <c r="K117" s="56" t="s">
        <v>487</v>
      </c>
      <c r="L117" s="56" t="s">
        <v>97</v>
      </c>
      <c r="M117" s="56" t="s">
        <v>690</v>
      </c>
      <c r="N117" s="64">
        <v>60800</v>
      </c>
      <c r="O117" s="64">
        <v>60800</v>
      </c>
      <c r="P117" s="58">
        <f>41087.41-3000</f>
        <v>38087.410000000003</v>
      </c>
      <c r="Q117" s="58">
        <f>41087.41-3000</f>
        <v>38087.410000000003</v>
      </c>
      <c r="R117" s="58">
        <v>8835.4539999999997</v>
      </c>
      <c r="S117" s="58">
        <v>8835.4539999999997</v>
      </c>
      <c r="T117" s="58"/>
      <c r="U117" s="58"/>
      <c r="V117" s="56"/>
      <c r="X117" s="55"/>
      <c r="Y117" s="55"/>
      <c r="Z117" s="55"/>
      <c r="AA117" s="55"/>
    </row>
    <row r="118" spans="1:27" ht="27" customHeight="1">
      <c r="A118" s="56">
        <v>8</v>
      </c>
      <c r="B118" s="6" t="s">
        <v>260</v>
      </c>
      <c r="C118" s="56" t="s">
        <v>98</v>
      </c>
      <c r="D118" s="56">
        <v>7860987</v>
      </c>
      <c r="E118" s="56" t="s">
        <v>47</v>
      </c>
      <c r="F118" s="56" t="s">
        <v>543</v>
      </c>
      <c r="G118" s="56" t="s">
        <v>402</v>
      </c>
      <c r="H118" s="56" t="s">
        <v>562</v>
      </c>
      <c r="I118" s="56" t="s">
        <v>627</v>
      </c>
      <c r="J118" s="56"/>
      <c r="K118" s="56" t="s">
        <v>484</v>
      </c>
      <c r="L118" s="56" t="s">
        <v>403</v>
      </c>
      <c r="M118" s="56" t="s">
        <v>369</v>
      </c>
      <c r="N118" s="64">
        <v>35999</v>
      </c>
      <c r="O118" s="64">
        <v>25000</v>
      </c>
      <c r="P118" s="58">
        <v>10000</v>
      </c>
      <c r="Q118" s="58">
        <v>10000</v>
      </c>
      <c r="R118" s="58">
        <v>15000</v>
      </c>
      <c r="S118" s="58">
        <v>15000</v>
      </c>
      <c r="T118" s="58"/>
      <c r="U118" s="58"/>
      <c r="V118" s="5"/>
      <c r="X118" s="55"/>
      <c r="Y118" s="55"/>
      <c r="Z118" s="55"/>
      <c r="AA118" s="55"/>
    </row>
    <row r="119" spans="1:27" ht="38.25">
      <c r="A119" s="56">
        <v>9</v>
      </c>
      <c r="B119" s="6" t="s">
        <v>328</v>
      </c>
      <c r="C119" s="56" t="s">
        <v>95</v>
      </c>
      <c r="D119" s="56">
        <v>7853979</v>
      </c>
      <c r="E119" s="56" t="s">
        <v>39</v>
      </c>
      <c r="F119" s="56" t="s">
        <v>505</v>
      </c>
      <c r="G119" s="56" t="s">
        <v>402</v>
      </c>
      <c r="H119" s="56" t="s">
        <v>562</v>
      </c>
      <c r="I119" s="56" t="s">
        <v>626</v>
      </c>
      <c r="J119" s="56"/>
      <c r="K119" s="56" t="s">
        <v>484</v>
      </c>
      <c r="L119" s="56" t="s">
        <v>403</v>
      </c>
      <c r="M119" s="56" t="s">
        <v>691</v>
      </c>
      <c r="N119" s="64">
        <v>75000</v>
      </c>
      <c r="O119" s="64">
        <v>35000</v>
      </c>
      <c r="P119" s="58">
        <v>10000</v>
      </c>
      <c r="Q119" s="58">
        <v>10000</v>
      </c>
      <c r="R119" s="58">
        <v>65000</v>
      </c>
      <c r="S119" s="58">
        <v>25000</v>
      </c>
      <c r="T119" s="58"/>
      <c r="U119" s="58"/>
      <c r="V119" s="5"/>
      <c r="W119" s="55"/>
      <c r="X119" s="55"/>
      <c r="Y119" s="55"/>
      <c r="Z119" s="55"/>
      <c r="AA119" s="55"/>
    </row>
    <row r="120" spans="1:27" ht="38.25">
      <c r="A120" s="56">
        <v>10</v>
      </c>
      <c r="B120" s="85" t="s">
        <v>353</v>
      </c>
      <c r="C120" s="87" t="s">
        <v>93</v>
      </c>
      <c r="D120" s="86"/>
      <c r="E120" s="56" t="s">
        <v>54</v>
      </c>
      <c r="F120" s="56" t="s">
        <v>544</v>
      </c>
      <c r="G120" s="56" t="s">
        <v>692</v>
      </c>
      <c r="H120" s="56" t="s">
        <v>562</v>
      </c>
      <c r="I120" s="56" t="s">
        <v>626</v>
      </c>
      <c r="J120" s="56"/>
      <c r="K120" s="56" t="s">
        <v>485</v>
      </c>
      <c r="L120" s="87" t="s">
        <v>666</v>
      </c>
      <c r="M120" s="88" t="s">
        <v>773</v>
      </c>
      <c r="N120" s="3">
        <v>69959</v>
      </c>
      <c r="O120" s="3">
        <v>47959</v>
      </c>
      <c r="P120" s="58">
        <f>29000+10164.308</f>
        <v>39164.308000000005</v>
      </c>
      <c r="Q120" s="58">
        <f>17000+10164.308</f>
        <v>27164.308000000001</v>
      </c>
      <c r="R120" s="58">
        <v>30794.691999999995</v>
      </c>
      <c r="S120" s="58">
        <v>20794.691999999999</v>
      </c>
      <c r="T120" s="58"/>
      <c r="U120" s="58"/>
      <c r="V120" s="5"/>
      <c r="W120" s="55"/>
      <c r="X120" s="55"/>
      <c r="Y120" s="55"/>
      <c r="Z120" s="55"/>
      <c r="AA120" s="55"/>
    </row>
    <row r="121" spans="1:27" ht="27" customHeight="1">
      <c r="A121" s="56">
        <v>11</v>
      </c>
      <c r="B121" s="85" t="s">
        <v>81</v>
      </c>
      <c r="C121" s="87" t="s">
        <v>82</v>
      </c>
      <c r="D121" s="86">
        <v>7544519</v>
      </c>
      <c r="E121" s="56" t="s">
        <v>55</v>
      </c>
      <c r="F121" s="56" t="s">
        <v>572</v>
      </c>
      <c r="G121" s="56" t="s">
        <v>29</v>
      </c>
      <c r="H121" s="56" t="s">
        <v>562</v>
      </c>
      <c r="I121" s="56" t="s">
        <v>634</v>
      </c>
      <c r="J121" s="56"/>
      <c r="K121" s="56" t="s">
        <v>485</v>
      </c>
      <c r="L121" s="87" t="s">
        <v>78</v>
      </c>
      <c r="M121" s="88" t="s">
        <v>367</v>
      </c>
      <c r="N121" s="3">
        <v>84989</v>
      </c>
      <c r="O121" s="3">
        <v>83000</v>
      </c>
      <c r="P121" s="58">
        <f>22977.586+10607.586</f>
        <v>33585.171999999999</v>
      </c>
      <c r="Q121" s="58">
        <f>22977.586+10607.586</f>
        <v>33585.171999999999</v>
      </c>
      <c r="R121" s="58">
        <v>21896.507000000001</v>
      </c>
      <c r="S121" s="58">
        <v>21896.507000000001</v>
      </c>
      <c r="T121" s="58">
        <v>21896.507000000001</v>
      </c>
      <c r="U121" s="58"/>
      <c r="V121" s="5"/>
      <c r="W121" s="55"/>
      <c r="X121" s="55"/>
      <c r="Y121" s="55"/>
      <c r="Z121" s="55"/>
      <c r="AA121" s="55"/>
    </row>
    <row r="122" spans="1:27" ht="27" customHeight="1">
      <c r="A122" s="66" t="s">
        <v>22</v>
      </c>
      <c r="B122" s="66" t="s">
        <v>26</v>
      </c>
      <c r="C122" s="66"/>
      <c r="D122" s="59"/>
      <c r="E122" s="59"/>
      <c r="F122" s="59"/>
      <c r="G122" s="59"/>
      <c r="H122" s="59"/>
      <c r="I122" s="59"/>
      <c r="J122" s="59"/>
      <c r="K122" s="59"/>
      <c r="L122" s="59"/>
      <c r="M122" s="59"/>
      <c r="N122" s="67"/>
      <c r="O122" s="67"/>
      <c r="P122" s="67"/>
      <c r="Q122" s="67"/>
      <c r="R122" s="67"/>
      <c r="S122" s="67"/>
      <c r="T122" s="67"/>
      <c r="U122" s="67"/>
      <c r="V122" s="68"/>
      <c r="X122" s="55"/>
      <c r="Y122" s="55"/>
      <c r="Z122" s="55"/>
      <c r="AA122" s="55"/>
    </row>
    <row r="123" spans="1:27" s="142" customFormat="1" ht="27" customHeight="1">
      <c r="A123" s="65" t="s">
        <v>6</v>
      </c>
      <c r="B123" s="129" t="s">
        <v>42</v>
      </c>
      <c r="C123" s="129"/>
      <c r="D123" s="65"/>
      <c r="E123" s="65"/>
      <c r="F123" s="65"/>
      <c r="G123" s="65"/>
      <c r="H123" s="65"/>
      <c r="I123" s="65"/>
      <c r="J123" s="65"/>
      <c r="K123" s="65"/>
      <c r="L123" s="65"/>
      <c r="M123" s="65"/>
      <c r="N123" s="71">
        <f t="shared" ref="N123:U123" si="50">N124+N152</f>
        <v>1075566</v>
      </c>
      <c r="O123" s="71">
        <f t="shared" si="50"/>
        <v>1025566</v>
      </c>
      <c r="P123" s="71">
        <f t="shared" si="50"/>
        <v>4669</v>
      </c>
      <c r="Q123" s="71">
        <f t="shared" si="50"/>
        <v>4669</v>
      </c>
      <c r="R123" s="71">
        <f t="shared" si="50"/>
        <v>922245.38899999997</v>
      </c>
      <c r="S123" s="71">
        <f t="shared" si="50"/>
        <v>856027.38899999997</v>
      </c>
      <c r="T123" s="71">
        <f t="shared" si="50"/>
        <v>0</v>
      </c>
      <c r="U123" s="71">
        <f t="shared" si="50"/>
        <v>0</v>
      </c>
      <c r="V123" s="72"/>
      <c r="X123" s="143"/>
      <c r="Y123" s="143"/>
      <c r="Z123" s="143"/>
      <c r="AA123" s="143"/>
    </row>
    <row r="124" spans="1:27" ht="27" customHeight="1">
      <c r="A124" s="66" t="s">
        <v>17</v>
      </c>
      <c r="B124" s="66" t="s">
        <v>25</v>
      </c>
      <c r="C124" s="66"/>
      <c r="D124" s="59"/>
      <c r="E124" s="59"/>
      <c r="F124" s="59"/>
      <c r="G124" s="59"/>
      <c r="H124" s="59"/>
      <c r="I124" s="59"/>
      <c r="J124" s="59"/>
      <c r="K124" s="59"/>
      <c r="L124" s="59"/>
      <c r="M124" s="59"/>
      <c r="N124" s="67">
        <f t="shared" ref="N124:U124" si="51">SUM(N125:N151)</f>
        <v>844148</v>
      </c>
      <c r="O124" s="67">
        <f t="shared" si="51"/>
        <v>844148</v>
      </c>
      <c r="P124" s="67">
        <f t="shared" si="51"/>
        <v>4669</v>
      </c>
      <c r="Q124" s="67">
        <f t="shared" si="51"/>
        <v>4669</v>
      </c>
      <c r="R124" s="67">
        <f t="shared" si="51"/>
        <v>786869</v>
      </c>
      <c r="S124" s="67">
        <f t="shared" si="51"/>
        <v>770651</v>
      </c>
      <c r="T124" s="67">
        <f t="shared" si="51"/>
        <v>0</v>
      </c>
      <c r="U124" s="67">
        <f t="shared" si="51"/>
        <v>0</v>
      </c>
      <c r="V124" s="68"/>
      <c r="X124" s="55"/>
      <c r="Y124" s="55"/>
      <c r="Z124" s="55"/>
      <c r="AA124" s="55"/>
    </row>
    <row r="125" spans="1:27" ht="27" customHeight="1">
      <c r="A125" s="56">
        <v>1</v>
      </c>
      <c r="B125" s="6" t="s">
        <v>261</v>
      </c>
      <c r="C125" s="56" t="s">
        <v>262</v>
      </c>
      <c r="D125" s="56">
        <v>7873214</v>
      </c>
      <c r="E125" s="56" t="s">
        <v>55</v>
      </c>
      <c r="F125" s="56" t="s">
        <v>580</v>
      </c>
      <c r="G125" s="56" t="s">
        <v>402</v>
      </c>
      <c r="H125" s="56" t="s">
        <v>563</v>
      </c>
      <c r="I125" s="56" t="s">
        <v>630</v>
      </c>
      <c r="J125" s="56"/>
      <c r="K125" s="56" t="s">
        <v>490</v>
      </c>
      <c r="L125" s="56">
        <v>2021</v>
      </c>
      <c r="M125" s="56" t="s">
        <v>424</v>
      </c>
      <c r="N125" s="58">
        <v>2950</v>
      </c>
      <c r="O125" s="58">
        <v>2950</v>
      </c>
      <c r="P125" s="58"/>
      <c r="Q125" s="58"/>
      <c r="R125" s="58">
        <v>2950</v>
      </c>
      <c r="S125" s="58">
        <v>2950</v>
      </c>
      <c r="T125" s="58"/>
      <c r="U125" s="58"/>
      <c r="V125" s="5"/>
      <c r="W125" s="144"/>
      <c r="X125" s="55"/>
      <c r="Y125" s="55"/>
      <c r="Z125" s="55"/>
      <c r="AA125" s="55"/>
    </row>
    <row r="126" spans="1:27" ht="27" customHeight="1">
      <c r="A126" s="56">
        <v>2</v>
      </c>
      <c r="B126" s="6" t="s">
        <v>683</v>
      </c>
      <c r="C126" s="56" t="s">
        <v>343</v>
      </c>
      <c r="D126" s="56"/>
      <c r="E126" s="56" t="s">
        <v>56</v>
      </c>
      <c r="F126" s="56" t="s">
        <v>682</v>
      </c>
      <c r="G126" s="56" t="s">
        <v>402</v>
      </c>
      <c r="H126" s="56" t="s">
        <v>563</v>
      </c>
      <c r="I126" s="56" t="s">
        <v>631</v>
      </c>
      <c r="J126" s="56"/>
      <c r="K126" s="56" t="s">
        <v>490</v>
      </c>
      <c r="L126" s="56" t="s">
        <v>352</v>
      </c>
      <c r="M126" s="56" t="s">
        <v>743</v>
      </c>
      <c r="N126" s="4">
        <v>4600</v>
      </c>
      <c r="O126" s="4">
        <v>4600</v>
      </c>
      <c r="P126" s="4"/>
      <c r="Q126" s="4"/>
      <c r="R126" s="4">
        <v>4550</v>
      </c>
      <c r="S126" s="4">
        <v>4550</v>
      </c>
      <c r="T126" s="4"/>
      <c r="U126" s="4"/>
      <c r="V126" s="5"/>
      <c r="W126" s="144"/>
      <c r="X126" s="135"/>
      <c r="Y126" s="55"/>
      <c r="Z126" s="55"/>
      <c r="AA126" s="60"/>
    </row>
    <row r="127" spans="1:27" ht="27" customHeight="1">
      <c r="A127" s="56">
        <v>3</v>
      </c>
      <c r="B127" s="6" t="s">
        <v>684</v>
      </c>
      <c r="C127" s="56" t="s">
        <v>343</v>
      </c>
      <c r="D127" s="56"/>
      <c r="E127" s="56" t="s">
        <v>56</v>
      </c>
      <c r="F127" s="56" t="s">
        <v>682</v>
      </c>
      <c r="G127" s="56" t="s">
        <v>402</v>
      </c>
      <c r="H127" s="56" t="s">
        <v>563</v>
      </c>
      <c r="I127" s="56" t="s">
        <v>631</v>
      </c>
      <c r="J127" s="56"/>
      <c r="K127" s="56" t="s">
        <v>490</v>
      </c>
      <c r="L127" s="56" t="s">
        <v>352</v>
      </c>
      <c r="M127" s="56" t="s">
        <v>744</v>
      </c>
      <c r="N127" s="4">
        <v>5400</v>
      </c>
      <c r="O127" s="4">
        <v>5400</v>
      </c>
      <c r="P127" s="4"/>
      <c r="Q127" s="4"/>
      <c r="R127" s="4">
        <v>5350</v>
      </c>
      <c r="S127" s="4">
        <v>5350</v>
      </c>
      <c r="T127" s="4"/>
      <c r="U127" s="4"/>
      <c r="V127" s="5"/>
      <c r="W127" s="144"/>
      <c r="X127" s="55"/>
      <c r="Y127" s="55"/>
      <c r="Z127" s="55"/>
      <c r="AA127" s="60"/>
    </row>
    <row r="128" spans="1:27" ht="27" customHeight="1">
      <c r="A128" s="56">
        <v>4</v>
      </c>
      <c r="B128" s="6" t="s">
        <v>685</v>
      </c>
      <c r="C128" s="56" t="s">
        <v>343</v>
      </c>
      <c r="D128" s="56"/>
      <c r="E128" s="56" t="s">
        <v>39</v>
      </c>
      <c r="F128" s="56" t="s">
        <v>682</v>
      </c>
      <c r="G128" s="56" t="s">
        <v>402</v>
      </c>
      <c r="H128" s="56" t="s">
        <v>563</v>
      </c>
      <c r="I128" s="56" t="s">
        <v>631</v>
      </c>
      <c r="J128" s="56"/>
      <c r="K128" s="56" t="s">
        <v>490</v>
      </c>
      <c r="L128" s="56" t="s">
        <v>352</v>
      </c>
      <c r="M128" s="56" t="s">
        <v>745</v>
      </c>
      <c r="N128" s="4">
        <v>5700</v>
      </c>
      <c r="O128" s="4">
        <v>5700</v>
      </c>
      <c r="P128" s="4"/>
      <c r="Q128" s="4"/>
      <c r="R128" s="4">
        <v>5650</v>
      </c>
      <c r="S128" s="4">
        <v>5650</v>
      </c>
      <c r="T128" s="4"/>
      <c r="U128" s="4"/>
      <c r="V128" s="5"/>
      <c r="W128" s="144"/>
      <c r="X128" s="55"/>
      <c r="Y128" s="55"/>
      <c r="Z128" s="55"/>
      <c r="AA128" s="60"/>
    </row>
    <row r="129" spans="1:28" ht="27" customHeight="1">
      <c r="A129" s="56">
        <v>5</v>
      </c>
      <c r="B129" s="6" t="s">
        <v>671</v>
      </c>
      <c r="C129" s="56" t="s">
        <v>343</v>
      </c>
      <c r="D129" s="56"/>
      <c r="E129" s="56" t="s">
        <v>40</v>
      </c>
      <c r="F129" s="56" t="s">
        <v>681</v>
      </c>
      <c r="G129" s="56" t="s">
        <v>402</v>
      </c>
      <c r="H129" s="56" t="s">
        <v>563</v>
      </c>
      <c r="I129" s="56" t="s">
        <v>631</v>
      </c>
      <c r="J129" s="56"/>
      <c r="K129" s="56" t="s">
        <v>490</v>
      </c>
      <c r="L129" s="56" t="s">
        <v>352</v>
      </c>
      <c r="M129" s="56" t="s">
        <v>746</v>
      </c>
      <c r="N129" s="4">
        <v>3760</v>
      </c>
      <c r="O129" s="4">
        <v>3760</v>
      </c>
      <c r="P129" s="4"/>
      <c r="Q129" s="4"/>
      <c r="R129" s="4">
        <v>3710</v>
      </c>
      <c r="S129" s="4">
        <v>3710</v>
      </c>
      <c r="T129" s="4"/>
      <c r="U129" s="4"/>
      <c r="V129" s="5"/>
      <c r="W129" s="144"/>
      <c r="X129" s="55"/>
      <c r="Y129" s="55"/>
      <c r="Z129" s="55"/>
      <c r="AA129" s="60"/>
    </row>
    <row r="130" spans="1:28" ht="27" customHeight="1">
      <c r="A130" s="56">
        <v>6</v>
      </c>
      <c r="B130" s="6" t="s">
        <v>467</v>
      </c>
      <c r="C130" s="56" t="s">
        <v>74</v>
      </c>
      <c r="D130" s="56">
        <v>7601892</v>
      </c>
      <c r="E130" s="56" t="s">
        <v>55</v>
      </c>
      <c r="F130" s="56" t="s">
        <v>581</v>
      </c>
      <c r="G130" s="56" t="s">
        <v>29</v>
      </c>
      <c r="H130" s="56" t="s">
        <v>563</v>
      </c>
      <c r="I130" s="56" t="s">
        <v>627</v>
      </c>
      <c r="J130" s="56"/>
      <c r="K130" s="56" t="s">
        <v>487</v>
      </c>
      <c r="L130" s="56" t="s">
        <v>269</v>
      </c>
      <c r="M130" s="56" t="s">
        <v>719</v>
      </c>
      <c r="N130" s="64">
        <v>134757</v>
      </c>
      <c r="O130" s="64">
        <v>134757</v>
      </c>
      <c r="P130" s="58">
        <v>2569</v>
      </c>
      <c r="Q130" s="58">
        <v>2569</v>
      </c>
      <c r="R130" s="58">
        <v>120000</v>
      </c>
      <c r="S130" s="58">
        <v>120000</v>
      </c>
      <c r="T130" s="58"/>
      <c r="U130" s="58"/>
      <c r="V130" s="5"/>
      <c r="W130" s="144"/>
      <c r="X130" s="55"/>
      <c r="Y130" s="55"/>
      <c r="Z130" s="55"/>
      <c r="AA130" s="60"/>
    </row>
    <row r="131" spans="1:28" ht="27" customHeight="1">
      <c r="A131" s="56">
        <v>7</v>
      </c>
      <c r="B131" s="6" t="s">
        <v>440</v>
      </c>
      <c r="C131" s="56" t="s">
        <v>349</v>
      </c>
      <c r="D131" s="56"/>
      <c r="E131" s="56" t="s">
        <v>57</v>
      </c>
      <c r="F131" s="56" t="s">
        <v>509</v>
      </c>
      <c r="G131" s="56" t="s">
        <v>402</v>
      </c>
      <c r="H131" s="56" t="s">
        <v>563</v>
      </c>
      <c r="I131" s="56" t="s">
        <v>626</v>
      </c>
      <c r="J131" s="56"/>
      <c r="K131" s="56" t="s">
        <v>485</v>
      </c>
      <c r="L131" s="56" t="s">
        <v>352</v>
      </c>
      <c r="M131" s="56" t="s">
        <v>508</v>
      </c>
      <c r="N131" s="58">
        <v>38000</v>
      </c>
      <c r="O131" s="58">
        <v>38000</v>
      </c>
      <c r="P131" s="58"/>
      <c r="Q131" s="58"/>
      <c r="R131" s="58">
        <v>36000</v>
      </c>
      <c r="S131" s="58">
        <v>36000</v>
      </c>
      <c r="T131" s="58"/>
      <c r="U131" s="58"/>
      <c r="V131" s="5"/>
      <c r="W131" s="144"/>
      <c r="X131" s="55"/>
      <c r="Y131" s="55"/>
      <c r="Z131" s="55"/>
      <c r="AA131" s="55"/>
    </row>
    <row r="132" spans="1:28" ht="27" customHeight="1">
      <c r="A132" s="56">
        <v>8</v>
      </c>
      <c r="B132" s="6" t="s">
        <v>252</v>
      </c>
      <c r="C132" s="56" t="s">
        <v>253</v>
      </c>
      <c r="D132" s="56"/>
      <c r="E132" s="56" t="s">
        <v>40</v>
      </c>
      <c r="F132" s="56" t="s">
        <v>582</v>
      </c>
      <c r="G132" s="56" t="s">
        <v>402</v>
      </c>
      <c r="H132" s="56" t="s">
        <v>563</v>
      </c>
      <c r="I132" s="56" t="s">
        <v>637</v>
      </c>
      <c r="J132" s="56"/>
      <c r="K132" s="56" t="s">
        <v>484</v>
      </c>
      <c r="L132" s="56" t="s">
        <v>693</v>
      </c>
      <c r="M132" s="56" t="s">
        <v>774</v>
      </c>
      <c r="N132" s="64">
        <v>14997</v>
      </c>
      <c r="O132" s="64">
        <v>14997</v>
      </c>
      <c r="P132" s="58"/>
      <c r="Q132" s="58"/>
      <c r="R132" s="64">
        <v>14850</v>
      </c>
      <c r="S132" s="64">
        <v>14850</v>
      </c>
      <c r="T132" s="58"/>
      <c r="U132" s="58"/>
      <c r="V132" s="5"/>
      <c r="W132" s="144"/>
      <c r="X132" s="55"/>
      <c r="Y132" s="55"/>
      <c r="Z132" s="55"/>
      <c r="AA132" s="55"/>
      <c r="AB132" s="55"/>
    </row>
    <row r="133" spans="1:28" ht="27" customHeight="1">
      <c r="A133" s="56">
        <v>9</v>
      </c>
      <c r="B133" s="6" t="s">
        <v>270</v>
      </c>
      <c r="C133" s="56" t="s">
        <v>340</v>
      </c>
      <c r="D133" s="56"/>
      <c r="E133" s="56" t="s">
        <v>56</v>
      </c>
      <c r="F133" s="56" t="s">
        <v>647</v>
      </c>
      <c r="G133" s="56" t="s">
        <v>402</v>
      </c>
      <c r="H133" s="56" t="s">
        <v>563</v>
      </c>
      <c r="I133" s="56" t="s">
        <v>626</v>
      </c>
      <c r="J133" s="56"/>
      <c r="K133" s="56" t="s">
        <v>490</v>
      </c>
      <c r="L133" s="56" t="s">
        <v>352</v>
      </c>
      <c r="M133" s="56" t="s">
        <v>443</v>
      </c>
      <c r="N133" s="58">
        <v>8500</v>
      </c>
      <c r="O133" s="58">
        <v>8500</v>
      </c>
      <c r="P133" s="58"/>
      <c r="Q133" s="58"/>
      <c r="R133" s="58">
        <v>8450</v>
      </c>
      <c r="S133" s="58">
        <v>8450</v>
      </c>
      <c r="T133" s="58"/>
      <c r="U133" s="58"/>
      <c r="V133" s="5"/>
      <c r="W133" s="144"/>
      <c r="X133" s="55"/>
      <c r="Y133" s="55"/>
      <c r="Z133" s="55"/>
      <c r="AA133" s="55"/>
    </row>
    <row r="134" spans="1:28" ht="27" customHeight="1">
      <c r="A134" s="56">
        <v>10</v>
      </c>
      <c r="B134" s="6" t="s">
        <v>373</v>
      </c>
      <c r="C134" s="56" t="s">
        <v>50</v>
      </c>
      <c r="D134" s="56"/>
      <c r="E134" s="56" t="s">
        <v>55</v>
      </c>
      <c r="F134" s="56" t="s">
        <v>583</v>
      </c>
      <c r="G134" s="56" t="s">
        <v>402</v>
      </c>
      <c r="H134" s="56" t="s">
        <v>563</v>
      </c>
      <c r="I134" s="56" t="s">
        <v>642</v>
      </c>
      <c r="J134" s="56"/>
      <c r="K134" s="56" t="s">
        <v>484</v>
      </c>
      <c r="L134" s="56" t="s">
        <v>352</v>
      </c>
      <c r="M134" s="56" t="s">
        <v>445</v>
      </c>
      <c r="N134" s="58">
        <v>10535</v>
      </c>
      <c r="O134" s="58">
        <v>10535</v>
      </c>
      <c r="P134" s="58"/>
      <c r="Q134" s="58"/>
      <c r="R134" s="58">
        <v>10365</v>
      </c>
      <c r="S134" s="58">
        <v>10365</v>
      </c>
      <c r="T134" s="58"/>
      <c r="U134" s="58"/>
      <c r="V134" s="5"/>
      <c r="W134" s="144"/>
      <c r="X134" s="55"/>
      <c r="Y134" s="55"/>
      <c r="Z134" s="55"/>
      <c r="AA134" s="55"/>
    </row>
    <row r="135" spans="1:28" ht="27" customHeight="1">
      <c r="A135" s="56">
        <v>11</v>
      </c>
      <c r="B135" s="6" t="s">
        <v>438</v>
      </c>
      <c r="C135" s="56" t="s">
        <v>50</v>
      </c>
      <c r="D135" s="56"/>
      <c r="E135" s="56" t="s">
        <v>55</v>
      </c>
      <c r="F135" s="56" t="s">
        <v>492</v>
      </c>
      <c r="G135" s="56" t="s">
        <v>402</v>
      </c>
      <c r="H135" s="56" t="s">
        <v>563</v>
      </c>
      <c r="I135" s="56" t="s">
        <v>642</v>
      </c>
      <c r="J135" s="56"/>
      <c r="K135" s="56" t="s">
        <v>484</v>
      </c>
      <c r="L135" s="56" t="s">
        <v>352</v>
      </c>
      <c r="M135" s="56" t="s">
        <v>491</v>
      </c>
      <c r="N135" s="64">
        <v>25282</v>
      </c>
      <c r="O135" s="64">
        <v>25282</v>
      </c>
      <c r="P135" s="58"/>
      <c r="Q135" s="58"/>
      <c r="R135" s="64">
        <v>24700</v>
      </c>
      <c r="S135" s="64">
        <v>24700</v>
      </c>
      <c r="T135" s="58"/>
      <c r="U135" s="58"/>
      <c r="V135" s="5"/>
      <c r="W135" s="144"/>
      <c r="X135" s="55"/>
      <c r="Y135" s="55"/>
      <c r="Z135" s="55"/>
      <c r="AA135" s="55"/>
      <c r="AB135" s="55"/>
    </row>
    <row r="136" spans="1:28" ht="27" customHeight="1">
      <c r="A136" s="56">
        <v>12</v>
      </c>
      <c r="B136" s="6" t="s">
        <v>379</v>
      </c>
      <c r="C136" s="56" t="s">
        <v>52</v>
      </c>
      <c r="D136" s="56"/>
      <c r="E136" s="56" t="s">
        <v>57</v>
      </c>
      <c r="F136" s="56" t="s">
        <v>584</v>
      </c>
      <c r="G136" s="56" t="s">
        <v>402</v>
      </c>
      <c r="H136" s="56" t="s">
        <v>563</v>
      </c>
      <c r="I136" s="56" t="s">
        <v>636</v>
      </c>
      <c r="J136" s="56"/>
      <c r="K136" s="56" t="s">
        <v>490</v>
      </c>
      <c r="L136" s="56" t="s">
        <v>352</v>
      </c>
      <c r="M136" s="56" t="s">
        <v>444</v>
      </c>
      <c r="N136" s="58">
        <v>6470</v>
      </c>
      <c r="O136" s="58">
        <v>6470</v>
      </c>
      <c r="P136" s="58"/>
      <c r="Q136" s="58"/>
      <c r="R136" s="58">
        <v>6420</v>
      </c>
      <c r="S136" s="58">
        <v>6420</v>
      </c>
      <c r="T136" s="58"/>
      <c r="U136" s="58"/>
      <c r="V136" s="5"/>
      <c r="W136" s="144"/>
      <c r="X136" s="55"/>
      <c r="Y136" s="55"/>
      <c r="Z136" s="55"/>
      <c r="AA136" s="55"/>
    </row>
    <row r="137" spans="1:28" s="69" customFormat="1" ht="38.25">
      <c r="A137" s="56">
        <v>13</v>
      </c>
      <c r="B137" s="6" t="s">
        <v>741</v>
      </c>
      <c r="C137" s="56" t="s">
        <v>60</v>
      </c>
      <c r="D137" s="56"/>
      <c r="E137" s="56" t="s">
        <v>55</v>
      </c>
      <c r="F137" s="56" t="s">
        <v>742</v>
      </c>
      <c r="G137" s="56" t="s">
        <v>402</v>
      </c>
      <c r="H137" s="56" t="s">
        <v>563</v>
      </c>
      <c r="I137" s="56" t="s">
        <v>641</v>
      </c>
      <c r="J137" s="56"/>
      <c r="K137" s="56" t="s">
        <v>490</v>
      </c>
      <c r="L137" s="56">
        <v>2022</v>
      </c>
      <c r="M137" s="56" t="s">
        <v>749</v>
      </c>
      <c r="N137" s="58">
        <v>13000</v>
      </c>
      <c r="O137" s="58">
        <v>13000</v>
      </c>
      <c r="P137" s="58"/>
      <c r="Q137" s="58"/>
      <c r="R137" s="58">
        <v>12900</v>
      </c>
      <c r="S137" s="58">
        <v>12900</v>
      </c>
      <c r="T137" s="58"/>
      <c r="U137" s="58"/>
      <c r="V137" s="5"/>
      <c r="W137" s="168"/>
      <c r="X137" s="70"/>
      <c r="Y137" s="70"/>
      <c r="Z137" s="70"/>
      <c r="AA137" s="70"/>
    </row>
    <row r="138" spans="1:28" ht="27" customHeight="1">
      <c r="A138" s="56">
        <v>14</v>
      </c>
      <c r="B138" s="6" t="s">
        <v>371</v>
      </c>
      <c r="C138" s="56" t="s">
        <v>61</v>
      </c>
      <c r="D138" s="56"/>
      <c r="E138" s="56" t="s">
        <v>55</v>
      </c>
      <c r="F138" s="56" t="s">
        <v>500</v>
      </c>
      <c r="G138" s="56" t="s">
        <v>402</v>
      </c>
      <c r="H138" s="56" t="s">
        <v>563</v>
      </c>
      <c r="I138" s="56" t="s">
        <v>643</v>
      </c>
      <c r="J138" s="56"/>
      <c r="K138" s="56" t="s">
        <v>484</v>
      </c>
      <c r="L138" s="56" t="s">
        <v>352</v>
      </c>
      <c r="M138" s="56" t="s">
        <v>499</v>
      </c>
      <c r="N138" s="64">
        <v>39098</v>
      </c>
      <c r="O138" s="64">
        <v>39098</v>
      </c>
      <c r="P138" s="58">
        <v>600</v>
      </c>
      <c r="Q138" s="58">
        <v>600</v>
      </c>
      <c r="R138" s="64">
        <v>36500</v>
      </c>
      <c r="S138" s="64">
        <v>36500</v>
      </c>
      <c r="T138" s="58"/>
      <c r="U138" s="58"/>
      <c r="V138" s="5"/>
      <c r="W138" s="144"/>
      <c r="X138" s="55"/>
      <c r="Y138" s="55"/>
      <c r="Z138" s="55"/>
      <c r="AA138" s="55"/>
      <c r="AB138" s="55"/>
    </row>
    <row r="139" spans="1:28" ht="27" customHeight="1">
      <c r="A139" s="56">
        <v>15</v>
      </c>
      <c r="B139" s="201" t="s">
        <v>764</v>
      </c>
      <c r="C139" s="202" t="s">
        <v>765</v>
      </c>
      <c r="D139" s="202"/>
      <c r="E139" s="202" t="s">
        <v>55</v>
      </c>
      <c r="F139" s="202" t="s">
        <v>766</v>
      </c>
      <c r="G139" s="202" t="s">
        <v>402</v>
      </c>
      <c r="H139" s="202" t="s">
        <v>563</v>
      </c>
      <c r="I139" s="202" t="s">
        <v>630</v>
      </c>
      <c r="J139" s="202"/>
      <c r="K139" s="202" t="s">
        <v>490</v>
      </c>
      <c r="L139" s="202">
        <v>2021</v>
      </c>
      <c r="M139" s="202" t="s">
        <v>767</v>
      </c>
      <c r="N139" s="220">
        <v>2509</v>
      </c>
      <c r="O139" s="220">
        <v>2509</v>
      </c>
      <c r="P139" s="191"/>
      <c r="Q139" s="191"/>
      <c r="R139" s="220">
        <v>2500</v>
      </c>
      <c r="S139" s="220">
        <v>500</v>
      </c>
      <c r="T139" s="191"/>
      <c r="U139" s="191"/>
      <c r="V139" s="203"/>
      <c r="X139" s="55"/>
      <c r="Y139" s="55"/>
      <c r="Z139" s="55"/>
      <c r="AA139" s="60"/>
    </row>
    <row r="140" spans="1:28" ht="27" customHeight="1">
      <c r="A140" s="56">
        <v>16</v>
      </c>
      <c r="B140" s="6" t="s">
        <v>330</v>
      </c>
      <c r="C140" s="56" t="s">
        <v>63</v>
      </c>
      <c r="D140" s="56"/>
      <c r="E140" s="56" t="s">
        <v>55</v>
      </c>
      <c r="F140" s="56" t="s">
        <v>585</v>
      </c>
      <c r="G140" s="56" t="s">
        <v>402</v>
      </c>
      <c r="H140" s="56" t="s">
        <v>563</v>
      </c>
      <c r="I140" s="56" t="s">
        <v>630</v>
      </c>
      <c r="J140" s="56"/>
      <c r="K140" s="56" t="s">
        <v>490</v>
      </c>
      <c r="L140" s="56">
        <v>2021</v>
      </c>
      <c r="M140" s="56" t="s">
        <v>374</v>
      </c>
      <c r="N140" s="58">
        <v>1700</v>
      </c>
      <c r="O140" s="58">
        <v>1700</v>
      </c>
      <c r="P140" s="58"/>
      <c r="Q140" s="58"/>
      <c r="R140" s="58">
        <v>1700</v>
      </c>
      <c r="S140" s="58">
        <v>1700</v>
      </c>
      <c r="T140" s="58"/>
      <c r="U140" s="58"/>
      <c r="V140" s="5"/>
      <c r="W140" s="144"/>
      <c r="X140" s="55"/>
      <c r="Y140" s="55"/>
      <c r="Z140" s="55"/>
      <c r="AA140" s="55"/>
    </row>
    <row r="141" spans="1:28" ht="27" customHeight="1">
      <c r="A141" s="56">
        <v>17</v>
      </c>
      <c r="B141" s="6" t="s">
        <v>372</v>
      </c>
      <c r="C141" s="56" t="s">
        <v>64</v>
      </c>
      <c r="D141" s="56"/>
      <c r="E141" s="56" t="s">
        <v>55</v>
      </c>
      <c r="F141" s="56" t="s">
        <v>586</v>
      </c>
      <c r="G141" s="56" t="s">
        <v>29</v>
      </c>
      <c r="H141" s="56" t="s">
        <v>563</v>
      </c>
      <c r="I141" s="56" t="s">
        <v>632</v>
      </c>
      <c r="J141" s="56"/>
      <c r="K141" s="56" t="s">
        <v>487</v>
      </c>
      <c r="L141" s="56" t="s">
        <v>269</v>
      </c>
      <c r="M141" s="56" t="s">
        <v>721</v>
      </c>
      <c r="N141" s="57">
        <v>90000</v>
      </c>
      <c r="O141" s="57">
        <v>90000</v>
      </c>
      <c r="P141" s="58">
        <v>750</v>
      </c>
      <c r="Q141" s="58">
        <v>750</v>
      </c>
      <c r="R141" s="58">
        <v>79500</v>
      </c>
      <c r="S141" s="58">
        <v>79500</v>
      </c>
      <c r="T141" s="58"/>
      <c r="U141" s="58"/>
      <c r="V141" s="5"/>
      <c r="W141" s="144"/>
      <c r="X141" s="55"/>
      <c r="Y141" s="55"/>
      <c r="Z141" s="55"/>
      <c r="AA141" s="55"/>
    </row>
    <row r="142" spans="1:28" ht="38.25">
      <c r="A142" s="56">
        <v>18</v>
      </c>
      <c r="B142" s="6" t="s">
        <v>362</v>
      </c>
      <c r="C142" s="56" t="s">
        <v>64</v>
      </c>
      <c r="D142" s="56"/>
      <c r="E142" s="56" t="s">
        <v>55</v>
      </c>
      <c r="F142" s="56" t="s">
        <v>587</v>
      </c>
      <c r="G142" s="56" t="s">
        <v>29</v>
      </c>
      <c r="H142" s="56" t="s">
        <v>563</v>
      </c>
      <c r="I142" s="56" t="s">
        <v>644</v>
      </c>
      <c r="J142" s="56"/>
      <c r="K142" s="56" t="s">
        <v>487</v>
      </c>
      <c r="L142" s="56" t="s">
        <v>269</v>
      </c>
      <c r="M142" s="56" t="s">
        <v>722</v>
      </c>
      <c r="N142" s="57">
        <v>99500</v>
      </c>
      <c r="O142" s="57">
        <v>99500</v>
      </c>
      <c r="P142" s="58">
        <v>750</v>
      </c>
      <c r="Q142" s="58">
        <v>750</v>
      </c>
      <c r="R142" s="58">
        <v>88800</v>
      </c>
      <c r="S142" s="58">
        <v>88800</v>
      </c>
      <c r="T142" s="58"/>
      <c r="U142" s="58"/>
      <c r="V142" s="5"/>
      <c r="W142" s="144"/>
      <c r="X142" s="55"/>
      <c r="Y142" s="55"/>
      <c r="Z142" s="55"/>
      <c r="AA142" s="55"/>
    </row>
    <row r="143" spans="1:28" ht="27" customHeight="1">
      <c r="A143" s="56">
        <v>19</v>
      </c>
      <c r="B143" s="6" t="s">
        <v>263</v>
      </c>
      <c r="C143" s="56" t="s">
        <v>64</v>
      </c>
      <c r="D143" s="56"/>
      <c r="E143" s="56" t="s">
        <v>55</v>
      </c>
      <c r="F143" s="56" t="s">
        <v>478</v>
      </c>
      <c r="G143" s="56" t="s">
        <v>402</v>
      </c>
      <c r="H143" s="56" t="s">
        <v>563</v>
      </c>
      <c r="I143" s="56" t="s">
        <v>645</v>
      </c>
      <c r="J143" s="56"/>
      <c r="K143" s="56" t="s">
        <v>484</v>
      </c>
      <c r="L143" s="56" t="s">
        <v>352</v>
      </c>
      <c r="M143" s="56" t="s">
        <v>479</v>
      </c>
      <c r="N143" s="57">
        <v>16000</v>
      </c>
      <c r="O143" s="57">
        <v>16000</v>
      </c>
      <c r="P143" s="58"/>
      <c r="Q143" s="58"/>
      <c r="R143" s="58">
        <v>15650</v>
      </c>
      <c r="S143" s="58">
        <v>15650</v>
      </c>
      <c r="T143" s="58"/>
      <c r="U143" s="58"/>
      <c r="V143" s="5"/>
      <c r="W143" s="144"/>
      <c r="X143" s="55"/>
      <c r="Y143" s="55"/>
      <c r="Z143" s="55"/>
      <c r="AA143" s="55"/>
    </row>
    <row r="144" spans="1:28" ht="38.25">
      <c r="A144" s="56">
        <v>20</v>
      </c>
      <c r="B144" s="6" t="s">
        <v>739</v>
      </c>
      <c r="C144" s="202" t="s">
        <v>728</v>
      </c>
      <c r="D144" s="202"/>
      <c r="E144" s="202" t="s">
        <v>55</v>
      </c>
      <c r="F144" s="202" t="s">
        <v>733</v>
      </c>
      <c r="G144" s="202" t="s">
        <v>402</v>
      </c>
      <c r="H144" s="202" t="s">
        <v>563</v>
      </c>
      <c r="I144" s="202" t="s">
        <v>630</v>
      </c>
      <c r="J144" s="202"/>
      <c r="K144" s="202" t="s">
        <v>490</v>
      </c>
      <c r="L144" s="202">
        <v>2022</v>
      </c>
      <c r="M144" s="56" t="s">
        <v>748</v>
      </c>
      <c r="N144" s="57">
        <v>3720</v>
      </c>
      <c r="O144" s="57">
        <v>3720</v>
      </c>
      <c r="P144" s="58"/>
      <c r="Q144" s="58"/>
      <c r="R144" s="58">
        <v>3670</v>
      </c>
      <c r="S144" s="58">
        <v>3670</v>
      </c>
      <c r="T144" s="191"/>
      <c r="U144" s="191"/>
      <c r="V144" s="5"/>
      <c r="W144" s="144"/>
      <c r="X144" s="55"/>
      <c r="Y144" s="55"/>
      <c r="Z144" s="55"/>
      <c r="AA144" s="55"/>
    </row>
    <row r="145" spans="1:28" ht="27" customHeight="1">
      <c r="A145" s="56">
        <v>21</v>
      </c>
      <c r="B145" s="6" t="s">
        <v>333</v>
      </c>
      <c r="C145" s="56" t="s">
        <v>230</v>
      </c>
      <c r="D145" s="56"/>
      <c r="E145" s="56" t="s">
        <v>55</v>
      </c>
      <c r="F145" s="56" t="s">
        <v>515</v>
      </c>
      <c r="G145" s="56" t="s">
        <v>29</v>
      </c>
      <c r="H145" s="56" t="s">
        <v>563</v>
      </c>
      <c r="I145" s="56" t="s">
        <v>630</v>
      </c>
      <c r="J145" s="56"/>
      <c r="K145" s="56" t="s">
        <v>484</v>
      </c>
      <c r="L145" s="56" t="s">
        <v>269</v>
      </c>
      <c r="M145" s="56" t="s">
        <v>432</v>
      </c>
      <c r="N145" s="58">
        <v>128198</v>
      </c>
      <c r="O145" s="58">
        <v>128198</v>
      </c>
      <c r="P145" s="58"/>
      <c r="Q145" s="58"/>
      <c r="R145" s="58">
        <v>115000</v>
      </c>
      <c r="S145" s="58">
        <v>115000</v>
      </c>
      <c r="T145" s="58"/>
      <c r="U145" s="58"/>
      <c r="V145" s="5"/>
      <c r="W145" s="144"/>
      <c r="X145" s="55"/>
      <c r="Y145" s="55"/>
      <c r="Z145" s="55"/>
      <c r="AA145" s="55"/>
    </row>
    <row r="146" spans="1:28" ht="27" customHeight="1">
      <c r="A146" s="56">
        <v>22</v>
      </c>
      <c r="B146" s="6" t="s">
        <v>334</v>
      </c>
      <c r="C146" s="56" t="s">
        <v>230</v>
      </c>
      <c r="D146" s="56"/>
      <c r="E146" s="56" t="s">
        <v>55</v>
      </c>
      <c r="F146" s="56" t="s">
        <v>519</v>
      </c>
      <c r="G146" s="56" t="s">
        <v>402</v>
      </c>
      <c r="H146" s="56" t="s">
        <v>563</v>
      </c>
      <c r="I146" s="56" t="s">
        <v>630</v>
      </c>
      <c r="J146" s="56"/>
      <c r="K146" s="56" t="s">
        <v>484</v>
      </c>
      <c r="L146" s="56" t="s">
        <v>269</v>
      </c>
      <c r="M146" s="56" t="s">
        <v>650</v>
      </c>
      <c r="N146" s="58">
        <v>11180</v>
      </c>
      <c r="O146" s="58">
        <v>11180</v>
      </c>
      <c r="P146" s="58"/>
      <c r="Q146" s="58"/>
      <c r="R146" s="58">
        <v>11000</v>
      </c>
      <c r="S146" s="58">
        <v>11000</v>
      </c>
      <c r="T146" s="58"/>
      <c r="U146" s="58"/>
      <c r="V146" s="5"/>
      <c r="W146" s="144"/>
      <c r="X146" s="55"/>
      <c r="Y146" s="55"/>
      <c r="Z146" s="55"/>
      <c r="AA146" s="55"/>
    </row>
    <row r="147" spans="1:28" ht="27" customHeight="1">
      <c r="A147" s="56">
        <v>23</v>
      </c>
      <c r="B147" s="6" t="s">
        <v>335</v>
      </c>
      <c r="C147" s="56" t="s">
        <v>230</v>
      </c>
      <c r="D147" s="56"/>
      <c r="E147" s="56" t="s">
        <v>55</v>
      </c>
      <c r="F147" s="56" t="s">
        <v>518</v>
      </c>
      <c r="G147" s="56" t="s">
        <v>402</v>
      </c>
      <c r="H147" s="56" t="s">
        <v>563</v>
      </c>
      <c r="I147" s="56" t="s">
        <v>646</v>
      </c>
      <c r="J147" s="56"/>
      <c r="K147" s="56" t="s">
        <v>484</v>
      </c>
      <c r="L147" s="56" t="s">
        <v>269</v>
      </c>
      <c r="M147" s="56" t="s">
        <v>431</v>
      </c>
      <c r="N147" s="58">
        <v>25038</v>
      </c>
      <c r="O147" s="58">
        <v>25038</v>
      </c>
      <c r="P147" s="58"/>
      <c r="Q147" s="58"/>
      <c r="R147" s="58">
        <v>24000</v>
      </c>
      <c r="S147" s="58">
        <v>24000</v>
      </c>
      <c r="T147" s="58"/>
      <c r="U147" s="58"/>
      <c r="V147" s="5"/>
      <c r="W147" s="144"/>
      <c r="X147" s="55"/>
      <c r="Y147" s="55"/>
      <c r="Z147" s="55"/>
      <c r="AA147" s="55"/>
    </row>
    <row r="148" spans="1:28" ht="27" customHeight="1">
      <c r="A148" s="56">
        <v>24</v>
      </c>
      <c r="B148" s="6" t="s">
        <v>729</v>
      </c>
      <c r="C148" s="56" t="s">
        <v>350</v>
      </c>
      <c r="D148" s="56"/>
      <c r="E148" s="56" t="s">
        <v>55</v>
      </c>
      <c r="F148" s="56" t="s">
        <v>730</v>
      </c>
      <c r="G148" s="56" t="s">
        <v>402</v>
      </c>
      <c r="H148" s="56" t="s">
        <v>563</v>
      </c>
      <c r="I148" s="56" t="s">
        <v>630</v>
      </c>
      <c r="J148" s="56"/>
      <c r="K148" s="56" t="s">
        <v>490</v>
      </c>
      <c r="L148" s="56" t="s">
        <v>352</v>
      </c>
      <c r="M148" s="56" t="s">
        <v>740</v>
      </c>
      <c r="N148" s="57">
        <v>9986</v>
      </c>
      <c r="O148" s="57">
        <v>9986</v>
      </c>
      <c r="P148" s="58"/>
      <c r="Q148" s="58"/>
      <c r="R148" s="58">
        <v>9936</v>
      </c>
      <c r="S148" s="58">
        <v>9936</v>
      </c>
      <c r="T148" s="191"/>
      <c r="U148" s="191"/>
      <c r="V148" s="5"/>
      <c r="W148" s="144"/>
      <c r="X148" s="55"/>
      <c r="Y148" s="55"/>
      <c r="Z148" s="55"/>
      <c r="AA148" s="55"/>
    </row>
    <row r="149" spans="1:28" ht="27" customHeight="1">
      <c r="A149" s="56">
        <v>25</v>
      </c>
      <c r="B149" s="167" t="s">
        <v>354</v>
      </c>
      <c r="C149" s="164" t="s">
        <v>90</v>
      </c>
      <c r="D149" s="56"/>
      <c r="E149" s="56" t="s">
        <v>56</v>
      </c>
      <c r="F149" s="56" t="s">
        <v>511</v>
      </c>
      <c r="G149" s="56" t="s">
        <v>402</v>
      </c>
      <c r="H149" s="56" t="s">
        <v>563</v>
      </c>
      <c r="I149" s="56" t="s">
        <v>627</v>
      </c>
      <c r="J149" s="56"/>
      <c r="K149" s="56" t="s">
        <v>484</v>
      </c>
      <c r="L149" s="56" t="s">
        <v>352</v>
      </c>
      <c r="M149" s="56" t="s">
        <v>510</v>
      </c>
      <c r="N149" s="58">
        <v>43268</v>
      </c>
      <c r="O149" s="58">
        <v>43268</v>
      </c>
      <c r="P149" s="58"/>
      <c r="Q149" s="58"/>
      <c r="R149" s="58">
        <v>43218</v>
      </c>
      <c r="S149" s="58">
        <v>38500</v>
      </c>
      <c r="T149" s="58"/>
      <c r="U149" s="58"/>
      <c r="V149" s="5"/>
      <c r="W149" s="144"/>
      <c r="X149" s="55"/>
      <c r="Y149" s="55"/>
      <c r="Z149" s="55"/>
      <c r="AA149" s="55"/>
    </row>
    <row r="150" spans="1:28" ht="27" customHeight="1">
      <c r="A150" s="56">
        <v>26</v>
      </c>
      <c r="B150" s="6" t="s">
        <v>409</v>
      </c>
      <c r="C150" s="56" t="s">
        <v>98</v>
      </c>
      <c r="D150" s="56"/>
      <c r="E150" s="56" t="s">
        <v>47</v>
      </c>
      <c r="F150" s="56" t="s">
        <v>517</v>
      </c>
      <c r="G150" s="56" t="s">
        <v>402</v>
      </c>
      <c r="H150" s="56" t="s">
        <v>563</v>
      </c>
      <c r="I150" s="56" t="s">
        <v>627</v>
      </c>
      <c r="J150" s="56"/>
      <c r="K150" s="56" t="s">
        <v>485</v>
      </c>
      <c r="L150" s="56" t="s">
        <v>352</v>
      </c>
      <c r="M150" s="56" t="s">
        <v>427</v>
      </c>
      <c r="N150" s="58">
        <v>50000</v>
      </c>
      <c r="O150" s="58">
        <v>50000</v>
      </c>
      <c r="P150" s="58"/>
      <c r="Q150" s="58"/>
      <c r="R150" s="58">
        <v>49750</v>
      </c>
      <c r="S150" s="58">
        <v>45000</v>
      </c>
      <c r="T150" s="58"/>
      <c r="U150" s="58"/>
      <c r="V150" s="5"/>
      <c r="W150" s="144"/>
      <c r="X150" s="55"/>
      <c r="Y150" s="55"/>
      <c r="Z150" s="55"/>
      <c r="AA150" s="55"/>
    </row>
    <row r="151" spans="1:28" ht="27" customHeight="1">
      <c r="A151" s="56">
        <v>27</v>
      </c>
      <c r="B151" s="167" t="s">
        <v>750</v>
      </c>
      <c r="C151" s="164" t="s">
        <v>98</v>
      </c>
      <c r="D151" s="56"/>
      <c r="E151" s="56" t="s">
        <v>47</v>
      </c>
      <c r="F151" s="56" t="s">
        <v>516</v>
      </c>
      <c r="G151" s="56" t="s">
        <v>402</v>
      </c>
      <c r="H151" s="56" t="s">
        <v>563</v>
      </c>
      <c r="I151" s="56" t="s">
        <v>627</v>
      </c>
      <c r="J151" s="56"/>
      <c r="K151" s="56" t="s">
        <v>484</v>
      </c>
      <c r="L151" s="56" t="s">
        <v>352</v>
      </c>
      <c r="M151" s="56" t="s">
        <v>428</v>
      </c>
      <c r="N151" s="58">
        <v>50000</v>
      </c>
      <c r="O151" s="58">
        <v>50000</v>
      </c>
      <c r="P151" s="58"/>
      <c r="Q151" s="58"/>
      <c r="R151" s="58">
        <v>49750</v>
      </c>
      <c r="S151" s="58">
        <v>45000</v>
      </c>
      <c r="T151" s="58"/>
      <c r="U151" s="58"/>
      <c r="V151" s="5"/>
      <c r="W151" s="144"/>
      <c r="X151" s="55"/>
      <c r="Y151" s="55"/>
      <c r="Z151" s="55"/>
      <c r="AA151" s="55"/>
    </row>
    <row r="152" spans="1:28" ht="27" customHeight="1">
      <c r="A152" s="66" t="s">
        <v>22</v>
      </c>
      <c r="B152" s="66" t="s">
        <v>26</v>
      </c>
      <c r="C152" s="66"/>
      <c r="D152" s="59"/>
      <c r="E152" s="59"/>
      <c r="F152" s="59"/>
      <c r="G152" s="59"/>
      <c r="H152" s="59"/>
      <c r="I152" s="59"/>
      <c r="J152" s="59"/>
      <c r="K152" s="59"/>
      <c r="L152" s="59"/>
      <c r="M152" s="59"/>
      <c r="N152" s="67">
        <f>SUM(N153:N155)</f>
        <v>231418</v>
      </c>
      <c r="O152" s="67">
        <f t="shared" ref="O152:U152" si="52">SUM(O153:O155)</f>
        <v>181418</v>
      </c>
      <c r="P152" s="67">
        <f t="shared" si="52"/>
        <v>0</v>
      </c>
      <c r="Q152" s="67">
        <f t="shared" si="52"/>
        <v>0</v>
      </c>
      <c r="R152" s="67">
        <f t="shared" si="52"/>
        <v>135376.389</v>
      </c>
      <c r="S152" s="67">
        <f t="shared" si="52"/>
        <v>85376.388999999996</v>
      </c>
      <c r="T152" s="67">
        <f t="shared" si="52"/>
        <v>0</v>
      </c>
      <c r="U152" s="67">
        <f t="shared" si="52"/>
        <v>0</v>
      </c>
      <c r="V152" s="68"/>
      <c r="W152" s="144"/>
      <c r="X152" s="55"/>
      <c r="Y152" s="55"/>
      <c r="Z152" s="55"/>
      <c r="AA152" s="55"/>
    </row>
    <row r="153" spans="1:28" ht="27" customHeight="1">
      <c r="A153" s="56">
        <v>1</v>
      </c>
      <c r="B153" s="6" t="s">
        <v>366</v>
      </c>
      <c r="C153" s="56" t="s">
        <v>343</v>
      </c>
      <c r="D153" s="56"/>
      <c r="E153" s="56" t="s">
        <v>56</v>
      </c>
      <c r="F153" s="56"/>
      <c r="G153" s="56" t="s">
        <v>402</v>
      </c>
      <c r="H153" s="56" t="s">
        <v>563</v>
      </c>
      <c r="I153" s="56" t="s">
        <v>631</v>
      </c>
      <c r="J153" s="56"/>
      <c r="K153" s="56"/>
      <c r="L153" s="56" t="s">
        <v>521</v>
      </c>
      <c r="M153" s="56" t="s">
        <v>717</v>
      </c>
      <c r="N153" s="4">
        <v>40000</v>
      </c>
      <c r="O153" s="4">
        <v>40000</v>
      </c>
      <c r="P153" s="4"/>
      <c r="Q153" s="4"/>
      <c r="R153" s="4">
        <v>24776.388999999999</v>
      </c>
      <c r="S153" s="4">
        <v>24776.388999999999</v>
      </c>
      <c r="T153" s="4"/>
      <c r="U153" s="170"/>
      <c r="V153" s="5"/>
      <c r="W153" s="144"/>
      <c r="X153" s="55"/>
      <c r="Y153" s="55"/>
      <c r="Z153" s="55"/>
      <c r="AA153" s="60"/>
    </row>
    <row r="154" spans="1:28" ht="27" customHeight="1">
      <c r="A154" s="56">
        <v>2</v>
      </c>
      <c r="B154" s="6" t="s">
        <v>439</v>
      </c>
      <c r="C154" s="56" t="s">
        <v>50</v>
      </c>
      <c r="D154" s="56"/>
      <c r="E154" s="56" t="s">
        <v>55</v>
      </c>
      <c r="F154" s="56" t="s">
        <v>482</v>
      </c>
      <c r="G154" s="56" t="s">
        <v>402</v>
      </c>
      <c r="H154" s="56" t="s">
        <v>563</v>
      </c>
      <c r="I154" s="56" t="s">
        <v>642</v>
      </c>
      <c r="J154" s="56"/>
      <c r="K154" s="56" t="s">
        <v>484</v>
      </c>
      <c r="L154" s="56" t="s">
        <v>521</v>
      </c>
      <c r="M154" s="56" t="s">
        <v>481</v>
      </c>
      <c r="N154" s="64">
        <v>29183</v>
      </c>
      <c r="O154" s="64">
        <v>29183</v>
      </c>
      <c r="P154" s="58"/>
      <c r="Q154" s="58"/>
      <c r="R154" s="64">
        <v>3000</v>
      </c>
      <c r="S154" s="64">
        <v>3000</v>
      </c>
      <c r="T154" s="64"/>
      <c r="U154" s="58"/>
      <c r="V154" s="5"/>
      <c r="W154" s="144"/>
      <c r="X154" s="55"/>
      <c r="Y154" s="55"/>
      <c r="Z154" s="55"/>
      <c r="AA154" s="55"/>
      <c r="AB154" s="55"/>
    </row>
    <row r="155" spans="1:28" ht="27" customHeight="1">
      <c r="A155" s="56">
        <v>3</v>
      </c>
      <c r="B155" s="6" t="s">
        <v>697</v>
      </c>
      <c r="C155" s="56" t="s">
        <v>53</v>
      </c>
      <c r="D155" s="56"/>
      <c r="E155" s="56" t="s">
        <v>57</v>
      </c>
      <c r="F155" s="56" t="s">
        <v>589</v>
      </c>
      <c r="G155" s="56" t="s">
        <v>29</v>
      </c>
      <c r="H155" s="56" t="s">
        <v>563</v>
      </c>
      <c r="I155" s="56" t="s">
        <v>627</v>
      </c>
      <c r="J155" s="56"/>
      <c r="K155" s="56" t="s">
        <v>487</v>
      </c>
      <c r="L155" s="56" t="s">
        <v>521</v>
      </c>
      <c r="M155" s="56" t="s">
        <v>696</v>
      </c>
      <c r="N155" s="58">
        <v>162235</v>
      </c>
      <c r="O155" s="58">
        <v>112235</v>
      </c>
      <c r="P155" s="58"/>
      <c r="Q155" s="58"/>
      <c r="R155" s="58">
        <v>107600</v>
      </c>
      <c r="S155" s="58">
        <v>57600</v>
      </c>
      <c r="T155" s="58"/>
      <c r="U155" s="58"/>
      <c r="V155" s="5"/>
      <c r="W155" s="144"/>
      <c r="X155" s="55"/>
      <c r="Y155" s="55"/>
      <c r="Z155" s="55"/>
      <c r="AA155" s="55"/>
    </row>
    <row r="156" spans="1:28" s="69" customFormat="1" ht="27" customHeight="1">
      <c r="A156" s="59" t="s">
        <v>32</v>
      </c>
      <c r="B156" s="59" t="s">
        <v>784</v>
      </c>
      <c r="C156" s="59"/>
      <c r="D156" s="59"/>
      <c r="E156" s="59"/>
      <c r="F156" s="59"/>
      <c r="G156" s="59"/>
      <c r="H156" s="59"/>
      <c r="I156" s="59"/>
      <c r="J156" s="59"/>
      <c r="K156" s="59"/>
      <c r="L156" s="59"/>
      <c r="M156" s="59"/>
      <c r="N156" s="67">
        <f t="shared" ref="N156:U156" si="53">N157+N168+N188+N204</f>
        <v>1284430.713</v>
      </c>
      <c r="O156" s="67">
        <f t="shared" si="53"/>
        <v>711659.71299999999</v>
      </c>
      <c r="P156" s="67">
        <f t="shared" si="53"/>
        <v>62800.893888000006</v>
      </c>
      <c r="Q156" s="67">
        <f t="shared" si="53"/>
        <v>62800.893888000006</v>
      </c>
      <c r="R156" s="67">
        <f t="shared" si="53"/>
        <v>735156.8</v>
      </c>
      <c r="S156" s="67">
        <f t="shared" si="53"/>
        <v>486000</v>
      </c>
      <c r="T156" s="67">
        <f t="shared" si="53"/>
        <v>0</v>
      </c>
      <c r="U156" s="67">
        <f t="shared" si="53"/>
        <v>0</v>
      </c>
      <c r="V156" s="68"/>
      <c r="W156" s="139"/>
      <c r="X156" s="140"/>
      <c r="Y156" s="70"/>
      <c r="Z156" s="70"/>
      <c r="AA156" s="70"/>
    </row>
    <row r="157" spans="1:28" s="69" customFormat="1" ht="27" customHeight="1">
      <c r="A157" s="59" t="s">
        <v>7</v>
      </c>
      <c r="B157" s="59" t="s">
        <v>400</v>
      </c>
      <c r="C157" s="59"/>
      <c r="D157" s="59"/>
      <c r="E157" s="59"/>
      <c r="F157" s="59"/>
      <c r="G157" s="59"/>
      <c r="H157" s="59" t="s">
        <v>661</v>
      </c>
      <c r="I157" s="59"/>
      <c r="J157" s="59"/>
      <c r="K157" s="59"/>
      <c r="L157" s="59"/>
      <c r="M157" s="59"/>
      <c r="N157" s="67">
        <f t="shared" ref="N157:Q157" si="54">SUM(N158:N167)</f>
        <v>0</v>
      </c>
      <c r="O157" s="67">
        <f t="shared" si="54"/>
        <v>0</v>
      </c>
      <c r="P157" s="67">
        <f t="shared" si="54"/>
        <v>0</v>
      </c>
      <c r="Q157" s="67">
        <f t="shared" si="54"/>
        <v>0</v>
      </c>
      <c r="R157" s="67">
        <f t="shared" ref="R157:U157" si="55">SUM(R158:R167)</f>
        <v>48500</v>
      </c>
      <c r="S157" s="67">
        <f t="shared" si="55"/>
        <v>48500</v>
      </c>
      <c r="T157" s="67">
        <f t="shared" si="55"/>
        <v>0</v>
      </c>
      <c r="U157" s="67">
        <f t="shared" si="55"/>
        <v>0</v>
      </c>
      <c r="V157" s="68" t="s">
        <v>574</v>
      </c>
      <c r="W157" s="139"/>
      <c r="X157" s="70"/>
      <c r="Y157" s="70"/>
      <c r="Z157" s="70"/>
      <c r="AA157" s="70"/>
    </row>
    <row r="158" spans="1:28" ht="27" hidden="1" customHeight="1" outlineLevel="1">
      <c r="A158" s="56">
        <v>1</v>
      </c>
      <c r="B158" s="6" t="s">
        <v>112</v>
      </c>
      <c r="C158" s="56" t="s">
        <v>82</v>
      </c>
      <c r="D158" s="56"/>
      <c r="E158" s="56" t="s">
        <v>55</v>
      </c>
      <c r="F158" s="56"/>
      <c r="G158" s="56"/>
      <c r="H158" s="56"/>
      <c r="I158" s="56"/>
      <c r="J158" s="56"/>
      <c r="K158" s="56"/>
      <c r="L158" s="56"/>
      <c r="M158" s="56"/>
      <c r="N158" s="58"/>
      <c r="O158" s="58"/>
      <c r="P158" s="58"/>
      <c r="Q158" s="58"/>
      <c r="R158" s="58">
        <v>7070</v>
      </c>
      <c r="S158" s="58">
        <v>7070</v>
      </c>
      <c r="T158" s="58"/>
      <c r="U158" s="58"/>
      <c r="V158" s="5"/>
      <c r="W158" s="89"/>
      <c r="X158" s="55"/>
      <c r="Y158" s="55"/>
      <c r="Z158" s="55"/>
      <c r="AA158" s="55"/>
    </row>
    <row r="159" spans="1:28" ht="27" hidden="1" customHeight="1" outlineLevel="1">
      <c r="A159" s="56">
        <v>2</v>
      </c>
      <c r="B159" s="6" t="s">
        <v>148</v>
      </c>
      <c r="C159" s="56" t="s">
        <v>94</v>
      </c>
      <c r="D159" s="56"/>
      <c r="E159" s="56" t="s">
        <v>46</v>
      </c>
      <c r="F159" s="56"/>
      <c r="G159" s="56"/>
      <c r="H159" s="56"/>
      <c r="I159" s="56"/>
      <c r="J159" s="56"/>
      <c r="K159" s="56"/>
      <c r="L159" s="56"/>
      <c r="M159" s="56"/>
      <c r="N159" s="58"/>
      <c r="O159" s="58"/>
      <c r="P159" s="58"/>
      <c r="Q159" s="58"/>
      <c r="R159" s="58">
        <v>7195</v>
      </c>
      <c r="S159" s="58">
        <v>7195</v>
      </c>
      <c r="T159" s="58"/>
      <c r="U159" s="58"/>
      <c r="V159" s="5"/>
      <c r="X159" s="55"/>
      <c r="Y159" s="55"/>
      <c r="Z159" s="55"/>
      <c r="AA159" s="55"/>
    </row>
    <row r="160" spans="1:28" ht="27" hidden="1" customHeight="1" outlineLevel="1">
      <c r="A160" s="56">
        <v>3</v>
      </c>
      <c r="B160" s="6" t="s">
        <v>113</v>
      </c>
      <c r="C160" s="56" t="s">
        <v>96</v>
      </c>
      <c r="D160" s="56"/>
      <c r="E160" s="56" t="s">
        <v>58</v>
      </c>
      <c r="F160" s="56"/>
      <c r="G160" s="56"/>
      <c r="H160" s="56"/>
      <c r="I160" s="56"/>
      <c r="J160" s="56"/>
      <c r="K160" s="56"/>
      <c r="L160" s="56"/>
      <c r="M160" s="56"/>
      <c r="N160" s="58"/>
      <c r="O160" s="58"/>
      <c r="P160" s="58"/>
      <c r="Q160" s="58"/>
      <c r="R160" s="58">
        <v>3350</v>
      </c>
      <c r="S160" s="58">
        <v>3350</v>
      </c>
      <c r="T160" s="58"/>
      <c r="U160" s="58"/>
      <c r="V160" s="5"/>
      <c r="X160" s="55"/>
      <c r="Y160" s="55"/>
      <c r="Z160" s="55"/>
      <c r="AA160" s="55"/>
    </row>
    <row r="161" spans="1:27" ht="27" hidden="1" customHeight="1" outlineLevel="1">
      <c r="A161" s="56">
        <v>4</v>
      </c>
      <c r="B161" s="6" t="s">
        <v>114</v>
      </c>
      <c r="C161" s="56" t="s">
        <v>93</v>
      </c>
      <c r="D161" s="56"/>
      <c r="E161" s="56" t="s">
        <v>54</v>
      </c>
      <c r="F161" s="56"/>
      <c r="G161" s="56"/>
      <c r="H161" s="56"/>
      <c r="I161" s="56"/>
      <c r="J161" s="56"/>
      <c r="K161" s="56"/>
      <c r="L161" s="56"/>
      <c r="M161" s="56"/>
      <c r="N161" s="58"/>
      <c r="O161" s="58"/>
      <c r="P161" s="58"/>
      <c r="Q161" s="58"/>
      <c r="R161" s="58">
        <v>4590</v>
      </c>
      <c r="S161" s="58">
        <v>4590</v>
      </c>
      <c r="T161" s="58"/>
      <c r="U161" s="58"/>
      <c r="V161" s="5"/>
      <c r="X161" s="55"/>
      <c r="Y161" s="55"/>
      <c r="Z161" s="55"/>
      <c r="AA161" s="55"/>
    </row>
    <row r="162" spans="1:27" ht="27" hidden="1" customHeight="1" outlineLevel="1">
      <c r="A162" s="56">
        <v>5</v>
      </c>
      <c r="B162" s="6" t="s">
        <v>115</v>
      </c>
      <c r="C162" s="56" t="s">
        <v>92</v>
      </c>
      <c r="D162" s="56"/>
      <c r="E162" s="56" t="s">
        <v>40</v>
      </c>
      <c r="F162" s="56"/>
      <c r="G162" s="56"/>
      <c r="H162" s="56"/>
      <c r="I162" s="56"/>
      <c r="J162" s="56"/>
      <c r="K162" s="56"/>
      <c r="L162" s="56"/>
      <c r="M162" s="56"/>
      <c r="N162" s="58"/>
      <c r="O162" s="58"/>
      <c r="P162" s="58"/>
      <c r="Q162" s="58"/>
      <c r="R162" s="58">
        <v>4960</v>
      </c>
      <c r="S162" s="58">
        <v>4960</v>
      </c>
      <c r="T162" s="58"/>
      <c r="U162" s="58"/>
      <c r="V162" s="5"/>
      <c r="X162" s="55"/>
      <c r="Y162" s="55"/>
      <c r="Z162" s="55"/>
      <c r="AA162" s="55"/>
    </row>
    <row r="163" spans="1:27" ht="27" hidden="1" customHeight="1" outlineLevel="1">
      <c r="A163" s="56">
        <v>6</v>
      </c>
      <c r="B163" s="6" t="s">
        <v>116</v>
      </c>
      <c r="C163" s="56" t="s">
        <v>89</v>
      </c>
      <c r="D163" s="56"/>
      <c r="E163" s="56" t="s">
        <v>57</v>
      </c>
      <c r="F163" s="56"/>
      <c r="G163" s="56"/>
      <c r="H163" s="56"/>
      <c r="I163" s="56"/>
      <c r="J163" s="56"/>
      <c r="K163" s="56"/>
      <c r="L163" s="56"/>
      <c r="M163" s="56"/>
      <c r="N163" s="58"/>
      <c r="O163" s="58"/>
      <c r="P163" s="58"/>
      <c r="Q163" s="58"/>
      <c r="R163" s="58">
        <v>4590</v>
      </c>
      <c r="S163" s="58">
        <v>4590</v>
      </c>
      <c r="T163" s="58"/>
      <c r="U163" s="58"/>
      <c r="V163" s="5"/>
      <c r="X163" s="55"/>
      <c r="Y163" s="55"/>
      <c r="Z163" s="55"/>
      <c r="AA163" s="55"/>
    </row>
    <row r="164" spans="1:27" ht="27" hidden="1" customHeight="1" outlineLevel="1">
      <c r="A164" s="56">
        <v>7</v>
      </c>
      <c r="B164" s="6" t="s">
        <v>117</v>
      </c>
      <c r="C164" s="56" t="s">
        <v>95</v>
      </c>
      <c r="D164" s="56"/>
      <c r="E164" s="56" t="s">
        <v>39</v>
      </c>
      <c r="F164" s="56"/>
      <c r="G164" s="56"/>
      <c r="H164" s="56"/>
      <c r="I164" s="56"/>
      <c r="J164" s="56"/>
      <c r="K164" s="56"/>
      <c r="L164" s="56"/>
      <c r="M164" s="56"/>
      <c r="N164" s="58"/>
      <c r="O164" s="58"/>
      <c r="P164" s="58"/>
      <c r="Q164" s="58"/>
      <c r="R164" s="58">
        <v>3845</v>
      </c>
      <c r="S164" s="58">
        <v>3845</v>
      </c>
      <c r="T164" s="58"/>
      <c r="U164" s="58"/>
      <c r="V164" s="5"/>
      <c r="X164" s="55"/>
      <c r="Y164" s="55"/>
      <c r="Z164" s="55"/>
      <c r="AA164" s="55"/>
    </row>
    <row r="165" spans="1:27" ht="27" hidden="1" customHeight="1" outlineLevel="1">
      <c r="A165" s="56">
        <v>8</v>
      </c>
      <c r="B165" s="6" t="s">
        <v>118</v>
      </c>
      <c r="C165" s="56" t="s">
        <v>90</v>
      </c>
      <c r="D165" s="56"/>
      <c r="E165" s="56" t="s">
        <v>56</v>
      </c>
      <c r="F165" s="56"/>
      <c r="G165" s="56"/>
      <c r="H165" s="56"/>
      <c r="I165" s="56"/>
      <c r="J165" s="56"/>
      <c r="K165" s="56"/>
      <c r="L165" s="56"/>
      <c r="M165" s="56"/>
      <c r="N165" s="58"/>
      <c r="O165" s="58"/>
      <c r="P165" s="58"/>
      <c r="Q165" s="58"/>
      <c r="R165" s="58">
        <v>4340</v>
      </c>
      <c r="S165" s="58">
        <v>4340</v>
      </c>
      <c r="T165" s="58"/>
      <c r="U165" s="58"/>
      <c r="V165" s="5"/>
      <c r="X165" s="55"/>
      <c r="Y165" s="55"/>
      <c r="Z165" s="55"/>
      <c r="AA165" s="55"/>
    </row>
    <row r="166" spans="1:27" ht="27" hidden="1" customHeight="1" outlineLevel="1">
      <c r="A166" s="56">
        <v>9</v>
      </c>
      <c r="B166" s="6" t="s">
        <v>119</v>
      </c>
      <c r="C166" s="56" t="s">
        <v>98</v>
      </c>
      <c r="D166" s="56"/>
      <c r="E166" s="56" t="s">
        <v>47</v>
      </c>
      <c r="F166" s="56"/>
      <c r="G166" s="56"/>
      <c r="H166" s="56"/>
      <c r="I166" s="56"/>
      <c r="J166" s="56"/>
      <c r="K166" s="56"/>
      <c r="L166" s="56"/>
      <c r="M166" s="56"/>
      <c r="N166" s="58"/>
      <c r="O166" s="58"/>
      <c r="P166" s="58"/>
      <c r="Q166" s="58"/>
      <c r="R166" s="58">
        <v>5085</v>
      </c>
      <c r="S166" s="58">
        <v>5085</v>
      </c>
      <c r="T166" s="58"/>
      <c r="U166" s="58"/>
      <c r="V166" s="5"/>
      <c r="X166" s="55"/>
      <c r="Y166" s="55"/>
      <c r="Z166" s="55"/>
      <c r="AA166" s="55"/>
    </row>
    <row r="167" spans="1:27" ht="27" hidden="1" customHeight="1" outlineLevel="1">
      <c r="A167" s="56">
        <v>10</v>
      </c>
      <c r="B167" s="6" t="s">
        <v>120</v>
      </c>
      <c r="C167" s="56" t="s">
        <v>91</v>
      </c>
      <c r="D167" s="56"/>
      <c r="E167" s="56" t="s">
        <v>48</v>
      </c>
      <c r="F167" s="56"/>
      <c r="G167" s="56"/>
      <c r="H167" s="56"/>
      <c r="I167" s="56"/>
      <c r="J167" s="56"/>
      <c r="K167" s="56"/>
      <c r="L167" s="56"/>
      <c r="M167" s="56"/>
      <c r="N167" s="58"/>
      <c r="O167" s="58"/>
      <c r="P167" s="58"/>
      <c r="Q167" s="58"/>
      <c r="R167" s="58">
        <v>3475</v>
      </c>
      <c r="S167" s="58">
        <v>3475</v>
      </c>
      <c r="T167" s="58"/>
      <c r="U167" s="58"/>
      <c r="V167" s="5"/>
      <c r="X167" s="55"/>
      <c r="Y167" s="55"/>
      <c r="Z167" s="55"/>
      <c r="AA167" s="55"/>
    </row>
    <row r="168" spans="1:27" ht="27" customHeight="1" collapsed="1">
      <c r="A168" s="59" t="s">
        <v>8</v>
      </c>
      <c r="B168" s="59" t="s">
        <v>311</v>
      </c>
      <c r="C168" s="59"/>
      <c r="D168" s="59"/>
      <c r="E168" s="59"/>
      <c r="F168" s="59"/>
      <c r="G168" s="59"/>
      <c r="H168" s="59"/>
      <c r="I168" s="59"/>
      <c r="J168" s="59"/>
      <c r="K168" s="59"/>
      <c r="L168" s="59"/>
      <c r="M168" s="59"/>
      <c r="N168" s="67">
        <f t="shared" ref="N168:Q168" si="56">N169+N176</f>
        <v>719382</v>
      </c>
      <c r="O168" s="67">
        <f t="shared" si="56"/>
        <v>267791</v>
      </c>
      <c r="P168" s="67">
        <f t="shared" si="56"/>
        <v>0</v>
      </c>
      <c r="Q168" s="67">
        <f t="shared" si="56"/>
        <v>0</v>
      </c>
      <c r="R168" s="67">
        <f t="shared" ref="R168:U168" si="57">R169+R176</f>
        <v>354948.8</v>
      </c>
      <c r="S168" s="67">
        <f t="shared" si="57"/>
        <v>195341</v>
      </c>
      <c r="T168" s="67">
        <f t="shared" si="57"/>
        <v>0</v>
      </c>
      <c r="U168" s="67">
        <f t="shared" si="57"/>
        <v>0</v>
      </c>
      <c r="V168" s="68"/>
      <c r="W168" s="89"/>
      <c r="X168" s="55"/>
      <c r="Y168" s="55"/>
      <c r="Z168" s="55"/>
      <c r="AA168" s="55"/>
    </row>
    <row r="169" spans="1:27" s="69" customFormat="1" ht="27" customHeight="1">
      <c r="A169" s="66" t="s">
        <v>302</v>
      </c>
      <c r="B169" s="59" t="s">
        <v>33</v>
      </c>
      <c r="C169" s="59"/>
      <c r="D169" s="59"/>
      <c r="E169" s="59"/>
      <c r="F169" s="59"/>
      <c r="G169" s="59"/>
      <c r="H169" s="59" t="s">
        <v>566</v>
      </c>
      <c r="I169" s="59"/>
      <c r="J169" s="59"/>
      <c r="K169" s="59"/>
      <c r="L169" s="59"/>
      <c r="M169" s="59"/>
      <c r="N169" s="67">
        <f>SUM(N170:N175)</f>
        <v>0</v>
      </c>
      <c r="O169" s="67">
        <f t="shared" ref="O169:U169" si="58">SUM(O170:O175)</f>
        <v>0</v>
      </c>
      <c r="P169" s="67">
        <f t="shared" si="58"/>
        <v>0</v>
      </c>
      <c r="Q169" s="67">
        <f t="shared" si="58"/>
        <v>0</v>
      </c>
      <c r="R169" s="67">
        <f t="shared" si="58"/>
        <v>650</v>
      </c>
      <c r="S169" s="67">
        <f t="shared" si="58"/>
        <v>650</v>
      </c>
      <c r="T169" s="67">
        <f t="shared" si="58"/>
        <v>0</v>
      </c>
      <c r="U169" s="67">
        <f t="shared" si="58"/>
        <v>0</v>
      </c>
      <c r="V169" s="68"/>
      <c r="X169" s="70"/>
      <c r="Y169" s="70"/>
      <c r="Z169" s="70"/>
      <c r="AA169" s="70"/>
    </row>
    <row r="170" spans="1:27" ht="27" hidden="1" customHeight="1" outlineLevel="1">
      <c r="A170" s="56">
        <v>1</v>
      </c>
      <c r="B170" s="6" t="s">
        <v>381</v>
      </c>
      <c r="C170" s="56" t="s">
        <v>52</v>
      </c>
      <c r="D170" s="56"/>
      <c r="E170" s="56" t="s">
        <v>56</v>
      </c>
      <c r="F170" s="56"/>
      <c r="G170" s="56"/>
      <c r="H170" s="56" t="s">
        <v>566</v>
      </c>
      <c r="I170" s="56" t="s">
        <v>636</v>
      </c>
      <c r="J170" s="56"/>
      <c r="K170" s="56"/>
      <c r="L170" s="56" t="s">
        <v>429</v>
      </c>
      <c r="M170" s="56" t="s">
        <v>430</v>
      </c>
      <c r="N170" s="58"/>
      <c r="O170" s="58"/>
      <c r="P170" s="58"/>
      <c r="Q170" s="58"/>
      <c r="R170" s="58">
        <v>150</v>
      </c>
      <c r="S170" s="58">
        <v>150</v>
      </c>
      <c r="T170" s="58"/>
      <c r="U170" s="58"/>
      <c r="V170" s="5"/>
      <c r="X170" s="55"/>
      <c r="Y170" s="55"/>
      <c r="Z170" s="55"/>
      <c r="AA170" s="55"/>
    </row>
    <row r="171" spans="1:27" ht="27" hidden="1" customHeight="1" outlineLevel="1">
      <c r="A171" s="56">
        <v>2</v>
      </c>
      <c r="B171" s="6" t="s">
        <v>435</v>
      </c>
      <c r="C171" s="56" t="s">
        <v>52</v>
      </c>
      <c r="D171" s="56"/>
      <c r="E171" s="56" t="s">
        <v>55</v>
      </c>
      <c r="F171" s="56"/>
      <c r="G171" s="56"/>
      <c r="H171" s="56" t="s">
        <v>566</v>
      </c>
      <c r="I171" s="56" t="s">
        <v>636</v>
      </c>
      <c r="J171" s="56"/>
      <c r="K171" s="56"/>
      <c r="L171" s="56" t="s">
        <v>352</v>
      </c>
      <c r="M171" s="56" t="s">
        <v>436</v>
      </c>
      <c r="N171" s="58"/>
      <c r="O171" s="58"/>
      <c r="P171" s="58"/>
      <c r="Q171" s="58"/>
      <c r="R171" s="58">
        <v>50</v>
      </c>
      <c r="S171" s="58">
        <v>50</v>
      </c>
      <c r="T171" s="58"/>
      <c r="U171" s="58"/>
      <c r="V171" s="5"/>
      <c r="X171" s="55"/>
      <c r="Y171" s="55"/>
      <c r="Z171" s="55"/>
      <c r="AA171" s="55"/>
    </row>
    <row r="172" spans="1:27" ht="27" hidden="1" customHeight="1" outlineLevel="1">
      <c r="A172" s="56">
        <v>3</v>
      </c>
      <c r="B172" s="6" t="s">
        <v>377</v>
      </c>
      <c r="C172" s="56" t="s">
        <v>52</v>
      </c>
      <c r="D172" s="56"/>
      <c r="E172" s="56" t="s">
        <v>57</v>
      </c>
      <c r="F172" s="56"/>
      <c r="G172" s="56"/>
      <c r="H172" s="56" t="s">
        <v>566</v>
      </c>
      <c r="I172" s="56" t="s">
        <v>636</v>
      </c>
      <c r="J172" s="56"/>
      <c r="K172" s="56"/>
      <c r="L172" s="56" t="s">
        <v>352</v>
      </c>
      <c r="M172" s="56" t="s">
        <v>434</v>
      </c>
      <c r="N172" s="58"/>
      <c r="O172" s="58"/>
      <c r="P172" s="58"/>
      <c r="Q172" s="58"/>
      <c r="R172" s="58">
        <v>100</v>
      </c>
      <c r="S172" s="58">
        <v>100</v>
      </c>
      <c r="T172" s="58"/>
      <c r="U172" s="58"/>
      <c r="V172" s="5"/>
      <c r="X172" s="55"/>
      <c r="Y172" s="55"/>
      <c r="Z172" s="55"/>
      <c r="AA172" s="55"/>
    </row>
    <row r="173" spans="1:27" ht="27" hidden="1" customHeight="1" outlineLevel="1">
      <c r="A173" s="56">
        <v>4</v>
      </c>
      <c r="B173" s="6" t="s">
        <v>418</v>
      </c>
      <c r="C173" s="56" t="s">
        <v>276</v>
      </c>
      <c r="D173" s="56"/>
      <c r="E173" s="56" t="s">
        <v>55</v>
      </c>
      <c r="F173" s="56"/>
      <c r="G173" s="56"/>
      <c r="H173" s="56" t="s">
        <v>566</v>
      </c>
      <c r="I173" s="56" t="s">
        <v>636</v>
      </c>
      <c r="J173" s="56"/>
      <c r="K173" s="56"/>
      <c r="L173" s="56" t="s">
        <v>352</v>
      </c>
      <c r="M173" s="56" t="s">
        <v>654</v>
      </c>
      <c r="N173" s="58"/>
      <c r="O173" s="58"/>
      <c r="P173" s="58"/>
      <c r="Q173" s="58"/>
      <c r="R173" s="58">
        <v>100</v>
      </c>
      <c r="S173" s="58">
        <v>100</v>
      </c>
      <c r="T173" s="58"/>
      <c r="U173" s="58"/>
      <c r="V173" s="5"/>
      <c r="X173" s="55"/>
      <c r="Y173" s="55"/>
      <c r="Z173" s="55"/>
      <c r="AA173" s="55"/>
    </row>
    <row r="174" spans="1:27" ht="27" hidden="1" customHeight="1" outlineLevel="1" collapsed="1">
      <c r="A174" s="56">
        <v>5</v>
      </c>
      <c r="B174" s="180" t="s">
        <v>351</v>
      </c>
      <c r="C174" s="164" t="s">
        <v>250</v>
      </c>
      <c r="D174" s="164"/>
      <c r="E174" s="164" t="s">
        <v>55</v>
      </c>
      <c r="F174" s="164"/>
      <c r="G174" s="164"/>
      <c r="H174" s="56" t="s">
        <v>566</v>
      </c>
      <c r="I174" s="164" t="s">
        <v>636</v>
      </c>
      <c r="J174" s="164"/>
      <c r="K174" s="164"/>
      <c r="L174" s="164" t="s">
        <v>352</v>
      </c>
      <c r="M174" s="164" t="s">
        <v>651</v>
      </c>
      <c r="N174" s="181"/>
      <c r="O174" s="181"/>
      <c r="P174" s="181"/>
      <c r="Q174" s="181"/>
      <c r="R174" s="181">
        <v>100</v>
      </c>
      <c r="S174" s="181">
        <v>100</v>
      </c>
      <c r="T174" s="181"/>
      <c r="U174" s="181"/>
      <c r="V174" s="84"/>
      <c r="X174" s="55"/>
      <c r="Y174" s="55"/>
      <c r="Z174" s="55"/>
      <c r="AA174" s="55"/>
    </row>
    <row r="175" spans="1:27" ht="27" hidden="1" customHeight="1" outlineLevel="1">
      <c r="A175" s="56">
        <v>6</v>
      </c>
      <c r="B175" s="180" t="s">
        <v>667</v>
      </c>
      <c r="C175" s="164" t="s">
        <v>355</v>
      </c>
      <c r="D175" s="164"/>
      <c r="E175" s="164" t="s">
        <v>55</v>
      </c>
      <c r="F175" s="164"/>
      <c r="G175" s="164"/>
      <c r="H175" s="56" t="s">
        <v>566</v>
      </c>
      <c r="I175" s="164" t="s">
        <v>636</v>
      </c>
      <c r="J175" s="164"/>
      <c r="K175" s="164"/>
      <c r="L175" s="164" t="s">
        <v>352</v>
      </c>
      <c r="M175" s="164"/>
      <c r="N175" s="181"/>
      <c r="O175" s="181"/>
      <c r="P175" s="181"/>
      <c r="Q175" s="181"/>
      <c r="R175" s="181">
        <v>150</v>
      </c>
      <c r="S175" s="181">
        <v>150</v>
      </c>
      <c r="T175" s="181"/>
      <c r="U175" s="181"/>
      <c r="V175" s="84"/>
      <c r="X175" s="55"/>
      <c r="Y175" s="55"/>
      <c r="Z175" s="55"/>
      <c r="AA175" s="55"/>
    </row>
    <row r="176" spans="1:27" s="69" customFormat="1" ht="27" customHeight="1" collapsed="1">
      <c r="A176" s="66" t="s">
        <v>303</v>
      </c>
      <c r="B176" s="59" t="s">
        <v>21</v>
      </c>
      <c r="C176" s="59"/>
      <c r="D176" s="59"/>
      <c r="E176" s="59"/>
      <c r="F176" s="59"/>
      <c r="G176" s="59"/>
      <c r="H176" s="59"/>
      <c r="I176" s="59"/>
      <c r="J176" s="59"/>
      <c r="K176" s="59"/>
      <c r="L176" s="59"/>
      <c r="M176" s="59"/>
      <c r="N176" s="67">
        <f t="shared" ref="N176:Q176" si="59">N177+N178</f>
        <v>719382</v>
      </c>
      <c r="O176" s="67">
        <f t="shared" si="59"/>
        <v>267791</v>
      </c>
      <c r="P176" s="67">
        <f t="shared" si="59"/>
        <v>0</v>
      </c>
      <c r="Q176" s="67">
        <f t="shared" si="59"/>
        <v>0</v>
      </c>
      <c r="R176" s="67">
        <f t="shared" ref="R176:S176" si="60">R177+R178</f>
        <v>354298.8</v>
      </c>
      <c r="S176" s="67">
        <f t="shared" si="60"/>
        <v>194691</v>
      </c>
      <c r="T176" s="67">
        <f t="shared" ref="T176:U176" si="61">T177+T178</f>
        <v>0</v>
      </c>
      <c r="U176" s="67">
        <f t="shared" si="61"/>
        <v>0</v>
      </c>
      <c r="V176" s="68"/>
      <c r="X176" s="70"/>
      <c r="Y176" s="70"/>
      <c r="Z176" s="70"/>
      <c r="AA176" s="70"/>
    </row>
    <row r="177" spans="1:27" s="73" customFormat="1" ht="27" customHeight="1">
      <c r="A177" s="65" t="s">
        <v>5</v>
      </c>
      <c r="B177" s="65" t="s">
        <v>24</v>
      </c>
      <c r="C177" s="65"/>
      <c r="D177" s="65"/>
      <c r="E177" s="65"/>
      <c r="F177" s="65"/>
      <c r="G177" s="65"/>
      <c r="H177" s="65"/>
      <c r="I177" s="65"/>
      <c r="J177" s="65"/>
      <c r="K177" s="65"/>
      <c r="L177" s="65"/>
      <c r="M177" s="65"/>
      <c r="N177" s="71"/>
      <c r="O177" s="71"/>
      <c r="P177" s="71"/>
      <c r="Q177" s="71"/>
      <c r="R177" s="71"/>
      <c r="S177" s="71"/>
      <c r="T177" s="71"/>
      <c r="U177" s="71"/>
      <c r="V177" s="72"/>
      <c r="X177" s="74"/>
      <c r="Y177" s="74"/>
      <c r="Z177" s="74"/>
      <c r="AA177" s="74"/>
    </row>
    <row r="178" spans="1:27" s="73" customFormat="1" ht="27" customHeight="1">
      <c r="A178" s="182" t="s">
        <v>6</v>
      </c>
      <c r="B178" s="182" t="s">
        <v>42</v>
      </c>
      <c r="C178" s="65"/>
      <c r="D178" s="65"/>
      <c r="E178" s="65"/>
      <c r="F178" s="65"/>
      <c r="G178" s="65"/>
      <c r="H178" s="65"/>
      <c r="I178" s="65"/>
      <c r="J178" s="65"/>
      <c r="K178" s="65"/>
      <c r="L178" s="65"/>
      <c r="M178" s="65"/>
      <c r="N178" s="71">
        <f t="shared" ref="N178" si="62">N179+N186</f>
        <v>719382</v>
      </c>
      <c r="O178" s="71">
        <f t="shared" ref="O178:Q178" si="63">O179+O186</f>
        <v>267791</v>
      </c>
      <c r="P178" s="71">
        <f t="shared" si="63"/>
        <v>0</v>
      </c>
      <c r="Q178" s="71">
        <f t="shared" si="63"/>
        <v>0</v>
      </c>
      <c r="R178" s="71">
        <f t="shared" ref="R178:U178" si="64">R179+R186</f>
        <v>354298.8</v>
      </c>
      <c r="S178" s="71">
        <f t="shared" si="64"/>
        <v>194691</v>
      </c>
      <c r="T178" s="71">
        <f t="shared" si="64"/>
        <v>0</v>
      </c>
      <c r="U178" s="71">
        <f t="shared" si="64"/>
        <v>0</v>
      </c>
      <c r="V178" s="72"/>
      <c r="X178" s="74"/>
      <c r="Y178" s="74"/>
      <c r="Z178" s="74"/>
      <c r="AA178" s="74"/>
    </row>
    <row r="179" spans="1:27" s="69" customFormat="1" ht="27" customHeight="1">
      <c r="A179" s="59" t="s">
        <v>17</v>
      </c>
      <c r="B179" s="59" t="s">
        <v>25</v>
      </c>
      <c r="C179" s="59"/>
      <c r="D179" s="59"/>
      <c r="E179" s="59"/>
      <c r="F179" s="59"/>
      <c r="G179" s="59"/>
      <c r="H179" s="59"/>
      <c r="I179" s="59"/>
      <c r="J179" s="59"/>
      <c r="K179" s="59"/>
      <c r="L179" s="59"/>
      <c r="M179" s="59"/>
      <c r="N179" s="67">
        <f t="shared" ref="N179" si="65">SUM(N180:N185)</f>
        <v>169382</v>
      </c>
      <c r="O179" s="67">
        <f t="shared" ref="O179:Q179" si="66">SUM(O180:O185)</f>
        <v>117791</v>
      </c>
      <c r="P179" s="67">
        <f t="shared" si="66"/>
        <v>0</v>
      </c>
      <c r="Q179" s="67">
        <f t="shared" si="66"/>
        <v>0</v>
      </c>
      <c r="R179" s="67">
        <f t="shared" ref="R179:U179" si="67">SUM(R180:R185)</f>
        <v>165981</v>
      </c>
      <c r="S179" s="67">
        <f t="shared" si="67"/>
        <v>114691</v>
      </c>
      <c r="T179" s="67">
        <f t="shared" si="67"/>
        <v>0</v>
      </c>
      <c r="U179" s="67">
        <f t="shared" si="67"/>
        <v>0</v>
      </c>
      <c r="V179" s="68"/>
      <c r="X179" s="70"/>
      <c r="Y179" s="70"/>
      <c r="Z179" s="70"/>
      <c r="AA179" s="70"/>
    </row>
    <row r="180" spans="1:27" ht="27" customHeight="1">
      <c r="A180" s="56">
        <v>1</v>
      </c>
      <c r="B180" s="6" t="s">
        <v>375</v>
      </c>
      <c r="C180" s="56" t="s">
        <v>52</v>
      </c>
      <c r="D180" s="56"/>
      <c r="E180" s="56" t="s">
        <v>41</v>
      </c>
      <c r="F180" s="56" t="s">
        <v>615</v>
      </c>
      <c r="G180" s="56" t="s">
        <v>29</v>
      </c>
      <c r="H180" s="56" t="s">
        <v>563</v>
      </c>
      <c r="I180" s="56" t="s">
        <v>636</v>
      </c>
      <c r="J180" s="56"/>
      <c r="K180" s="56" t="s">
        <v>484</v>
      </c>
      <c r="L180" s="56" t="s">
        <v>693</v>
      </c>
      <c r="M180" s="56" t="s">
        <v>437</v>
      </c>
      <c r="N180" s="58">
        <v>101591</v>
      </c>
      <c r="O180" s="58">
        <v>50000</v>
      </c>
      <c r="P180" s="58"/>
      <c r="Q180" s="58"/>
      <c r="R180" s="58">
        <v>101290</v>
      </c>
      <c r="S180" s="58">
        <v>50000</v>
      </c>
      <c r="T180" s="58"/>
      <c r="U180" s="58"/>
      <c r="V180" s="5"/>
      <c r="X180" s="55"/>
      <c r="Y180" s="55"/>
      <c r="Z180" s="55"/>
      <c r="AA180" s="55"/>
    </row>
    <row r="181" spans="1:27" ht="27" customHeight="1">
      <c r="A181" s="56">
        <v>2</v>
      </c>
      <c r="B181" s="6" t="s">
        <v>381</v>
      </c>
      <c r="C181" s="56" t="s">
        <v>52</v>
      </c>
      <c r="D181" s="56"/>
      <c r="E181" s="56" t="s">
        <v>56</v>
      </c>
      <c r="F181" s="56" t="s">
        <v>616</v>
      </c>
      <c r="G181" s="56" t="s">
        <v>402</v>
      </c>
      <c r="H181" s="56" t="s">
        <v>563</v>
      </c>
      <c r="I181" s="56" t="s">
        <v>636</v>
      </c>
      <c r="J181" s="56"/>
      <c r="K181" s="56" t="s">
        <v>484</v>
      </c>
      <c r="L181" s="56" t="s">
        <v>429</v>
      </c>
      <c r="M181" s="56" t="s">
        <v>430</v>
      </c>
      <c r="N181" s="58">
        <v>24500</v>
      </c>
      <c r="O181" s="58">
        <v>24500</v>
      </c>
      <c r="P181" s="58"/>
      <c r="Q181" s="58"/>
      <c r="R181" s="58">
        <v>21800</v>
      </c>
      <c r="S181" s="58">
        <v>21800</v>
      </c>
      <c r="T181" s="58"/>
      <c r="U181" s="58"/>
      <c r="V181" s="5"/>
      <c r="X181" s="55"/>
      <c r="Y181" s="55"/>
      <c r="Z181" s="55"/>
      <c r="AA181" s="55"/>
    </row>
    <row r="182" spans="1:27" ht="27" customHeight="1">
      <c r="A182" s="56">
        <v>3</v>
      </c>
      <c r="B182" s="6" t="s">
        <v>435</v>
      </c>
      <c r="C182" s="56" t="s">
        <v>52</v>
      </c>
      <c r="D182" s="56"/>
      <c r="E182" s="56" t="s">
        <v>55</v>
      </c>
      <c r="F182" s="56" t="s">
        <v>617</v>
      </c>
      <c r="G182" s="56" t="s">
        <v>402</v>
      </c>
      <c r="H182" s="56" t="s">
        <v>563</v>
      </c>
      <c r="I182" s="56" t="s">
        <v>636</v>
      </c>
      <c r="J182" s="56"/>
      <c r="K182" s="56" t="s">
        <v>484</v>
      </c>
      <c r="L182" s="56" t="s">
        <v>352</v>
      </c>
      <c r="M182" s="56" t="s">
        <v>436</v>
      </c>
      <c r="N182" s="58">
        <v>9303</v>
      </c>
      <c r="O182" s="58">
        <v>9303</v>
      </c>
      <c r="P182" s="58"/>
      <c r="Q182" s="58"/>
      <c r="R182" s="58">
        <v>9203</v>
      </c>
      <c r="S182" s="58">
        <v>9203</v>
      </c>
      <c r="T182" s="58"/>
      <c r="U182" s="58"/>
      <c r="V182" s="5"/>
      <c r="X182" s="55"/>
      <c r="Y182" s="55"/>
      <c r="Z182" s="55"/>
      <c r="AA182" s="55"/>
    </row>
    <row r="183" spans="1:27" ht="27" customHeight="1">
      <c r="A183" s="56">
        <v>4</v>
      </c>
      <c r="B183" s="6" t="s">
        <v>377</v>
      </c>
      <c r="C183" s="56" t="s">
        <v>52</v>
      </c>
      <c r="D183" s="56"/>
      <c r="E183" s="56" t="s">
        <v>57</v>
      </c>
      <c r="F183" s="56" t="s">
        <v>618</v>
      </c>
      <c r="G183" s="56" t="s">
        <v>402</v>
      </c>
      <c r="H183" s="56" t="s">
        <v>563</v>
      </c>
      <c r="I183" s="56" t="s">
        <v>636</v>
      </c>
      <c r="J183" s="56"/>
      <c r="K183" s="56" t="s">
        <v>484</v>
      </c>
      <c r="L183" s="56" t="s">
        <v>352</v>
      </c>
      <c r="M183" s="56" t="s">
        <v>434</v>
      </c>
      <c r="N183" s="58">
        <v>13988</v>
      </c>
      <c r="O183" s="58">
        <v>13988</v>
      </c>
      <c r="P183" s="58"/>
      <c r="Q183" s="58"/>
      <c r="R183" s="58">
        <v>13888</v>
      </c>
      <c r="S183" s="58">
        <v>13888</v>
      </c>
      <c r="T183" s="58"/>
      <c r="U183" s="58"/>
      <c r="V183" s="5"/>
      <c r="X183" s="55"/>
      <c r="Y183" s="55"/>
      <c r="Z183" s="55"/>
      <c r="AA183" s="55"/>
    </row>
    <row r="184" spans="1:27" ht="27" customHeight="1">
      <c r="A184" s="56">
        <v>5</v>
      </c>
      <c r="B184" s="6" t="s">
        <v>652</v>
      </c>
      <c r="C184" s="56" t="s">
        <v>276</v>
      </c>
      <c r="D184" s="56"/>
      <c r="E184" s="56" t="s">
        <v>55</v>
      </c>
      <c r="F184" s="56" t="s">
        <v>619</v>
      </c>
      <c r="G184" s="56" t="s">
        <v>402</v>
      </c>
      <c r="H184" s="56" t="s">
        <v>563</v>
      </c>
      <c r="I184" s="56" t="s">
        <v>636</v>
      </c>
      <c r="J184" s="56"/>
      <c r="K184" s="56" t="s">
        <v>485</v>
      </c>
      <c r="L184" s="56" t="s">
        <v>352</v>
      </c>
      <c r="M184" s="56" t="s">
        <v>654</v>
      </c>
      <c r="N184" s="58">
        <v>10000</v>
      </c>
      <c r="O184" s="58">
        <v>10000</v>
      </c>
      <c r="P184" s="58"/>
      <c r="Q184" s="58"/>
      <c r="R184" s="58">
        <v>9900</v>
      </c>
      <c r="S184" s="58">
        <v>9900</v>
      </c>
      <c r="T184" s="58"/>
      <c r="U184" s="58"/>
      <c r="V184" s="5"/>
      <c r="X184" s="55"/>
      <c r="Y184" s="55"/>
      <c r="Z184" s="55"/>
      <c r="AA184" s="55"/>
    </row>
    <row r="185" spans="1:27" ht="27" customHeight="1" collapsed="1">
      <c r="A185" s="56">
        <v>6</v>
      </c>
      <c r="B185" s="180" t="s">
        <v>709</v>
      </c>
      <c r="C185" s="164" t="s">
        <v>250</v>
      </c>
      <c r="D185" s="164"/>
      <c r="E185" s="164" t="s">
        <v>55</v>
      </c>
      <c r="F185" s="56" t="s">
        <v>620</v>
      </c>
      <c r="G185" s="164" t="s">
        <v>402</v>
      </c>
      <c r="H185" s="56" t="s">
        <v>563</v>
      </c>
      <c r="I185" s="164" t="s">
        <v>636</v>
      </c>
      <c r="J185" s="164"/>
      <c r="K185" s="164" t="s">
        <v>485</v>
      </c>
      <c r="L185" s="56" t="s">
        <v>352</v>
      </c>
      <c r="M185" s="164" t="s">
        <v>651</v>
      </c>
      <c r="N185" s="181">
        <v>10000</v>
      </c>
      <c r="O185" s="181">
        <v>10000</v>
      </c>
      <c r="P185" s="181"/>
      <c r="Q185" s="181"/>
      <c r="R185" s="181">
        <v>9900</v>
      </c>
      <c r="S185" s="181">
        <v>9900</v>
      </c>
      <c r="T185" s="181"/>
      <c r="U185" s="181"/>
      <c r="V185" s="84"/>
      <c r="X185" s="55"/>
      <c r="Y185" s="55"/>
      <c r="Z185" s="55"/>
      <c r="AA185" s="55"/>
    </row>
    <row r="186" spans="1:27" s="69" customFormat="1" ht="27" customHeight="1">
      <c r="A186" s="66" t="s">
        <v>22</v>
      </c>
      <c r="B186" s="66" t="s">
        <v>26</v>
      </c>
      <c r="C186" s="59"/>
      <c r="D186" s="59"/>
      <c r="E186" s="59"/>
      <c r="F186" s="59"/>
      <c r="G186" s="59"/>
      <c r="H186" s="59"/>
      <c r="I186" s="59"/>
      <c r="J186" s="59"/>
      <c r="K186" s="59"/>
      <c r="L186" s="59"/>
      <c r="M186" s="59"/>
      <c r="N186" s="67">
        <f>N187</f>
        <v>550000</v>
      </c>
      <c r="O186" s="67">
        <f t="shared" ref="O186:U186" si="68">O187</f>
        <v>150000</v>
      </c>
      <c r="P186" s="67">
        <f t="shared" si="68"/>
        <v>0</v>
      </c>
      <c r="Q186" s="67">
        <f t="shared" si="68"/>
        <v>0</v>
      </c>
      <c r="R186" s="67">
        <f t="shared" si="68"/>
        <v>188317.8</v>
      </c>
      <c r="S186" s="67">
        <f t="shared" si="68"/>
        <v>80000</v>
      </c>
      <c r="T186" s="67">
        <f t="shared" si="68"/>
        <v>0</v>
      </c>
      <c r="U186" s="67">
        <f t="shared" si="68"/>
        <v>0</v>
      </c>
      <c r="V186" s="68"/>
      <c r="X186" s="70"/>
      <c r="Y186" s="70"/>
      <c r="Z186" s="70"/>
      <c r="AA186" s="70"/>
    </row>
    <row r="187" spans="1:27" s="132" customFormat="1" ht="27" customHeight="1">
      <c r="A187" s="56">
        <v>1</v>
      </c>
      <c r="B187" s="6" t="s">
        <v>259</v>
      </c>
      <c r="C187" s="56" t="s">
        <v>52</v>
      </c>
      <c r="D187" s="56"/>
      <c r="E187" s="56" t="s">
        <v>41</v>
      </c>
      <c r="F187" s="56" t="s">
        <v>621</v>
      </c>
      <c r="G187" s="56" t="s">
        <v>29</v>
      </c>
      <c r="H187" s="56" t="s">
        <v>563</v>
      </c>
      <c r="I187" s="56" t="s">
        <v>636</v>
      </c>
      <c r="J187" s="56"/>
      <c r="K187" s="56" t="s">
        <v>487</v>
      </c>
      <c r="L187" s="56" t="s">
        <v>521</v>
      </c>
      <c r="M187" s="56" t="s">
        <v>535</v>
      </c>
      <c r="N187" s="58">
        <v>550000</v>
      </c>
      <c r="O187" s="58">
        <v>150000</v>
      </c>
      <c r="P187" s="58"/>
      <c r="Q187" s="58"/>
      <c r="R187" s="58">
        <v>188317.8</v>
      </c>
      <c r="S187" s="58">
        <v>80000</v>
      </c>
      <c r="T187" s="58"/>
      <c r="U187" s="58"/>
      <c r="V187" s="5"/>
      <c r="W187" s="151"/>
      <c r="X187" s="133"/>
      <c r="Y187" s="133"/>
      <c r="Z187" s="133"/>
      <c r="AA187" s="133"/>
    </row>
    <row r="188" spans="1:27" ht="27" customHeight="1">
      <c r="A188" s="59" t="s">
        <v>28</v>
      </c>
      <c r="B188" s="59" t="s">
        <v>312</v>
      </c>
      <c r="C188" s="59"/>
      <c r="D188" s="59"/>
      <c r="E188" s="59"/>
      <c r="F188" s="59"/>
      <c r="G188" s="59"/>
      <c r="H188" s="59"/>
      <c r="I188" s="59"/>
      <c r="J188" s="59"/>
      <c r="K188" s="59"/>
      <c r="L188" s="59"/>
      <c r="M188" s="59"/>
      <c r="N188" s="67">
        <f t="shared" ref="N188:Q188" si="69">N189+N193</f>
        <v>510952.71299999999</v>
      </c>
      <c r="O188" s="67">
        <f t="shared" si="69"/>
        <v>389772.71299999999</v>
      </c>
      <c r="P188" s="67">
        <f t="shared" si="69"/>
        <v>31303.191888000001</v>
      </c>
      <c r="Q188" s="67">
        <f t="shared" si="69"/>
        <v>31303.191888000001</v>
      </c>
      <c r="R188" s="67">
        <f t="shared" ref="R188:U188" si="70">R189+R193</f>
        <v>312508</v>
      </c>
      <c r="S188" s="67">
        <f t="shared" si="70"/>
        <v>222959</v>
      </c>
      <c r="T188" s="67">
        <f t="shared" si="70"/>
        <v>0</v>
      </c>
      <c r="U188" s="67">
        <f t="shared" si="70"/>
        <v>0</v>
      </c>
      <c r="V188" s="68"/>
      <c r="X188" s="55"/>
      <c r="Y188" s="55"/>
      <c r="Z188" s="55"/>
      <c r="AA188" s="55"/>
    </row>
    <row r="189" spans="1:27" s="69" customFormat="1" ht="27" customHeight="1">
      <c r="A189" s="66" t="s">
        <v>300</v>
      </c>
      <c r="B189" s="59" t="s">
        <v>33</v>
      </c>
      <c r="C189" s="59"/>
      <c r="D189" s="59"/>
      <c r="E189" s="59"/>
      <c r="F189" s="59"/>
      <c r="G189" s="59"/>
      <c r="H189" s="59" t="s">
        <v>566</v>
      </c>
      <c r="I189" s="59"/>
      <c r="J189" s="59"/>
      <c r="K189" s="59"/>
      <c r="L189" s="59"/>
      <c r="M189" s="59"/>
      <c r="N189" s="67">
        <f>SUM(N190:N192)</f>
        <v>0</v>
      </c>
      <c r="O189" s="67">
        <f t="shared" ref="O189:Q189" si="71">SUM(O190:O192)</f>
        <v>0</v>
      </c>
      <c r="P189" s="67">
        <f t="shared" si="71"/>
        <v>0</v>
      </c>
      <c r="Q189" s="67">
        <f t="shared" si="71"/>
        <v>0</v>
      </c>
      <c r="R189" s="67">
        <f t="shared" ref="R189:U189" si="72">SUM(R190:R192)</f>
        <v>2000</v>
      </c>
      <c r="S189" s="67">
        <f t="shared" si="72"/>
        <v>2000</v>
      </c>
      <c r="T189" s="67">
        <f t="shared" si="72"/>
        <v>0</v>
      </c>
      <c r="U189" s="67">
        <f t="shared" si="72"/>
        <v>0</v>
      </c>
      <c r="V189" s="68"/>
      <c r="X189" s="70"/>
      <c r="Y189" s="70"/>
      <c r="Z189" s="70"/>
      <c r="AA189" s="70"/>
    </row>
    <row r="190" spans="1:27" ht="27" customHeight="1">
      <c r="A190" s="56">
        <v>1</v>
      </c>
      <c r="B190" s="6" t="s">
        <v>66</v>
      </c>
      <c r="C190" s="56" t="s">
        <v>44</v>
      </c>
      <c r="D190" s="56"/>
      <c r="E190" s="56" t="s">
        <v>55</v>
      </c>
      <c r="F190" s="56"/>
      <c r="G190" s="56"/>
      <c r="H190" s="56" t="s">
        <v>566</v>
      </c>
      <c r="I190" s="56" t="s">
        <v>633</v>
      </c>
      <c r="J190" s="56"/>
      <c r="K190" s="56"/>
      <c r="L190" s="56"/>
      <c r="M190" s="56"/>
      <c r="N190" s="58"/>
      <c r="O190" s="58"/>
      <c r="P190" s="58"/>
      <c r="Q190" s="58"/>
      <c r="R190" s="58">
        <v>300</v>
      </c>
      <c r="S190" s="58">
        <v>300</v>
      </c>
      <c r="T190" s="58"/>
      <c r="U190" s="58"/>
      <c r="V190" s="5"/>
      <c r="X190" s="55"/>
      <c r="Y190" s="55"/>
      <c r="Z190" s="55"/>
      <c r="AA190" s="55"/>
    </row>
    <row r="191" spans="1:27" ht="27" customHeight="1">
      <c r="A191" s="56">
        <v>2</v>
      </c>
      <c r="B191" s="6" t="s">
        <v>68</v>
      </c>
      <c r="C191" s="56" t="s">
        <v>44</v>
      </c>
      <c r="D191" s="56"/>
      <c r="E191" s="56" t="s">
        <v>55</v>
      </c>
      <c r="F191" s="56"/>
      <c r="G191" s="56"/>
      <c r="H191" s="56" t="s">
        <v>566</v>
      </c>
      <c r="I191" s="56" t="s">
        <v>633</v>
      </c>
      <c r="J191" s="56"/>
      <c r="K191" s="56"/>
      <c r="L191" s="56"/>
      <c r="M191" s="56"/>
      <c r="N191" s="58"/>
      <c r="O191" s="58"/>
      <c r="P191" s="58"/>
      <c r="Q191" s="58"/>
      <c r="R191" s="58">
        <v>300</v>
      </c>
      <c r="S191" s="58">
        <v>300</v>
      </c>
      <c r="T191" s="58"/>
      <c r="U191" s="58"/>
      <c r="V191" s="5"/>
      <c r="X191" s="55"/>
      <c r="Y191" s="55"/>
      <c r="Z191" s="55"/>
      <c r="AA191" s="55"/>
    </row>
    <row r="192" spans="1:27" ht="27" customHeight="1">
      <c r="A192" s="56">
        <v>3</v>
      </c>
      <c r="B192" s="6" t="s">
        <v>426</v>
      </c>
      <c r="C192" s="56" t="s">
        <v>44</v>
      </c>
      <c r="D192" s="56"/>
      <c r="E192" s="56" t="s">
        <v>55</v>
      </c>
      <c r="F192" s="56"/>
      <c r="G192" s="56"/>
      <c r="H192" s="56" t="s">
        <v>566</v>
      </c>
      <c r="I192" s="56" t="s">
        <v>633</v>
      </c>
      <c r="J192" s="56"/>
      <c r="K192" s="56"/>
      <c r="L192" s="56"/>
      <c r="M192" s="56"/>
      <c r="N192" s="58"/>
      <c r="O192" s="58"/>
      <c r="P192" s="58"/>
      <c r="Q192" s="58"/>
      <c r="R192" s="58">
        <v>1400</v>
      </c>
      <c r="S192" s="58">
        <v>1400</v>
      </c>
      <c r="T192" s="58"/>
      <c r="U192" s="58"/>
      <c r="V192" s="5"/>
      <c r="X192" s="55"/>
      <c r="Y192" s="55"/>
      <c r="Z192" s="55"/>
      <c r="AA192" s="55"/>
    </row>
    <row r="193" spans="1:28" s="69" customFormat="1" ht="27" customHeight="1">
      <c r="A193" s="66" t="s">
        <v>301</v>
      </c>
      <c r="B193" s="59" t="s">
        <v>21</v>
      </c>
      <c r="C193" s="59"/>
      <c r="D193" s="59"/>
      <c r="E193" s="59"/>
      <c r="F193" s="59"/>
      <c r="G193" s="59"/>
      <c r="H193" s="59"/>
      <c r="I193" s="59"/>
      <c r="J193" s="59"/>
      <c r="K193" s="59"/>
      <c r="L193" s="59"/>
      <c r="M193" s="59"/>
      <c r="N193" s="67">
        <f t="shared" ref="N193" si="73">N194+N199</f>
        <v>510952.71299999999</v>
      </c>
      <c r="O193" s="67">
        <f t="shared" ref="O193:Q193" si="74">O194+O199</f>
        <v>389772.71299999999</v>
      </c>
      <c r="P193" s="67">
        <f t="shared" si="74"/>
        <v>31303.191888000001</v>
      </c>
      <c r="Q193" s="67">
        <f t="shared" si="74"/>
        <v>31303.191888000001</v>
      </c>
      <c r="R193" s="67">
        <f t="shared" ref="R193:S193" si="75">R194+R199</f>
        <v>310508</v>
      </c>
      <c r="S193" s="67">
        <f t="shared" si="75"/>
        <v>220959</v>
      </c>
      <c r="T193" s="67">
        <f t="shared" ref="T193:U193" si="76">T194+T199</f>
        <v>0</v>
      </c>
      <c r="U193" s="67">
        <f t="shared" si="76"/>
        <v>0</v>
      </c>
      <c r="V193" s="68"/>
      <c r="X193" s="70"/>
      <c r="Y193" s="70"/>
      <c r="Z193" s="70"/>
      <c r="AA193" s="70"/>
    </row>
    <row r="194" spans="1:28" s="73" customFormat="1" ht="27" customHeight="1">
      <c r="A194" s="65" t="s">
        <v>5</v>
      </c>
      <c r="B194" s="65" t="s">
        <v>24</v>
      </c>
      <c r="C194" s="65"/>
      <c r="D194" s="65"/>
      <c r="E194" s="65"/>
      <c r="F194" s="65"/>
      <c r="G194" s="65"/>
      <c r="H194" s="65"/>
      <c r="I194" s="65"/>
      <c r="J194" s="65"/>
      <c r="K194" s="65"/>
      <c r="L194" s="65"/>
      <c r="M194" s="65"/>
      <c r="N194" s="71">
        <f t="shared" ref="N194" si="77">N195+N198</f>
        <v>173727</v>
      </c>
      <c r="O194" s="71">
        <f t="shared" ref="O194:Q194" si="78">O195+O198</f>
        <v>110000</v>
      </c>
      <c r="P194" s="71">
        <f t="shared" si="78"/>
        <v>31303.191888000001</v>
      </c>
      <c r="Q194" s="71">
        <f t="shared" si="78"/>
        <v>31303.191888000001</v>
      </c>
      <c r="R194" s="71">
        <f t="shared" ref="R194:S194" si="79">R195+R198</f>
        <v>68291</v>
      </c>
      <c r="S194" s="71">
        <f t="shared" si="79"/>
        <v>56781</v>
      </c>
      <c r="T194" s="71">
        <f t="shared" ref="T194:U194" si="80">T195+T198</f>
        <v>0</v>
      </c>
      <c r="U194" s="71">
        <f t="shared" si="80"/>
        <v>0</v>
      </c>
      <c r="V194" s="72"/>
      <c r="X194" s="74"/>
      <c r="Y194" s="74"/>
      <c r="Z194" s="74"/>
      <c r="AA194" s="74"/>
    </row>
    <row r="195" spans="1:28" s="73" customFormat="1" ht="27" customHeight="1">
      <c r="A195" s="66" t="s">
        <v>17</v>
      </c>
      <c r="B195" s="66" t="s">
        <v>25</v>
      </c>
      <c r="C195" s="65"/>
      <c r="D195" s="65"/>
      <c r="E195" s="65"/>
      <c r="F195" s="65"/>
      <c r="G195" s="65"/>
      <c r="H195" s="65"/>
      <c r="I195" s="65"/>
      <c r="J195" s="65"/>
      <c r="K195" s="65"/>
      <c r="L195" s="65"/>
      <c r="M195" s="65"/>
      <c r="N195" s="71">
        <f>SUM(N196:N197)</f>
        <v>173727</v>
      </c>
      <c r="O195" s="71">
        <f t="shared" ref="O195:Q195" si="81">SUM(O196:O197)</f>
        <v>110000</v>
      </c>
      <c r="P195" s="71">
        <f t="shared" si="81"/>
        <v>31303.191888000001</v>
      </c>
      <c r="Q195" s="71">
        <f t="shared" si="81"/>
        <v>31303.191888000001</v>
      </c>
      <c r="R195" s="71">
        <f t="shared" ref="R195:S195" si="82">SUM(R196:R197)</f>
        <v>68291</v>
      </c>
      <c r="S195" s="71">
        <f t="shared" si="82"/>
        <v>56781</v>
      </c>
      <c r="T195" s="71">
        <f t="shared" ref="T195:U195" si="83">SUM(T196:T197)</f>
        <v>0</v>
      </c>
      <c r="U195" s="71">
        <f t="shared" si="83"/>
        <v>0</v>
      </c>
      <c r="V195" s="72"/>
      <c r="X195" s="74"/>
      <c r="Y195" s="74"/>
      <c r="Z195" s="74"/>
      <c r="AA195" s="74"/>
    </row>
    <row r="196" spans="1:28" ht="27" customHeight="1">
      <c r="A196" s="56">
        <v>1</v>
      </c>
      <c r="B196" s="4" t="s">
        <v>360</v>
      </c>
      <c r="C196" s="56" t="s">
        <v>67</v>
      </c>
      <c r="D196" s="56">
        <v>7814362</v>
      </c>
      <c r="E196" s="56" t="s">
        <v>55</v>
      </c>
      <c r="F196" s="56" t="s">
        <v>556</v>
      </c>
      <c r="G196" s="56" t="s">
        <v>29</v>
      </c>
      <c r="H196" s="56" t="s">
        <v>562</v>
      </c>
      <c r="I196" s="56" t="s">
        <v>633</v>
      </c>
      <c r="J196" s="56"/>
      <c r="K196" s="56" t="s">
        <v>487</v>
      </c>
      <c r="L196" s="56" t="s">
        <v>257</v>
      </c>
      <c r="M196" s="5" t="s">
        <v>448</v>
      </c>
      <c r="N196" s="58">
        <v>60000</v>
      </c>
      <c r="O196" s="58">
        <v>60000</v>
      </c>
      <c r="P196" s="58">
        <v>15219</v>
      </c>
      <c r="Q196" s="58">
        <v>15219</v>
      </c>
      <c r="R196" s="58">
        <v>38781</v>
      </c>
      <c r="S196" s="58">
        <v>38781</v>
      </c>
      <c r="T196" s="58"/>
      <c r="U196" s="58"/>
      <c r="V196" s="5"/>
      <c r="X196" s="55"/>
      <c r="Y196" s="55"/>
      <c r="Z196" s="55"/>
      <c r="AA196" s="55"/>
    </row>
    <row r="197" spans="1:28" ht="27" customHeight="1">
      <c r="A197" s="164">
        <v>2</v>
      </c>
      <c r="B197" s="183" t="s">
        <v>347</v>
      </c>
      <c r="C197" s="88" t="s">
        <v>258</v>
      </c>
      <c r="D197" s="56">
        <v>7729819</v>
      </c>
      <c r="E197" s="56" t="s">
        <v>55</v>
      </c>
      <c r="F197" s="56" t="s">
        <v>557</v>
      </c>
      <c r="G197" s="56" t="s">
        <v>29</v>
      </c>
      <c r="H197" s="56" t="s">
        <v>562</v>
      </c>
      <c r="I197" s="56" t="s">
        <v>633</v>
      </c>
      <c r="J197" s="56"/>
      <c r="K197" s="56" t="s">
        <v>485</v>
      </c>
      <c r="L197" s="56" t="s">
        <v>268</v>
      </c>
      <c r="M197" s="5" t="s">
        <v>329</v>
      </c>
      <c r="N197" s="58">
        <v>113727</v>
      </c>
      <c r="O197" s="58">
        <v>50000</v>
      </c>
      <c r="P197" s="58">
        <f>14024.191888+2060</f>
        <v>16084.191887999999</v>
      </c>
      <c r="Q197" s="58">
        <f>14024.191888+2060</f>
        <v>16084.191887999999</v>
      </c>
      <c r="R197" s="58">
        <f>18000+8502+3008</f>
        <v>29510</v>
      </c>
      <c r="S197" s="58">
        <v>18000</v>
      </c>
      <c r="T197" s="58"/>
      <c r="U197" s="58"/>
      <c r="V197" s="5"/>
      <c r="X197" s="55"/>
      <c r="Y197" s="55"/>
      <c r="Z197" s="55"/>
      <c r="AA197" s="55"/>
    </row>
    <row r="198" spans="1:28" ht="27" customHeight="1">
      <c r="A198" s="184" t="s">
        <v>22</v>
      </c>
      <c r="B198" s="66" t="s">
        <v>26</v>
      </c>
      <c r="C198" s="59"/>
      <c r="D198" s="59"/>
      <c r="E198" s="59"/>
      <c r="F198" s="59"/>
      <c r="G198" s="59"/>
      <c r="H198" s="59"/>
      <c r="I198" s="59"/>
      <c r="J198" s="59"/>
      <c r="K198" s="59"/>
      <c r="L198" s="59"/>
      <c r="M198" s="68"/>
      <c r="N198" s="67"/>
      <c r="O198" s="67"/>
      <c r="P198" s="67"/>
      <c r="Q198" s="67"/>
      <c r="R198" s="67"/>
      <c r="S198" s="67"/>
      <c r="T198" s="67"/>
      <c r="U198" s="67"/>
      <c r="V198" s="5"/>
      <c r="X198" s="55"/>
      <c r="Y198" s="55"/>
      <c r="Z198" s="55"/>
      <c r="AA198" s="55"/>
    </row>
    <row r="199" spans="1:28" s="73" customFormat="1" ht="27" customHeight="1">
      <c r="A199" s="182" t="s">
        <v>6</v>
      </c>
      <c r="B199" s="182" t="s">
        <v>42</v>
      </c>
      <c r="C199" s="65"/>
      <c r="D199" s="65"/>
      <c r="E199" s="65"/>
      <c r="F199" s="65"/>
      <c r="G199" s="65"/>
      <c r="H199" s="65"/>
      <c r="I199" s="65"/>
      <c r="J199" s="65"/>
      <c r="K199" s="65"/>
      <c r="L199" s="65"/>
      <c r="M199" s="65"/>
      <c r="N199" s="71">
        <f t="shared" ref="N199:U199" si="84">N200+N202</f>
        <v>337225.71299999999</v>
      </c>
      <c r="O199" s="71">
        <f t="shared" si="84"/>
        <v>279772.71299999999</v>
      </c>
      <c r="P199" s="71">
        <f t="shared" si="84"/>
        <v>0</v>
      </c>
      <c r="Q199" s="71">
        <f t="shared" si="84"/>
        <v>0</v>
      </c>
      <c r="R199" s="71">
        <f t="shared" si="84"/>
        <v>242217</v>
      </c>
      <c r="S199" s="71">
        <f t="shared" si="84"/>
        <v>164178</v>
      </c>
      <c r="T199" s="71">
        <f t="shared" si="84"/>
        <v>0</v>
      </c>
      <c r="U199" s="71">
        <f t="shared" si="84"/>
        <v>0</v>
      </c>
      <c r="V199" s="72"/>
      <c r="X199" s="74"/>
      <c r="Y199" s="74"/>
      <c r="Z199" s="74"/>
      <c r="AA199" s="74"/>
    </row>
    <row r="200" spans="1:28" s="69" customFormat="1" ht="27" customHeight="1">
      <c r="A200" s="59" t="s">
        <v>17</v>
      </c>
      <c r="B200" s="59" t="s">
        <v>25</v>
      </c>
      <c r="C200" s="59"/>
      <c r="D200" s="59"/>
      <c r="E200" s="59"/>
      <c r="F200" s="59"/>
      <c r="G200" s="59"/>
      <c r="H200" s="59"/>
      <c r="I200" s="59"/>
      <c r="J200" s="59"/>
      <c r="K200" s="59"/>
      <c r="L200" s="59"/>
      <c r="M200" s="59"/>
      <c r="N200" s="67">
        <f>N201</f>
        <v>62900</v>
      </c>
      <c r="O200" s="67">
        <f t="shared" ref="O200:U200" si="85">O201</f>
        <v>5447</v>
      </c>
      <c r="P200" s="67">
        <f t="shared" si="85"/>
        <v>0</v>
      </c>
      <c r="Q200" s="67">
        <f t="shared" si="85"/>
        <v>0</v>
      </c>
      <c r="R200" s="67">
        <f t="shared" si="85"/>
        <v>62900</v>
      </c>
      <c r="S200" s="67">
        <f t="shared" si="85"/>
        <v>5447</v>
      </c>
      <c r="T200" s="67">
        <f t="shared" si="85"/>
        <v>0</v>
      </c>
      <c r="U200" s="67">
        <f t="shared" si="85"/>
        <v>0</v>
      </c>
      <c r="V200" s="68"/>
      <c r="X200" s="70"/>
      <c r="Y200" s="70"/>
      <c r="Z200" s="70"/>
      <c r="AA200" s="70"/>
    </row>
    <row r="201" spans="1:28" ht="27" customHeight="1">
      <c r="A201" s="164">
        <v>1</v>
      </c>
      <c r="B201" s="6" t="s">
        <v>323</v>
      </c>
      <c r="C201" s="56" t="s">
        <v>44</v>
      </c>
      <c r="D201" s="56">
        <v>7873089</v>
      </c>
      <c r="E201" s="56" t="s">
        <v>41</v>
      </c>
      <c r="F201" s="56" t="s">
        <v>622</v>
      </c>
      <c r="G201" s="56" t="s">
        <v>29</v>
      </c>
      <c r="H201" s="56" t="s">
        <v>563</v>
      </c>
      <c r="I201" s="56" t="s">
        <v>633</v>
      </c>
      <c r="J201" s="56"/>
      <c r="K201" s="56" t="s">
        <v>687</v>
      </c>
      <c r="L201" s="56" t="s">
        <v>710</v>
      </c>
      <c r="M201" s="5" t="s">
        <v>447</v>
      </c>
      <c r="N201" s="58">
        <v>62900</v>
      </c>
      <c r="O201" s="58">
        <v>5447</v>
      </c>
      <c r="P201" s="58"/>
      <c r="Q201" s="58"/>
      <c r="R201" s="58">
        <v>62900</v>
      </c>
      <c r="S201" s="58">
        <v>5447</v>
      </c>
      <c r="T201" s="58"/>
      <c r="U201" s="58"/>
      <c r="V201" s="5"/>
      <c r="X201" s="55"/>
      <c r="Y201" s="55"/>
      <c r="Z201" s="55"/>
      <c r="AA201" s="55"/>
      <c r="AB201" s="55"/>
    </row>
    <row r="202" spans="1:28" s="69" customFormat="1" ht="27" customHeight="1">
      <c r="A202" s="66" t="s">
        <v>22</v>
      </c>
      <c r="B202" s="66" t="s">
        <v>26</v>
      </c>
      <c r="C202" s="59"/>
      <c r="D202" s="59"/>
      <c r="E202" s="59"/>
      <c r="F202" s="59"/>
      <c r="G202" s="59"/>
      <c r="H202" s="59"/>
      <c r="I202" s="59"/>
      <c r="J202" s="59"/>
      <c r="K202" s="59"/>
      <c r="L202" s="59"/>
      <c r="M202" s="59"/>
      <c r="N202" s="67">
        <f t="shared" ref="N202:U202" si="86">SUM(N203:N203)</f>
        <v>274325.71299999999</v>
      </c>
      <c r="O202" s="67">
        <f t="shared" si="86"/>
        <v>274325.71299999999</v>
      </c>
      <c r="P202" s="67">
        <f t="shared" si="86"/>
        <v>0</v>
      </c>
      <c r="Q202" s="67">
        <f t="shared" si="86"/>
        <v>0</v>
      </c>
      <c r="R202" s="67">
        <f t="shared" si="86"/>
        <v>179317</v>
      </c>
      <c r="S202" s="67">
        <f t="shared" si="86"/>
        <v>158731</v>
      </c>
      <c r="T202" s="67">
        <f t="shared" si="86"/>
        <v>0</v>
      </c>
      <c r="U202" s="67">
        <f t="shared" si="86"/>
        <v>0</v>
      </c>
      <c r="V202" s="68"/>
      <c r="X202" s="70"/>
      <c r="Y202" s="70"/>
      <c r="Z202" s="70"/>
      <c r="AA202" s="70"/>
    </row>
    <row r="203" spans="1:28" ht="27" customHeight="1">
      <c r="A203" s="56">
        <v>1</v>
      </c>
      <c r="B203" s="6" t="s">
        <v>426</v>
      </c>
      <c r="C203" s="56" t="s">
        <v>44</v>
      </c>
      <c r="D203" s="56"/>
      <c r="E203" s="56" t="s">
        <v>55</v>
      </c>
      <c r="F203" s="56" t="s">
        <v>623</v>
      </c>
      <c r="G203" s="56" t="s">
        <v>29</v>
      </c>
      <c r="H203" s="56" t="s">
        <v>563</v>
      </c>
      <c r="I203" s="56" t="s">
        <v>633</v>
      </c>
      <c r="J203" s="56"/>
      <c r="K203" s="56" t="s">
        <v>487</v>
      </c>
      <c r="L203" s="56" t="s">
        <v>433</v>
      </c>
      <c r="M203" s="56" t="s">
        <v>711</v>
      </c>
      <c r="N203" s="58">
        <v>274325.71299999999</v>
      </c>
      <c r="O203" s="58">
        <v>274325.71299999999</v>
      </c>
      <c r="P203" s="58"/>
      <c r="Q203" s="58"/>
      <c r="R203" s="58">
        <v>179317</v>
      </c>
      <c r="S203" s="58">
        <v>158731</v>
      </c>
      <c r="T203" s="58"/>
      <c r="U203" s="58"/>
      <c r="V203" s="5"/>
      <c r="X203" s="55"/>
      <c r="Y203" s="55"/>
      <c r="Z203" s="55"/>
      <c r="AA203" s="55"/>
    </row>
    <row r="204" spans="1:28" ht="27" customHeight="1">
      <c r="A204" s="59" t="s">
        <v>278</v>
      </c>
      <c r="B204" s="59" t="s">
        <v>401</v>
      </c>
      <c r="C204" s="59"/>
      <c r="D204" s="59"/>
      <c r="E204" s="59"/>
      <c r="F204" s="59"/>
      <c r="G204" s="59"/>
      <c r="H204" s="59"/>
      <c r="I204" s="59"/>
      <c r="J204" s="59"/>
      <c r="K204" s="59"/>
      <c r="L204" s="59"/>
      <c r="M204" s="59"/>
      <c r="N204" s="67">
        <f>N205+N206</f>
        <v>54096</v>
      </c>
      <c r="O204" s="67">
        <f t="shared" ref="O204:Q204" si="87">O205+O206</f>
        <v>54096</v>
      </c>
      <c r="P204" s="67">
        <f t="shared" si="87"/>
        <v>31497.702000000001</v>
      </c>
      <c r="Q204" s="67">
        <f t="shared" si="87"/>
        <v>31497.702000000001</v>
      </c>
      <c r="R204" s="67">
        <f t="shared" ref="R204:U204" si="88">R205+R206</f>
        <v>19200</v>
      </c>
      <c r="S204" s="67">
        <f t="shared" si="88"/>
        <v>19200</v>
      </c>
      <c r="T204" s="67">
        <f t="shared" si="88"/>
        <v>0</v>
      </c>
      <c r="U204" s="67">
        <f t="shared" si="88"/>
        <v>0</v>
      </c>
      <c r="V204" s="68"/>
      <c r="X204" s="55"/>
      <c r="Y204" s="55"/>
      <c r="Z204" s="55"/>
      <c r="AA204" s="55"/>
    </row>
    <row r="205" spans="1:28" s="69" customFormat="1" ht="27" customHeight="1">
      <c r="A205" s="66" t="s">
        <v>319</v>
      </c>
      <c r="B205" s="59" t="s">
        <v>33</v>
      </c>
      <c r="C205" s="59"/>
      <c r="D205" s="59"/>
      <c r="E205" s="59"/>
      <c r="F205" s="59"/>
      <c r="G205" s="59"/>
      <c r="H205" s="59"/>
      <c r="I205" s="59"/>
      <c r="J205" s="59"/>
      <c r="K205" s="59"/>
      <c r="L205" s="59"/>
      <c r="M205" s="59"/>
      <c r="N205" s="67"/>
      <c r="O205" s="67"/>
      <c r="P205" s="67"/>
      <c r="Q205" s="67"/>
      <c r="R205" s="67"/>
      <c r="S205" s="67"/>
      <c r="T205" s="67"/>
      <c r="U205" s="67"/>
      <c r="V205" s="68"/>
      <c r="X205" s="70"/>
      <c r="Y205" s="70"/>
      <c r="Z205" s="70"/>
      <c r="AA205" s="70"/>
    </row>
    <row r="206" spans="1:28" s="69" customFormat="1" ht="27" customHeight="1">
      <c r="A206" s="66" t="s">
        <v>320</v>
      </c>
      <c r="B206" s="59" t="s">
        <v>21</v>
      </c>
      <c r="C206" s="59"/>
      <c r="D206" s="59"/>
      <c r="E206" s="59"/>
      <c r="F206" s="59"/>
      <c r="G206" s="59"/>
      <c r="H206" s="59"/>
      <c r="I206" s="59"/>
      <c r="J206" s="59"/>
      <c r="K206" s="59"/>
      <c r="L206" s="59"/>
      <c r="M206" s="59"/>
      <c r="N206" s="67">
        <f>N207+N211</f>
        <v>54096</v>
      </c>
      <c r="O206" s="67">
        <f t="shared" ref="O206:Q206" si="89">O207+O211</f>
        <v>54096</v>
      </c>
      <c r="P206" s="67">
        <f t="shared" si="89"/>
        <v>31497.702000000001</v>
      </c>
      <c r="Q206" s="67">
        <f t="shared" si="89"/>
        <v>31497.702000000001</v>
      </c>
      <c r="R206" s="67">
        <f t="shared" ref="R206:S206" si="90">R207+R211</f>
        <v>19200</v>
      </c>
      <c r="S206" s="67">
        <f t="shared" si="90"/>
        <v>19200</v>
      </c>
      <c r="T206" s="67">
        <f t="shared" ref="T206:U206" si="91">T207+T211</f>
        <v>0</v>
      </c>
      <c r="U206" s="67">
        <f t="shared" si="91"/>
        <v>0</v>
      </c>
      <c r="V206" s="68"/>
      <c r="X206" s="70"/>
      <c r="Y206" s="70"/>
      <c r="Z206" s="70"/>
      <c r="AA206" s="70"/>
    </row>
    <row r="207" spans="1:28" s="73" customFormat="1" ht="27" customHeight="1">
      <c r="A207" s="65" t="s">
        <v>5</v>
      </c>
      <c r="B207" s="65" t="s">
        <v>24</v>
      </c>
      <c r="C207" s="65"/>
      <c r="D207" s="65"/>
      <c r="E207" s="65"/>
      <c r="F207" s="65"/>
      <c r="G207" s="65"/>
      <c r="H207" s="65"/>
      <c r="I207" s="65"/>
      <c r="J207" s="65"/>
      <c r="K207" s="65"/>
      <c r="L207" s="65"/>
      <c r="M207" s="65"/>
      <c r="N207" s="71">
        <f>N208</f>
        <v>35000</v>
      </c>
      <c r="O207" s="71">
        <f t="shared" ref="O207:U208" si="92">O208</f>
        <v>35000</v>
      </c>
      <c r="P207" s="71">
        <f t="shared" si="92"/>
        <v>31497.702000000001</v>
      </c>
      <c r="Q207" s="71">
        <f t="shared" si="92"/>
        <v>31497.702000000001</v>
      </c>
      <c r="R207" s="71">
        <f t="shared" si="92"/>
        <v>1200</v>
      </c>
      <c r="S207" s="71">
        <f t="shared" si="92"/>
        <v>1200</v>
      </c>
      <c r="T207" s="71">
        <f t="shared" si="92"/>
        <v>0</v>
      </c>
      <c r="U207" s="71">
        <f t="shared" si="92"/>
        <v>0</v>
      </c>
      <c r="V207" s="72"/>
      <c r="X207" s="74"/>
      <c r="Y207" s="74"/>
      <c r="Z207" s="74"/>
      <c r="AA207" s="74"/>
    </row>
    <row r="208" spans="1:28" s="73" customFormat="1" ht="27" customHeight="1">
      <c r="A208" s="66" t="s">
        <v>17</v>
      </c>
      <c r="B208" s="66" t="s">
        <v>25</v>
      </c>
      <c r="C208" s="65"/>
      <c r="D208" s="65"/>
      <c r="E208" s="65"/>
      <c r="F208" s="65"/>
      <c r="G208" s="65"/>
      <c r="H208" s="65"/>
      <c r="I208" s="65"/>
      <c r="J208" s="65"/>
      <c r="K208" s="65"/>
      <c r="L208" s="65"/>
      <c r="M208" s="65"/>
      <c r="N208" s="71">
        <f>N209</f>
        <v>35000</v>
      </c>
      <c r="O208" s="71">
        <f t="shared" si="92"/>
        <v>35000</v>
      </c>
      <c r="P208" s="71">
        <f t="shared" si="92"/>
        <v>31497.702000000001</v>
      </c>
      <c r="Q208" s="71">
        <f t="shared" si="92"/>
        <v>31497.702000000001</v>
      </c>
      <c r="R208" s="71">
        <f t="shared" si="92"/>
        <v>1200</v>
      </c>
      <c r="S208" s="71">
        <f t="shared" si="92"/>
        <v>1200</v>
      </c>
      <c r="T208" s="71">
        <f t="shared" si="92"/>
        <v>0</v>
      </c>
      <c r="U208" s="71">
        <f t="shared" si="92"/>
        <v>0</v>
      </c>
      <c r="V208" s="72"/>
      <c r="X208" s="74"/>
      <c r="Y208" s="74"/>
      <c r="Z208" s="74"/>
      <c r="AA208" s="74"/>
    </row>
    <row r="209" spans="1:27" ht="27" customHeight="1">
      <c r="A209" s="56">
        <v>1</v>
      </c>
      <c r="B209" s="4" t="s">
        <v>363</v>
      </c>
      <c r="C209" s="56" t="s">
        <v>364</v>
      </c>
      <c r="D209" s="56">
        <v>7814362</v>
      </c>
      <c r="E209" s="56" t="s">
        <v>55</v>
      </c>
      <c r="F209" s="56" t="s">
        <v>558</v>
      </c>
      <c r="G209" s="56" t="s">
        <v>402</v>
      </c>
      <c r="H209" s="56" t="s">
        <v>562</v>
      </c>
      <c r="I209" s="56" t="s">
        <v>632</v>
      </c>
      <c r="J209" s="56"/>
      <c r="K209" s="56" t="s">
        <v>487</v>
      </c>
      <c r="L209" s="56" t="s">
        <v>97</v>
      </c>
      <c r="M209" s="5" t="s">
        <v>365</v>
      </c>
      <c r="N209" s="58">
        <v>35000</v>
      </c>
      <c r="O209" s="58">
        <v>35000</v>
      </c>
      <c r="P209" s="58">
        <v>31497.702000000001</v>
      </c>
      <c r="Q209" s="58">
        <v>31497.702000000001</v>
      </c>
      <c r="R209" s="58">
        <v>1200</v>
      </c>
      <c r="S209" s="58">
        <v>1200</v>
      </c>
      <c r="T209" s="58"/>
      <c r="U209" s="58"/>
      <c r="V209" s="5"/>
      <c r="X209" s="55"/>
      <c r="Y209" s="55"/>
      <c r="Z209" s="55"/>
      <c r="AA209" s="55"/>
    </row>
    <row r="210" spans="1:27" ht="27" customHeight="1">
      <c r="A210" s="184" t="s">
        <v>22</v>
      </c>
      <c r="B210" s="66" t="s">
        <v>26</v>
      </c>
      <c r="C210" s="59"/>
      <c r="D210" s="59"/>
      <c r="E210" s="59"/>
      <c r="F210" s="59"/>
      <c r="G210" s="59"/>
      <c r="H210" s="59"/>
      <c r="I210" s="59"/>
      <c r="J210" s="59"/>
      <c r="K210" s="59"/>
      <c r="L210" s="59"/>
      <c r="M210" s="68"/>
      <c r="N210" s="67"/>
      <c r="O210" s="67"/>
      <c r="P210" s="67"/>
      <c r="Q210" s="67"/>
      <c r="R210" s="67"/>
      <c r="S210" s="67"/>
      <c r="T210" s="67"/>
      <c r="U210" s="67"/>
      <c r="V210" s="5"/>
      <c r="X210" s="55"/>
      <c r="Y210" s="55"/>
      <c r="Z210" s="55"/>
      <c r="AA210" s="55"/>
    </row>
    <row r="211" spans="1:27" s="73" customFormat="1" ht="27" customHeight="1">
      <c r="A211" s="182" t="s">
        <v>6</v>
      </c>
      <c r="B211" s="182" t="s">
        <v>42</v>
      </c>
      <c r="C211" s="65"/>
      <c r="D211" s="65"/>
      <c r="E211" s="65"/>
      <c r="F211" s="65"/>
      <c r="G211" s="65"/>
      <c r="H211" s="65"/>
      <c r="I211" s="65"/>
      <c r="J211" s="65"/>
      <c r="K211" s="65"/>
      <c r="L211" s="65"/>
      <c r="M211" s="65"/>
      <c r="N211" s="71">
        <f t="shared" ref="N211" si="93">N212+N214</f>
        <v>19096</v>
      </c>
      <c r="O211" s="71">
        <f t="shared" ref="O211:Q211" si="94">O212+O214</f>
        <v>19096</v>
      </c>
      <c r="P211" s="71">
        <f t="shared" si="94"/>
        <v>0</v>
      </c>
      <c r="Q211" s="71">
        <f t="shared" si="94"/>
        <v>0</v>
      </c>
      <c r="R211" s="71">
        <f t="shared" ref="R211:S211" si="95">R212+R214</f>
        <v>18000</v>
      </c>
      <c r="S211" s="71">
        <f t="shared" si="95"/>
        <v>18000</v>
      </c>
      <c r="T211" s="71">
        <f t="shared" ref="T211:U211" si="96">T212+T214</f>
        <v>0</v>
      </c>
      <c r="U211" s="71">
        <f t="shared" si="96"/>
        <v>0</v>
      </c>
      <c r="V211" s="72"/>
      <c r="X211" s="74"/>
      <c r="Y211" s="74"/>
      <c r="Z211" s="74"/>
      <c r="AA211" s="74"/>
    </row>
    <row r="212" spans="1:27" s="69" customFormat="1" ht="27" customHeight="1">
      <c r="A212" s="59" t="s">
        <v>17</v>
      </c>
      <c r="B212" s="59" t="s">
        <v>25</v>
      </c>
      <c r="C212" s="59"/>
      <c r="D212" s="59"/>
      <c r="E212" s="59"/>
      <c r="F212" s="59"/>
      <c r="G212" s="59"/>
      <c r="H212" s="59"/>
      <c r="I212" s="59"/>
      <c r="J212" s="59"/>
      <c r="K212" s="59"/>
      <c r="L212" s="59"/>
      <c r="M212" s="59"/>
      <c r="N212" s="67">
        <f t="shared" ref="N212:U212" si="97">SUM(N213:N213)</f>
        <v>19096</v>
      </c>
      <c r="O212" s="67">
        <f t="shared" si="97"/>
        <v>19096</v>
      </c>
      <c r="P212" s="67">
        <f t="shared" si="97"/>
        <v>0</v>
      </c>
      <c r="Q212" s="67">
        <f t="shared" si="97"/>
        <v>0</v>
      </c>
      <c r="R212" s="67">
        <f t="shared" si="97"/>
        <v>18000</v>
      </c>
      <c r="S212" s="67">
        <f t="shared" si="97"/>
        <v>18000</v>
      </c>
      <c r="T212" s="67">
        <f t="shared" si="97"/>
        <v>0</v>
      </c>
      <c r="U212" s="67">
        <f t="shared" si="97"/>
        <v>0</v>
      </c>
      <c r="V212" s="68"/>
      <c r="X212" s="70"/>
      <c r="Y212" s="70"/>
      <c r="Z212" s="70"/>
      <c r="AA212" s="70"/>
    </row>
    <row r="213" spans="1:27" ht="27" customHeight="1">
      <c r="A213" s="56">
        <v>1</v>
      </c>
      <c r="B213" s="6" t="s">
        <v>712</v>
      </c>
      <c r="C213" s="56" t="s">
        <v>64</v>
      </c>
      <c r="D213" s="56">
        <v>7567298</v>
      </c>
      <c r="E213" s="56" t="s">
        <v>55</v>
      </c>
      <c r="F213" s="56" t="s">
        <v>559</v>
      </c>
      <c r="G213" s="56" t="s">
        <v>402</v>
      </c>
      <c r="H213" s="56" t="s">
        <v>563</v>
      </c>
      <c r="I213" s="56" t="s">
        <v>632</v>
      </c>
      <c r="J213" s="56"/>
      <c r="K213" s="56" t="s">
        <v>485</v>
      </c>
      <c r="L213" s="56" t="s">
        <v>700</v>
      </c>
      <c r="M213" s="56" t="s">
        <v>775</v>
      </c>
      <c r="N213" s="58">
        <v>19096</v>
      </c>
      <c r="O213" s="58">
        <v>19096</v>
      </c>
      <c r="P213" s="58"/>
      <c r="Q213" s="58"/>
      <c r="R213" s="58">
        <v>18000</v>
      </c>
      <c r="S213" s="58">
        <v>18000</v>
      </c>
      <c r="T213" s="58"/>
      <c r="U213" s="58"/>
      <c r="V213" s="5"/>
      <c r="X213" s="55"/>
      <c r="Y213" s="55"/>
      <c r="Z213" s="55"/>
      <c r="AA213" s="55"/>
    </row>
    <row r="214" spans="1:27" ht="27" customHeight="1">
      <c r="A214" s="184" t="s">
        <v>22</v>
      </c>
      <c r="B214" s="66" t="s">
        <v>26</v>
      </c>
      <c r="C214" s="59"/>
      <c r="D214" s="59"/>
      <c r="E214" s="59"/>
      <c r="F214" s="59"/>
      <c r="G214" s="59"/>
      <c r="H214" s="59"/>
      <c r="I214" s="59"/>
      <c r="J214" s="59"/>
      <c r="K214" s="59"/>
      <c r="L214" s="59"/>
      <c r="M214" s="68"/>
      <c r="N214" s="67"/>
      <c r="O214" s="67"/>
      <c r="P214" s="67"/>
      <c r="Q214" s="67"/>
      <c r="R214" s="67"/>
      <c r="S214" s="67"/>
      <c r="T214" s="67"/>
      <c r="U214" s="67"/>
      <c r="V214" s="5"/>
      <c r="X214" s="55"/>
      <c r="Y214" s="55"/>
      <c r="Z214" s="55"/>
      <c r="AA214" s="55"/>
    </row>
    <row r="215" spans="1:27" ht="27" customHeight="1">
      <c r="A215" s="59" t="s">
        <v>304</v>
      </c>
      <c r="B215" s="59" t="s">
        <v>776</v>
      </c>
      <c r="C215" s="59"/>
      <c r="D215" s="59"/>
      <c r="E215" s="59"/>
      <c r="F215" s="59"/>
      <c r="G215" s="59"/>
      <c r="H215" s="59"/>
      <c r="I215" s="59"/>
      <c r="J215" s="59"/>
      <c r="K215" s="59"/>
      <c r="L215" s="59"/>
      <c r="M215" s="59"/>
      <c r="N215" s="67">
        <f>N216+N227+N228+N229</f>
        <v>12020778</v>
      </c>
      <c r="O215" s="67">
        <f t="shared" ref="O215:Q215" si="98">O216+O227+O228+O229</f>
        <v>7371855</v>
      </c>
      <c r="P215" s="67">
        <f t="shared" si="98"/>
        <v>1013040.7239999999</v>
      </c>
      <c r="Q215" s="67">
        <f t="shared" si="98"/>
        <v>261920.72399999999</v>
      </c>
      <c r="R215" s="67">
        <f t="shared" ref="R215:T215" si="99">R216+R227+R228+R229</f>
        <v>8333192</v>
      </c>
      <c r="S215" s="67">
        <f t="shared" si="99"/>
        <v>5316316</v>
      </c>
      <c r="T215" s="67">
        <f t="shared" si="99"/>
        <v>81430</v>
      </c>
      <c r="U215" s="67">
        <f t="shared" ref="U215" si="100">U216+U227+U228+U229</f>
        <v>0</v>
      </c>
      <c r="V215" s="128"/>
      <c r="W215" s="144"/>
      <c r="X215" s="135"/>
      <c r="Y215" s="135"/>
      <c r="Z215" s="55"/>
      <c r="AA215" s="55"/>
    </row>
    <row r="216" spans="1:27" ht="27" customHeight="1">
      <c r="A216" s="59" t="s">
        <v>7</v>
      </c>
      <c r="B216" s="59" t="s">
        <v>348</v>
      </c>
      <c r="C216" s="59"/>
      <c r="D216" s="59"/>
      <c r="E216" s="59"/>
      <c r="F216" s="59"/>
      <c r="G216" s="59"/>
      <c r="H216" s="59" t="s">
        <v>661</v>
      </c>
      <c r="I216" s="59"/>
      <c r="J216" s="59"/>
      <c r="K216" s="59"/>
      <c r="L216" s="59"/>
      <c r="M216" s="59"/>
      <c r="N216" s="67">
        <f>SUM(N217:N226)</f>
        <v>0</v>
      </c>
      <c r="O216" s="67">
        <f t="shared" ref="O216:Q216" si="101">SUM(O217:O226)</f>
        <v>0</v>
      </c>
      <c r="P216" s="67">
        <f t="shared" si="101"/>
        <v>0</v>
      </c>
      <c r="Q216" s="67">
        <f t="shared" si="101"/>
        <v>0</v>
      </c>
      <c r="R216" s="67">
        <f t="shared" ref="R216:T216" si="102">SUM(R217:R226)</f>
        <v>892350</v>
      </c>
      <c r="S216" s="67">
        <f t="shared" si="102"/>
        <v>892350</v>
      </c>
      <c r="T216" s="67">
        <f t="shared" si="102"/>
        <v>0</v>
      </c>
      <c r="U216" s="67">
        <f t="shared" ref="U216" si="103">SUM(U217:U226)</f>
        <v>0</v>
      </c>
      <c r="V216" s="68" t="s">
        <v>574</v>
      </c>
      <c r="W216" s="166"/>
      <c r="X216" s="55"/>
      <c r="Y216" s="135"/>
      <c r="Z216" s="55"/>
      <c r="AA216" s="55"/>
    </row>
    <row r="217" spans="1:27" ht="27" hidden="1" customHeight="1" outlineLevel="1">
      <c r="A217" s="56">
        <v>1</v>
      </c>
      <c r="B217" s="6" t="s">
        <v>112</v>
      </c>
      <c r="C217" s="56" t="s">
        <v>82</v>
      </c>
      <c r="D217" s="56"/>
      <c r="E217" s="56" t="s">
        <v>55</v>
      </c>
      <c r="F217" s="56"/>
      <c r="G217" s="56"/>
      <c r="H217" s="56"/>
      <c r="I217" s="56"/>
      <c r="J217" s="56"/>
      <c r="K217" s="56"/>
      <c r="L217" s="56"/>
      <c r="M217" s="56"/>
      <c r="N217" s="58"/>
      <c r="O217" s="58"/>
      <c r="P217" s="58"/>
      <c r="Q217" s="58"/>
      <c r="R217" s="58">
        <v>355000</v>
      </c>
      <c r="S217" s="58">
        <v>355000</v>
      </c>
      <c r="T217" s="58"/>
      <c r="U217" s="58"/>
      <c r="V217" s="5"/>
      <c r="W217" s="156"/>
      <c r="X217" s="55"/>
      <c r="Y217" s="55"/>
      <c r="Z217" s="55"/>
      <c r="AA217" s="55"/>
    </row>
    <row r="218" spans="1:27" ht="27" hidden="1" customHeight="1" outlineLevel="1">
      <c r="A218" s="56">
        <v>2</v>
      </c>
      <c r="B218" s="6" t="s">
        <v>148</v>
      </c>
      <c r="C218" s="56" t="s">
        <v>94</v>
      </c>
      <c r="D218" s="56"/>
      <c r="E218" s="56" t="s">
        <v>46</v>
      </c>
      <c r="F218" s="56"/>
      <c r="G218" s="56"/>
      <c r="H218" s="56"/>
      <c r="I218" s="56"/>
      <c r="J218" s="56"/>
      <c r="K218" s="56"/>
      <c r="L218" s="56"/>
      <c r="M218" s="56"/>
      <c r="N218" s="58"/>
      <c r="O218" s="58"/>
      <c r="P218" s="58"/>
      <c r="Q218" s="58"/>
      <c r="R218" s="58">
        <v>92000</v>
      </c>
      <c r="S218" s="58">
        <v>92000</v>
      </c>
      <c r="T218" s="58"/>
      <c r="U218" s="58"/>
      <c r="V218" s="5"/>
      <c r="W218" s="156"/>
      <c r="X218" s="55"/>
      <c r="Y218" s="55"/>
      <c r="Z218" s="55"/>
      <c r="AA218" s="55"/>
    </row>
    <row r="219" spans="1:27" ht="27" hidden="1" customHeight="1" outlineLevel="1">
      <c r="A219" s="56">
        <v>3</v>
      </c>
      <c r="B219" s="6" t="s">
        <v>113</v>
      </c>
      <c r="C219" s="56" t="s">
        <v>96</v>
      </c>
      <c r="D219" s="56"/>
      <c r="E219" s="56" t="s">
        <v>58</v>
      </c>
      <c r="F219" s="56"/>
      <c r="G219" s="56"/>
      <c r="H219" s="56"/>
      <c r="I219" s="56"/>
      <c r="J219" s="56"/>
      <c r="K219" s="56"/>
      <c r="L219" s="56"/>
      <c r="M219" s="56"/>
      <c r="N219" s="58"/>
      <c r="O219" s="58"/>
      <c r="P219" s="58"/>
      <c r="Q219" s="58"/>
      <c r="R219" s="58">
        <v>52000</v>
      </c>
      <c r="S219" s="58">
        <v>52000</v>
      </c>
      <c r="T219" s="58"/>
      <c r="U219" s="58"/>
      <c r="V219" s="5"/>
      <c r="W219" s="156"/>
      <c r="X219" s="55"/>
      <c r="Y219" s="55"/>
      <c r="Z219" s="55"/>
      <c r="AA219" s="55"/>
    </row>
    <row r="220" spans="1:27" ht="27" hidden="1" customHeight="1" outlineLevel="1">
      <c r="A220" s="56">
        <v>4</v>
      </c>
      <c r="B220" s="6" t="s">
        <v>114</v>
      </c>
      <c r="C220" s="56" t="s">
        <v>93</v>
      </c>
      <c r="D220" s="56"/>
      <c r="E220" s="56" t="s">
        <v>54</v>
      </c>
      <c r="F220" s="56"/>
      <c r="G220" s="56"/>
      <c r="H220" s="56"/>
      <c r="I220" s="56"/>
      <c r="J220" s="56"/>
      <c r="K220" s="56"/>
      <c r="L220" s="56"/>
      <c r="M220" s="56"/>
      <c r="N220" s="58"/>
      <c r="O220" s="58"/>
      <c r="P220" s="58"/>
      <c r="Q220" s="58"/>
      <c r="R220" s="58">
        <v>6000</v>
      </c>
      <c r="S220" s="58">
        <v>6000</v>
      </c>
      <c r="T220" s="58"/>
      <c r="U220" s="58"/>
      <c r="V220" s="5"/>
      <c r="W220" s="156"/>
      <c r="X220" s="55"/>
      <c r="Y220" s="55"/>
      <c r="Z220" s="55"/>
      <c r="AA220" s="55"/>
    </row>
    <row r="221" spans="1:27" ht="27" hidden="1" customHeight="1" outlineLevel="1">
      <c r="A221" s="56">
        <v>5</v>
      </c>
      <c r="B221" s="6" t="s">
        <v>115</v>
      </c>
      <c r="C221" s="56" t="s">
        <v>92</v>
      </c>
      <c r="D221" s="56"/>
      <c r="E221" s="56" t="s">
        <v>40</v>
      </c>
      <c r="F221" s="56"/>
      <c r="G221" s="56"/>
      <c r="H221" s="56"/>
      <c r="I221" s="56"/>
      <c r="J221" s="56"/>
      <c r="K221" s="56"/>
      <c r="L221" s="56"/>
      <c r="M221" s="56"/>
      <c r="N221" s="58"/>
      <c r="O221" s="58"/>
      <c r="P221" s="58"/>
      <c r="Q221" s="58"/>
      <c r="R221" s="58">
        <v>80750</v>
      </c>
      <c r="S221" s="58">
        <v>80750</v>
      </c>
      <c r="T221" s="58"/>
      <c r="U221" s="58"/>
      <c r="V221" s="5"/>
      <c r="W221" s="156"/>
      <c r="X221" s="55"/>
      <c r="Y221" s="55"/>
      <c r="Z221" s="55"/>
      <c r="AA221" s="55"/>
    </row>
    <row r="222" spans="1:27" ht="27" hidden="1" customHeight="1" outlineLevel="1">
      <c r="A222" s="56">
        <v>6</v>
      </c>
      <c r="B222" s="6" t="s">
        <v>116</v>
      </c>
      <c r="C222" s="56" t="s">
        <v>89</v>
      </c>
      <c r="D222" s="56"/>
      <c r="E222" s="56" t="s">
        <v>57</v>
      </c>
      <c r="F222" s="56"/>
      <c r="G222" s="56"/>
      <c r="H222" s="56"/>
      <c r="I222" s="56"/>
      <c r="J222" s="56"/>
      <c r="K222" s="56"/>
      <c r="L222" s="56"/>
      <c r="M222" s="56"/>
      <c r="N222" s="58"/>
      <c r="O222" s="58"/>
      <c r="P222" s="58"/>
      <c r="Q222" s="58"/>
      <c r="R222" s="58">
        <v>30000</v>
      </c>
      <c r="S222" s="58">
        <v>30000</v>
      </c>
      <c r="T222" s="58"/>
      <c r="U222" s="58"/>
      <c r="V222" s="5"/>
      <c r="W222" s="156"/>
      <c r="X222" s="55"/>
      <c r="Y222" s="55"/>
      <c r="Z222" s="55"/>
      <c r="AA222" s="55"/>
    </row>
    <row r="223" spans="1:27" ht="27" hidden="1" customHeight="1" outlineLevel="1">
      <c r="A223" s="56">
        <v>7</v>
      </c>
      <c r="B223" s="6" t="s">
        <v>117</v>
      </c>
      <c r="C223" s="56" t="s">
        <v>95</v>
      </c>
      <c r="D223" s="56"/>
      <c r="E223" s="56" t="s">
        <v>39</v>
      </c>
      <c r="F223" s="56"/>
      <c r="G223" s="56"/>
      <c r="H223" s="56"/>
      <c r="I223" s="56"/>
      <c r="J223" s="56"/>
      <c r="K223" s="56"/>
      <c r="L223" s="56"/>
      <c r="M223" s="56"/>
      <c r="N223" s="58"/>
      <c r="O223" s="58"/>
      <c r="P223" s="58"/>
      <c r="Q223" s="58"/>
      <c r="R223" s="58">
        <v>45000</v>
      </c>
      <c r="S223" s="58">
        <v>45000</v>
      </c>
      <c r="T223" s="58"/>
      <c r="U223" s="58"/>
      <c r="V223" s="5"/>
      <c r="W223" s="156"/>
      <c r="X223" s="55"/>
      <c r="Y223" s="55"/>
      <c r="Z223" s="55"/>
      <c r="AA223" s="55"/>
    </row>
    <row r="224" spans="1:27" ht="27" hidden="1" customHeight="1" outlineLevel="1">
      <c r="A224" s="56">
        <v>8</v>
      </c>
      <c r="B224" s="6" t="s">
        <v>118</v>
      </c>
      <c r="C224" s="56" t="s">
        <v>90</v>
      </c>
      <c r="D224" s="56"/>
      <c r="E224" s="56" t="s">
        <v>56</v>
      </c>
      <c r="F224" s="56"/>
      <c r="G224" s="56"/>
      <c r="H224" s="56"/>
      <c r="I224" s="56"/>
      <c r="J224" s="56"/>
      <c r="K224" s="56"/>
      <c r="L224" s="56"/>
      <c r="M224" s="56"/>
      <c r="N224" s="58"/>
      <c r="O224" s="58"/>
      <c r="P224" s="58"/>
      <c r="Q224" s="58"/>
      <c r="R224" s="58">
        <v>98000</v>
      </c>
      <c r="S224" s="58">
        <v>98000</v>
      </c>
      <c r="T224" s="58"/>
      <c r="U224" s="58"/>
      <c r="V224" s="5"/>
      <c r="W224" s="156"/>
      <c r="X224" s="55"/>
      <c r="Y224" s="55"/>
      <c r="Z224" s="55"/>
      <c r="AA224" s="55"/>
    </row>
    <row r="225" spans="1:28" ht="27" hidden="1" customHeight="1" outlineLevel="1">
      <c r="A225" s="56">
        <v>9</v>
      </c>
      <c r="B225" s="6" t="s">
        <v>119</v>
      </c>
      <c r="C225" s="56" t="s">
        <v>98</v>
      </c>
      <c r="D225" s="56"/>
      <c r="E225" s="56" t="s">
        <v>47</v>
      </c>
      <c r="F225" s="56"/>
      <c r="G225" s="56"/>
      <c r="H225" s="56"/>
      <c r="I225" s="56"/>
      <c r="J225" s="56"/>
      <c r="K225" s="56"/>
      <c r="L225" s="56"/>
      <c r="M225" s="56"/>
      <c r="N225" s="58"/>
      <c r="O225" s="58"/>
      <c r="P225" s="58"/>
      <c r="Q225" s="58"/>
      <c r="R225" s="58">
        <v>6600</v>
      </c>
      <c r="S225" s="58">
        <v>6600</v>
      </c>
      <c r="T225" s="58"/>
      <c r="U225" s="58"/>
      <c r="V225" s="5"/>
      <c r="W225" s="156"/>
      <c r="X225" s="55"/>
      <c r="Y225" s="55"/>
      <c r="Z225" s="55"/>
      <c r="AA225" s="55"/>
    </row>
    <row r="226" spans="1:28" ht="27" hidden="1" customHeight="1" outlineLevel="1">
      <c r="A226" s="56">
        <v>10</v>
      </c>
      <c r="B226" s="6" t="s">
        <v>120</v>
      </c>
      <c r="C226" s="56" t="s">
        <v>91</v>
      </c>
      <c r="D226" s="56"/>
      <c r="E226" s="56" t="s">
        <v>48</v>
      </c>
      <c r="F226" s="56"/>
      <c r="G226" s="56"/>
      <c r="H226" s="56"/>
      <c r="I226" s="56"/>
      <c r="J226" s="56"/>
      <c r="K226" s="56"/>
      <c r="L226" s="56"/>
      <c r="M226" s="56"/>
      <c r="N226" s="58"/>
      <c r="O226" s="58"/>
      <c r="P226" s="58"/>
      <c r="Q226" s="58"/>
      <c r="R226" s="58">
        <v>127000</v>
      </c>
      <c r="S226" s="58">
        <v>127000</v>
      </c>
      <c r="T226" s="58"/>
      <c r="U226" s="58"/>
      <c r="V226" s="5"/>
      <c r="W226" s="156"/>
      <c r="X226" s="55"/>
      <c r="Y226" s="55"/>
      <c r="Z226" s="55"/>
      <c r="AA226" s="55"/>
    </row>
    <row r="227" spans="1:28" ht="27" customHeight="1" collapsed="1">
      <c r="A227" s="59" t="s">
        <v>8</v>
      </c>
      <c r="B227" s="59" t="s">
        <v>305</v>
      </c>
      <c r="C227" s="59" t="s">
        <v>355</v>
      </c>
      <c r="D227" s="59"/>
      <c r="E227" s="59" t="s">
        <v>41</v>
      </c>
      <c r="F227" s="59"/>
      <c r="G227" s="59"/>
      <c r="H227" s="59" t="s">
        <v>662</v>
      </c>
      <c r="I227" s="59"/>
      <c r="J227" s="59"/>
      <c r="K227" s="59"/>
      <c r="L227" s="59"/>
      <c r="M227" s="59"/>
      <c r="N227" s="67"/>
      <c r="O227" s="67"/>
      <c r="P227" s="67"/>
      <c r="Q227" s="67"/>
      <c r="R227" s="67">
        <v>106820</v>
      </c>
      <c r="S227" s="67">
        <v>106820</v>
      </c>
      <c r="T227" s="67"/>
      <c r="U227" s="67"/>
      <c r="V227" s="179"/>
      <c r="W227" s="165"/>
      <c r="X227" s="55"/>
      <c r="Y227" s="55"/>
      <c r="Z227" s="55"/>
      <c r="AA227" s="55"/>
      <c r="AB227" s="55"/>
    </row>
    <row r="228" spans="1:28" ht="27" customHeight="1">
      <c r="A228" s="59" t="s">
        <v>28</v>
      </c>
      <c r="B228" s="59" t="s">
        <v>306</v>
      </c>
      <c r="C228" s="59" t="s">
        <v>356</v>
      </c>
      <c r="D228" s="59"/>
      <c r="E228" s="59" t="s">
        <v>55</v>
      </c>
      <c r="F228" s="59"/>
      <c r="G228" s="59"/>
      <c r="H228" s="59" t="s">
        <v>663</v>
      </c>
      <c r="I228" s="59"/>
      <c r="J228" s="59"/>
      <c r="K228" s="59"/>
      <c r="L228" s="59"/>
      <c r="M228" s="59"/>
      <c r="N228" s="67"/>
      <c r="O228" s="67"/>
      <c r="P228" s="67"/>
      <c r="Q228" s="67"/>
      <c r="R228" s="67">
        <v>21362</v>
      </c>
      <c r="S228" s="67">
        <v>21362</v>
      </c>
      <c r="T228" s="67"/>
      <c r="U228" s="67"/>
      <c r="V228" s="179"/>
      <c r="W228" s="156"/>
      <c r="X228" s="55"/>
      <c r="Y228" s="55"/>
      <c r="Z228" s="55"/>
      <c r="AA228" s="55"/>
      <c r="AB228" s="55"/>
    </row>
    <row r="229" spans="1:28" ht="38.25">
      <c r="A229" s="59" t="s">
        <v>278</v>
      </c>
      <c r="B229" s="59" t="s">
        <v>777</v>
      </c>
      <c r="C229" s="59"/>
      <c r="D229" s="59"/>
      <c r="E229" s="59"/>
      <c r="F229" s="59"/>
      <c r="G229" s="59"/>
      <c r="H229" s="59"/>
      <c r="I229" s="59"/>
      <c r="J229" s="59"/>
      <c r="K229" s="59"/>
      <c r="L229" s="59"/>
      <c r="M229" s="59"/>
      <c r="N229" s="67">
        <f t="shared" ref="N229:U229" si="104">N230+N244+N247</f>
        <v>12020778</v>
      </c>
      <c r="O229" s="67">
        <f t="shared" si="104"/>
        <v>7371855</v>
      </c>
      <c r="P229" s="67">
        <f t="shared" si="104"/>
        <v>1013040.7239999999</v>
      </c>
      <c r="Q229" s="67">
        <f t="shared" si="104"/>
        <v>261920.72399999999</v>
      </c>
      <c r="R229" s="67">
        <f t="shared" si="104"/>
        <v>7312660</v>
      </c>
      <c r="S229" s="67">
        <f t="shared" si="104"/>
        <v>4295784</v>
      </c>
      <c r="T229" s="67">
        <f t="shared" si="104"/>
        <v>81430</v>
      </c>
      <c r="U229" s="67">
        <f t="shared" si="104"/>
        <v>0</v>
      </c>
      <c r="V229" s="68"/>
      <c r="X229" s="135"/>
      <c r="Y229" s="135"/>
      <c r="Z229" s="55"/>
      <c r="AA229" s="55"/>
    </row>
    <row r="230" spans="1:28" s="69" customFormat="1" ht="27" customHeight="1">
      <c r="A230" s="59" t="s">
        <v>319</v>
      </c>
      <c r="B230" s="59" t="s">
        <v>571</v>
      </c>
      <c r="C230" s="59"/>
      <c r="D230" s="59"/>
      <c r="E230" s="59"/>
      <c r="F230" s="59"/>
      <c r="G230" s="59"/>
      <c r="H230" s="59"/>
      <c r="I230" s="59"/>
      <c r="J230" s="59"/>
      <c r="K230" s="59"/>
      <c r="L230" s="59"/>
      <c r="M230" s="59"/>
      <c r="N230" s="67">
        <f>N231+N237</f>
        <v>5018175</v>
      </c>
      <c r="O230" s="67">
        <f t="shared" ref="O230:Q230" si="105">O231+O237</f>
        <v>1520193</v>
      </c>
      <c r="P230" s="67">
        <f t="shared" si="105"/>
        <v>751920</v>
      </c>
      <c r="Q230" s="67">
        <f t="shared" si="105"/>
        <v>800</v>
      </c>
      <c r="R230" s="67">
        <f t="shared" ref="R230:T230" si="106">R231+R237</f>
        <v>3527727</v>
      </c>
      <c r="S230" s="67">
        <f t="shared" si="106"/>
        <v>923048</v>
      </c>
      <c r="T230" s="67">
        <f t="shared" si="106"/>
        <v>0</v>
      </c>
      <c r="U230" s="67">
        <f t="shared" ref="U230" si="107">U231+U237</f>
        <v>0</v>
      </c>
      <c r="V230" s="68"/>
      <c r="X230" s="140"/>
      <c r="Y230" s="140"/>
      <c r="Z230" s="70"/>
      <c r="AA230" s="70"/>
    </row>
    <row r="231" spans="1:28" s="142" customFormat="1" ht="27" customHeight="1">
      <c r="A231" s="65" t="s">
        <v>5</v>
      </c>
      <c r="B231" s="129" t="s">
        <v>24</v>
      </c>
      <c r="C231" s="129"/>
      <c r="D231" s="65"/>
      <c r="E231" s="65"/>
      <c r="F231" s="65"/>
      <c r="G231" s="65"/>
      <c r="H231" s="65"/>
      <c r="I231" s="65"/>
      <c r="J231" s="65"/>
      <c r="K231" s="65"/>
      <c r="L231" s="65"/>
      <c r="M231" s="65"/>
      <c r="N231" s="71">
        <f>N232+N236</f>
        <v>2490090</v>
      </c>
      <c r="O231" s="71">
        <f t="shared" ref="O231:Q231" si="108">O232+O236</f>
        <v>940407</v>
      </c>
      <c r="P231" s="71">
        <f t="shared" si="108"/>
        <v>751920</v>
      </c>
      <c r="Q231" s="71">
        <f t="shared" si="108"/>
        <v>800</v>
      </c>
      <c r="R231" s="71">
        <f t="shared" ref="R231:T231" si="109">R232+R236</f>
        <v>1280915</v>
      </c>
      <c r="S231" s="71">
        <f t="shared" si="109"/>
        <v>494535</v>
      </c>
      <c r="T231" s="71">
        <f t="shared" si="109"/>
        <v>0</v>
      </c>
      <c r="U231" s="71">
        <f t="shared" ref="U231" si="110">U232+U236</f>
        <v>0</v>
      </c>
      <c r="V231" s="72"/>
      <c r="X231" s="143"/>
      <c r="Y231" s="143"/>
      <c r="Z231" s="143"/>
      <c r="AA231" s="143"/>
    </row>
    <row r="232" spans="1:28" ht="27" customHeight="1">
      <c r="A232" s="66" t="s">
        <v>17</v>
      </c>
      <c r="B232" s="66" t="s">
        <v>25</v>
      </c>
      <c r="C232" s="66"/>
      <c r="D232" s="59"/>
      <c r="E232" s="59"/>
      <c r="F232" s="59"/>
      <c r="G232" s="59"/>
      <c r="H232" s="59"/>
      <c r="I232" s="59"/>
      <c r="J232" s="59"/>
      <c r="K232" s="59"/>
      <c r="L232" s="59"/>
      <c r="M232" s="59"/>
      <c r="N232" s="67">
        <f>SUM(N233:N235)</f>
        <v>2490090</v>
      </c>
      <c r="O232" s="67">
        <f t="shared" ref="O232:Q232" si="111">SUM(O233:O235)</f>
        <v>940407</v>
      </c>
      <c r="P232" s="67">
        <f t="shared" si="111"/>
        <v>751920</v>
      </c>
      <c r="Q232" s="67">
        <f t="shared" si="111"/>
        <v>800</v>
      </c>
      <c r="R232" s="67">
        <f t="shared" ref="R232:T232" si="112">SUM(R233:R235)</f>
        <v>1280915</v>
      </c>
      <c r="S232" s="67">
        <f t="shared" si="112"/>
        <v>494535</v>
      </c>
      <c r="T232" s="67">
        <f t="shared" si="112"/>
        <v>0</v>
      </c>
      <c r="U232" s="67">
        <f t="shared" ref="U232" si="113">SUM(U233:U235)</f>
        <v>0</v>
      </c>
      <c r="V232" s="68"/>
      <c r="X232" s="55"/>
      <c r="Y232" s="55"/>
      <c r="Z232" s="55"/>
      <c r="AA232" s="55"/>
    </row>
    <row r="233" spans="1:28" ht="27" customHeight="1">
      <c r="A233" s="56">
        <v>1</v>
      </c>
      <c r="B233" s="6" t="s">
        <v>254</v>
      </c>
      <c r="C233" s="56" t="s">
        <v>74</v>
      </c>
      <c r="D233" s="56">
        <v>7661414</v>
      </c>
      <c r="E233" s="56" t="s">
        <v>55</v>
      </c>
      <c r="F233" s="56" t="s">
        <v>590</v>
      </c>
      <c r="G233" s="56" t="s">
        <v>29</v>
      </c>
      <c r="H233" s="56" t="s">
        <v>562</v>
      </c>
      <c r="I233" s="56" t="s">
        <v>627</v>
      </c>
      <c r="J233" s="56">
        <v>13139</v>
      </c>
      <c r="K233" s="56" t="s">
        <v>487</v>
      </c>
      <c r="L233" s="56" t="s">
        <v>97</v>
      </c>
      <c r="M233" s="56" t="s">
        <v>76</v>
      </c>
      <c r="N233" s="64">
        <v>760723</v>
      </c>
      <c r="O233" s="64">
        <v>75723</v>
      </c>
      <c r="P233" s="58">
        <v>616500</v>
      </c>
      <c r="Q233" s="58"/>
      <c r="R233" s="58">
        <v>144000</v>
      </c>
      <c r="S233" s="58">
        <v>75500</v>
      </c>
      <c r="T233" s="58"/>
      <c r="U233" s="58"/>
      <c r="V233" s="56"/>
      <c r="X233" s="55"/>
      <c r="Y233" s="55"/>
      <c r="Z233" s="55"/>
      <c r="AA233" s="55"/>
      <c r="AB233" s="55"/>
    </row>
    <row r="234" spans="1:28" ht="27" customHeight="1">
      <c r="A234" s="56">
        <v>2</v>
      </c>
      <c r="B234" s="6" t="s">
        <v>675</v>
      </c>
      <c r="C234" s="56" t="s">
        <v>74</v>
      </c>
      <c r="D234" s="56">
        <v>7363412</v>
      </c>
      <c r="E234" s="56" t="s">
        <v>55</v>
      </c>
      <c r="F234" s="56" t="s">
        <v>591</v>
      </c>
      <c r="G234" s="56" t="s">
        <v>29</v>
      </c>
      <c r="H234" s="56" t="s">
        <v>562</v>
      </c>
      <c r="I234" s="56" t="s">
        <v>627</v>
      </c>
      <c r="J234" s="56">
        <v>905</v>
      </c>
      <c r="K234" s="56" t="s">
        <v>487</v>
      </c>
      <c r="L234" s="56" t="s">
        <v>672</v>
      </c>
      <c r="M234" s="56" t="s">
        <v>346</v>
      </c>
      <c r="N234" s="58">
        <v>236767</v>
      </c>
      <c r="O234" s="58">
        <v>118384</v>
      </c>
      <c r="P234" s="58">
        <v>107300</v>
      </c>
      <c r="Q234" s="58">
        <v>800</v>
      </c>
      <c r="R234" s="58">
        <v>106000</v>
      </c>
      <c r="S234" s="58">
        <v>106000</v>
      </c>
      <c r="T234" s="58"/>
      <c r="U234" s="58"/>
      <c r="V234" s="5" t="s">
        <v>345</v>
      </c>
      <c r="X234" s="55"/>
      <c r="Y234" s="55"/>
      <c r="Z234" s="55"/>
      <c r="AA234" s="60"/>
    </row>
    <row r="235" spans="1:28" ht="27" customHeight="1">
      <c r="A235" s="56">
        <v>3</v>
      </c>
      <c r="B235" s="6" t="s">
        <v>77</v>
      </c>
      <c r="C235" s="56" t="s">
        <v>74</v>
      </c>
      <c r="D235" s="56">
        <v>7829563</v>
      </c>
      <c r="E235" s="56" t="s">
        <v>55</v>
      </c>
      <c r="F235" s="56" t="s">
        <v>592</v>
      </c>
      <c r="G235" s="56" t="s">
        <v>29</v>
      </c>
      <c r="H235" s="56" t="s">
        <v>562</v>
      </c>
      <c r="I235" s="56" t="s">
        <v>627</v>
      </c>
      <c r="J235" s="56">
        <v>22931</v>
      </c>
      <c r="K235" s="56" t="s">
        <v>487</v>
      </c>
      <c r="L235" s="56" t="s">
        <v>670</v>
      </c>
      <c r="M235" s="56" t="s">
        <v>461</v>
      </c>
      <c r="N235" s="58">
        <v>1492600</v>
      </c>
      <c r="O235" s="58">
        <v>746300</v>
      </c>
      <c r="P235" s="58">
        <v>28120</v>
      </c>
      <c r="Q235" s="58"/>
      <c r="R235" s="58">
        <v>1030915</v>
      </c>
      <c r="S235" s="58">
        <v>313035</v>
      </c>
      <c r="T235" s="58"/>
      <c r="U235" s="58"/>
      <c r="V235" s="5" t="s">
        <v>358</v>
      </c>
      <c r="W235" s="89"/>
      <c r="X235" s="55"/>
      <c r="Y235" s="55"/>
      <c r="Z235" s="55"/>
      <c r="AA235" s="60"/>
    </row>
    <row r="236" spans="1:28" ht="27" customHeight="1" collapsed="1">
      <c r="A236" s="66" t="s">
        <v>22</v>
      </c>
      <c r="B236" s="66" t="s">
        <v>26</v>
      </c>
      <c r="C236" s="66"/>
      <c r="D236" s="59"/>
      <c r="E236" s="59"/>
      <c r="F236" s="59"/>
      <c r="G236" s="59"/>
      <c r="H236" s="59"/>
      <c r="I236" s="59"/>
      <c r="J236" s="59"/>
      <c r="K236" s="59"/>
      <c r="L236" s="59"/>
      <c r="M236" s="59"/>
      <c r="N236" s="67"/>
      <c r="O236" s="67"/>
      <c r="P236" s="67"/>
      <c r="Q236" s="67"/>
      <c r="R236" s="67"/>
      <c r="S236" s="67"/>
      <c r="T236" s="67"/>
      <c r="U236" s="67"/>
      <c r="V236" s="68"/>
      <c r="X236" s="55"/>
      <c r="Y236" s="55"/>
      <c r="Z236" s="55"/>
      <c r="AA236" s="55"/>
    </row>
    <row r="237" spans="1:28" s="142" customFormat="1" ht="27" customHeight="1">
      <c r="A237" s="65" t="s">
        <v>6</v>
      </c>
      <c r="B237" s="129" t="s">
        <v>42</v>
      </c>
      <c r="C237" s="129"/>
      <c r="D237" s="65"/>
      <c r="E237" s="65"/>
      <c r="F237" s="65"/>
      <c r="G237" s="65"/>
      <c r="H237" s="65"/>
      <c r="I237" s="65"/>
      <c r="J237" s="65"/>
      <c r="K237" s="65"/>
      <c r="L237" s="65"/>
      <c r="M237" s="65"/>
      <c r="N237" s="71">
        <f t="shared" ref="N237:U237" si="114">N238+N242</f>
        <v>2528085</v>
      </c>
      <c r="O237" s="71">
        <f t="shared" si="114"/>
        <v>579786</v>
      </c>
      <c r="P237" s="71">
        <f t="shared" si="114"/>
        <v>0</v>
      </c>
      <c r="Q237" s="71">
        <f t="shared" si="114"/>
        <v>0</v>
      </c>
      <c r="R237" s="71">
        <f t="shared" si="114"/>
        <v>2246812</v>
      </c>
      <c r="S237" s="71">
        <f t="shared" si="114"/>
        <v>428513</v>
      </c>
      <c r="T237" s="71">
        <f t="shared" si="114"/>
        <v>0</v>
      </c>
      <c r="U237" s="71">
        <f t="shared" si="114"/>
        <v>0</v>
      </c>
      <c r="V237" s="68"/>
      <c r="X237" s="143"/>
      <c r="Y237" s="143"/>
      <c r="Z237" s="143"/>
      <c r="AA237" s="143"/>
    </row>
    <row r="238" spans="1:28" ht="27" customHeight="1">
      <c r="A238" s="66" t="s">
        <v>17</v>
      </c>
      <c r="B238" s="66" t="s">
        <v>25</v>
      </c>
      <c r="C238" s="66"/>
      <c r="D238" s="59"/>
      <c r="E238" s="59"/>
      <c r="F238" s="59"/>
      <c r="G238" s="59"/>
      <c r="H238" s="59"/>
      <c r="I238" s="59"/>
      <c r="J238" s="59"/>
      <c r="K238" s="59"/>
      <c r="L238" s="59"/>
      <c r="M238" s="59"/>
      <c r="N238" s="67">
        <f t="shared" ref="N238:U238" si="115">SUM(N239:N241)</f>
        <v>1542288</v>
      </c>
      <c r="O238" s="67">
        <f t="shared" si="115"/>
        <v>524786</v>
      </c>
      <c r="P238" s="67">
        <f t="shared" si="115"/>
        <v>0</v>
      </c>
      <c r="Q238" s="67">
        <f t="shared" si="115"/>
        <v>0</v>
      </c>
      <c r="R238" s="67">
        <f t="shared" si="115"/>
        <v>1391015</v>
      </c>
      <c r="S238" s="67">
        <f t="shared" si="115"/>
        <v>373513</v>
      </c>
      <c r="T238" s="67">
        <f t="shared" si="115"/>
        <v>0</v>
      </c>
      <c r="U238" s="67">
        <f t="shared" si="115"/>
        <v>0</v>
      </c>
      <c r="V238" s="68"/>
      <c r="W238" s="89"/>
      <c r="X238" s="55"/>
      <c r="Y238" s="55"/>
      <c r="Z238" s="55"/>
      <c r="AA238" s="55"/>
    </row>
    <row r="239" spans="1:28" ht="27" customHeight="1">
      <c r="A239" s="56">
        <v>1</v>
      </c>
      <c r="B239" s="161" t="s">
        <v>532</v>
      </c>
      <c r="C239" s="162" t="s">
        <v>74</v>
      </c>
      <c r="D239" s="56"/>
      <c r="E239" s="56" t="s">
        <v>48</v>
      </c>
      <c r="F239" s="56" t="s">
        <v>534</v>
      </c>
      <c r="G239" s="56"/>
      <c r="H239" s="56"/>
      <c r="I239" s="56"/>
      <c r="J239" s="56"/>
      <c r="K239" s="56" t="s">
        <v>487</v>
      </c>
      <c r="L239" s="56" t="s">
        <v>433</v>
      </c>
      <c r="M239" s="163" t="s">
        <v>533</v>
      </c>
      <c r="N239" s="3">
        <v>1300000</v>
      </c>
      <c r="O239" s="3">
        <v>400000</v>
      </c>
      <c r="P239" s="58"/>
      <c r="Q239" s="58"/>
      <c r="R239" s="191">
        <v>1160000</v>
      </c>
      <c r="S239" s="191">
        <v>260000</v>
      </c>
      <c r="T239" s="58"/>
      <c r="U239" s="58"/>
      <c r="V239" s="5"/>
      <c r="X239" s="55"/>
      <c r="Y239" s="55"/>
      <c r="Z239" s="55"/>
      <c r="AA239" s="55"/>
    </row>
    <row r="240" spans="1:28" ht="27" customHeight="1">
      <c r="A240" s="56">
        <v>2</v>
      </c>
      <c r="B240" s="161" t="s">
        <v>674</v>
      </c>
      <c r="C240" s="162" t="s">
        <v>44</v>
      </c>
      <c r="D240" s="56"/>
      <c r="E240" s="56" t="s">
        <v>56</v>
      </c>
      <c r="F240" s="56" t="s">
        <v>593</v>
      </c>
      <c r="G240" s="56"/>
      <c r="H240" s="56"/>
      <c r="I240" s="56"/>
      <c r="J240" s="56"/>
      <c r="K240" s="56" t="s">
        <v>487</v>
      </c>
      <c r="L240" s="56" t="s">
        <v>567</v>
      </c>
      <c r="M240" s="163" t="s">
        <v>738</v>
      </c>
      <c r="N240" s="3">
        <v>112775</v>
      </c>
      <c r="O240" s="3">
        <v>42273</v>
      </c>
      <c r="P240" s="58"/>
      <c r="Q240" s="58"/>
      <c r="R240" s="64">
        <v>101502</v>
      </c>
      <c r="S240" s="64">
        <v>31000</v>
      </c>
      <c r="T240" s="58"/>
      <c r="U240" s="58"/>
      <c r="V240" s="5"/>
      <c r="X240" s="55"/>
      <c r="Y240" s="55"/>
      <c r="Z240" s="55"/>
      <c r="AA240" s="55"/>
    </row>
    <row r="241" spans="1:27" ht="27" customHeight="1">
      <c r="A241" s="56">
        <v>3</v>
      </c>
      <c r="B241" s="161" t="s">
        <v>463</v>
      </c>
      <c r="C241" s="162" t="s">
        <v>82</v>
      </c>
      <c r="D241" s="56"/>
      <c r="E241" s="56" t="s">
        <v>55</v>
      </c>
      <c r="F241" s="56" t="s">
        <v>489</v>
      </c>
      <c r="G241" s="56" t="s">
        <v>29</v>
      </c>
      <c r="H241" s="56" t="s">
        <v>563</v>
      </c>
      <c r="I241" s="56" t="s">
        <v>634</v>
      </c>
      <c r="J241" s="56"/>
      <c r="K241" s="56" t="s">
        <v>490</v>
      </c>
      <c r="L241" s="56" t="s">
        <v>269</v>
      </c>
      <c r="M241" s="163" t="s">
        <v>488</v>
      </c>
      <c r="N241" s="3">
        <v>129513</v>
      </c>
      <c r="O241" s="3">
        <v>82513</v>
      </c>
      <c r="P241" s="58"/>
      <c r="Q241" s="58"/>
      <c r="R241" s="3">
        <v>129513</v>
      </c>
      <c r="S241" s="3">
        <v>82513</v>
      </c>
      <c r="T241" s="58"/>
      <c r="U241" s="58"/>
      <c r="V241" s="5"/>
      <c r="X241" s="55"/>
      <c r="Y241" s="55"/>
      <c r="Z241" s="55"/>
      <c r="AA241" s="55"/>
    </row>
    <row r="242" spans="1:27" ht="27" customHeight="1" collapsed="1">
      <c r="A242" s="66" t="s">
        <v>22</v>
      </c>
      <c r="B242" s="66" t="s">
        <v>26</v>
      </c>
      <c r="C242" s="66"/>
      <c r="D242" s="59"/>
      <c r="E242" s="59"/>
      <c r="F242" s="59"/>
      <c r="G242" s="59"/>
      <c r="H242" s="59"/>
      <c r="I242" s="59"/>
      <c r="J242" s="59"/>
      <c r="K242" s="59"/>
      <c r="L242" s="59"/>
      <c r="M242" s="59"/>
      <c r="N242" s="67">
        <f>N243</f>
        <v>985797</v>
      </c>
      <c r="O242" s="67">
        <f t="shared" ref="O242:U242" si="116">O243</f>
        <v>55000</v>
      </c>
      <c r="P242" s="67">
        <f t="shared" si="116"/>
        <v>0</v>
      </c>
      <c r="Q242" s="67">
        <f t="shared" si="116"/>
        <v>0</v>
      </c>
      <c r="R242" s="67">
        <f t="shared" si="116"/>
        <v>855797</v>
      </c>
      <c r="S242" s="67">
        <f t="shared" si="116"/>
        <v>55000</v>
      </c>
      <c r="T242" s="67">
        <f t="shared" si="116"/>
        <v>0</v>
      </c>
      <c r="U242" s="67">
        <f t="shared" si="116"/>
        <v>0</v>
      </c>
      <c r="V242" s="68"/>
      <c r="W242" s="89"/>
      <c r="X242" s="55"/>
      <c r="Y242" s="55"/>
      <c r="Z242" s="55"/>
      <c r="AA242" s="55"/>
    </row>
    <row r="243" spans="1:27" ht="27" customHeight="1">
      <c r="A243" s="90">
        <v>1</v>
      </c>
      <c r="B243" s="197" t="s">
        <v>568</v>
      </c>
      <c r="C243" s="198" t="s">
        <v>45</v>
      </c>
      <c r="D243" s="198"/>
      <c r="E243" s="198" t="s">
        <v>55</v>
      </c>
      <c r="F243" s="198" t="s">
        <v>594</v>
      </c>
      <c r="G243" s="198"/>
      <c r="H243" s="198"/>
      <c r="I243" s="198"/>
      <c r="J243" s="198"/>
      <c r="K243" s="198" t="s">
        <v>487</v>
      </c>
      <c r="L243" s="198" t="s">
        <v>521</v>
      </c>
      <c r="M243" s="198" t="s">
        <v>569</v>
      </c>
      <c r="N243" s="196">
        <v>985797</v>
      </c>
      <c r="O243" s="196">
        <v>55000</v>
      </c>
      <c r="P243" s="67"/>
      <c r="Q243" s="67"/>
      <c r="R243" s="64">
        <v>855797</v>
      </c>
      <c r="S243" s="58">
        <v>55000</v>
      </c>
      <c r="T243" s="67"/>
      <c r="U243" s="67"/>
      <c r="V243" s="5"/>
      <c r="X243" s="55"/>
      <c r="Y243" s="55"/>
      <c r="Z243" s="55"/>
      <c r="AA243" s="55"/>
    </row>
    <row r="244" spans="1:27" s="69" customFormat="1" ht="27" customHeight="1">
      <c r="A244" s="66" t="s">
        <v>320</v>
      </c>
      <c r="B244" s="59" t="s">
        <v>33</v>
      </c>
      <c r="C244" s="59"/>
      <c r="D244" s="59"/>
      <c r="E244" s="59"/>
      <c r="F244" s="59"/>
      <c r="G244" s="59"/>
      <c r="H244" s="59" t="s">
        <v>566</v>
      </c>
      <c r="I244" s="59"/>
      <c r="J244" s="59"/>
      <c r="K244" s="59"/>
      <c r="L244" s="59"/>
      <c r="M244" s="59"/>
      <c r="N244" s="67">
        <f t="shared" ref="N244:U244" si="117">SUM(N245:N246)</f>
        <v>0</v>
      </c>
      <c r="O244" s="67">
        <f t="shared" si="117"/>
        <v>0</v>
      </c>
      <c r="P244" s="67">
        <f t="shared" si="117"/>
        <v>0</v>
      </c>
      <c r="Q244" s="67">
        <f t="shared" si="117"/>
        <v>0</v>
      </c>
      <c r="R244" s="67">
        <f t="shared" si="117"/>
        <v>2500</v>
      </c>
      <c r="S244" s="67">
        <f t="shared" si="117"/>
        <v>2500</v>
      </c>
      <c r="T244" s="67">
        <f t="shared" si="117"/>
        <v>0</v>
      </c>
      <c r="U244" s="67">
        <f t="shared" si="117"/>
        <v>0</v>
      </c>
      <c r="V244" s="68"/>
      <c r="X244" s="70"/>
      <c r="Y244" s="70"/>
      <c r="Z244" s="70"/>
      <c r="AA244" s="70"/>
    </row>
    <row r="245" spans="1:27" s="69" customFormat="1" ht="27" customHeight="1">
      <c r="A245" s="90">
        <v>1</v>
      </c>
      <c r="B245" s="6" t="s">
        <v>653</v>
      </c>
      <c r="C245" s="56" t="s">
        <v>49</v>
      </c>
      <c r="D245" s="56"/>
      <c r="E245" s="56" t="s">
        <v>40</v>
      </c>
      <c r="F245" s="56" t="s">
        <v>604</v>
      </c>
      <c r="G245" s="56"/>
      <c r="H245" s="56" t="s">
        <v>566</v>
      </c>
      <c r="I245" s="56" t="s">
        <v>634</v>
      </c>
      <c r="J245" s="56"/>
      <c r="K245" s="56"/>
      <c r="L245" s="56"/>
      <c r="M245" s="56"/>
      <c r="N245" s="58"/>
      <c r="O245" s="58"/>
      <c r="P245" s="58"/>
      <c r="Q245" s="58"/>
      <c r="R245" s="58">
        <v>500</v>
      </c>
      <c r="S245" s="58">
        <v>500</v>
      </c>
      <c r="T245" s="58"/>
      <c r="U245" s="58"/>
      <c r="V245" s="5"/>
      <c r="X245" s="70"/>
      <c r="Y245" s="70"/>
      <c r="Z245" s="70"/>
      <c r="AA245" s="70"/>
    </row>
    <row r="246" spans="1:27" s="69" customFormat="1" ht="27" customHeight="1">
      <c r="A246" s="90">
        <v>2</v>
      </c>
      <c r="B246" s="6" t="s">
        <v>378</v>
      </c>
      <c r="C246" s="56" t="s">
        <v>355</v>
      </c>
      <c r="D246" s="56"/>
      <c r="E246" s="56" t="s">
        <v>41</v>
      </c>
      <c r="F246" s="56"/>
      <c r="G246" s="56"/>
      <c r="H246" s="56" t="s">
        <v>566</v>
      </c>
      <c r="I246" s="56" t="s">
        <v>145</v>
      </c>
      <c r="J246" s="56"/>
      <c r="K246" s="56"/>
      <c r="L246" s="56"/>
      <c r="M246" s="56"/>
      <c r="N246" s="58"/>
      <c r="O246" s="58"/>
      <c r="P246" s="58"/>
      <c r="Q246" s="58"/>
      <c r="R246" s="58">
        <v>2000</v>
      </c>
      <c r="S246" s="58">
        <v>2000</v>
      </c>
      <c r="T246" s="58"/>
      <c r="U246" s="58"/>
      <c r="V246" s="5"/>
      <c r="X246" s="70"/>
      <c r="Y246" s="70"/>
      <c r="Z246" s="70"/>
      <c r="AA246" s="70"/>
    </row>
    <row r="247" spans="1:27" s="69" customFormat="1" ht="27" customHeight="1">
      <c r="A247" s="66" t="s">
        <v>573</v>
      </c>
      <c r="B247" s="59" t="s">
        <v>570</v>
      </c>
      <c r="C247" s="59"/>
      <c r="D247" s="59"/>
      <c r="E247" s="59"/>
      <c r="F247" s="59"/>
      <c r="G247" s="59"/>
      <c r="H247" s="59"/>
      <c r="I247" s="59"/>
      <c r="J247" s="59"/>
      <c r="K247" s="59"/>
      <c r="L247" s="59"/>
      <c r="M247" s="59"/>
      <c r="N247" s="67">
        <f t="shared" ref="N247:U247" si="118">N248+N258</f>
        <v>7002603</v>
      </c>
      <c r="O247" s="67">
        <f t="shared" si="118"/>
        <v>5851662</v>
      </c>
      <c r="P247" s="67">
        <f t="shared" si="118"/>
        <v>261120.72399999999</v>
      </c>
      <c r="Q247" s="67">
        <f t="shared" si="118"/>
        <v>261120.72399999999</v>
      </c>
      <c r="R247" s="67">
        <f t="shared" si="118"/>
        <v>3782433</v>
      </c>
      <c r="S247" s="67">
        <f t="shared" si="118"/>
        <v>3370236</v>
      </c>
      <c r="T247" s="67">
        <f t="shared" si="118"/>
        <v>81430</v>
      </c>
      <c r="U247" s="67">
        <f t="shared" si="118"/>
        <v>0</v>
      </c>
      <c r="V247" s="68"/>
      <c r="X247" s="70"/>
      <c r="Y247" s="70"/>
      <c r="Z247" s="70"/>
      <c r="AA247" s="70"/>
    </row>
    <row r="248" spans="1:27" s="142" customFormat="1" ht="27" customHeight="1">
      <c r="A248" s="65" t="s">
        <v>5</v>
      </c>
      <c r="B248" s="129" t="s">
        <v>24</v>
      </c>
      <c r="C248" s="129"/>
      <c r="D248" s="65"/>
      <c r="E248" s="65"/>
      <c r="F248" s="65"/>
      <c r="G248" s="65"/>
      <c r="H248" s="65"/>
      <c r="I248" s="65"/>
      <c r="J248" s="65"/>
      <c r="K248" s="65"/>
      <c r="L248" s="65"/>
      <c r="M248" s="65"/>
      <c r="N248" s="71">
        <f t="shared" ref="N248:S248" si="119">N249+N257</f>
        <v>1102980</v>
      </c>
      <c r="O248" s="71">
        <f t="shared" si="119"/>
        <v>1102980</v>
      </c>
      <c r="P248" s="71">
        <f t="shared" si="119"/>
        <v>255603.72399999999</v>
      </c>
      <c r="Q248" s="71">
        <f t="shared" si="119"/>
        <v>255603.72399999999</v>
      </c>
      <c r="R248" s="71">
        <f t="shared" si="119"/>
        <v>563942</v>
      </c>
      <c r="S248" s="71">
        <f t="shared" si="119"/>
        <v>551279</v>
      </c>
      <c r="T248" s="71">
        <f t="shared" ref="T248:U248" si="120">T249+T257</f>
        <v>3430</v>
      </c>
      <c r="U248" s="71">
        <f t="shared" si="120"/>
        <v>0</v>
      </c>
      <c r="V248" s="72"/>
      <c r="X248" s="143"/>
      <c r="Y248" s="143"/>
      <c r="Z248" s="143"/>
      <c r="AA248" s="143"/>
    </row>
    <row r="249" spans="1:27" ht="27" customHeight="1">
      <c r="A249" s="66" t="s">
        <v>17</v>
      </c>
      <c r="B249" s="66" t="s">
        <v>25</v>
      </c>
      <c r="C249" s="66"/>
      <c r="D249" s="59"/>
      <c r="E249" s="59"/>
      <c r="F249" s="59"/>
      <c r="G249" s="59"/>
      <c r="H249" s="59"/>
      <c r="I249" s="59"/>
      <c r="J249" s="59"/>
      <c r="K249" s="59"/>
      <c r="L249" s="59"/>
      <c r="M249" s="59"/>
      <c r="N249" s="67">
        <f>SUM(N250:N256)</f>
        <v>1102980</v>
      </c>
      <c r="O249" s="67">
        <f t="shared" ref="O249:S249" si="121">SUM(O250:O256)</f>
        <v>1102980</v>
      </c>
      <c r="P249" s="67">
        <f t="shared" si="121"/>
        <v>255603.72399999999</v>
      </c>
      <c r="Q249" s="67">
        <f t="shared" si="121"/>
        <v>255603.72399999999</v>
      </c>
      <c r="R249" s="67">
        <f t="shared" si="121"/>
        <v>563942</v>
      </c>
      <c r="S249" s="67">
        <f t="shared" si="121"/>
        <v>551279</v>
      </c>
      <c r="T249" s="67">
        <f t="shared" ref="T249:U249" si="122">SUM(T250:T256)</f>
        <v>3430</v>
      </c>
      <c r="U249" s="67">
        <f t="shared" si="122"/>
        <v>0</v>
      </c>
      <c r="V249" s="68"/>
      <c r="X249" s="55"/>
      <c r="Y249" s="55"/>
      <c r="Z249" s="55"/>
      <c r="AA249" s="55"/>
    </row>
    <row r="250" spans="1:27" ht="27" customHeight="1">
      <c r="A250" s="56">
        <v>1</v>
      </c>
      <c r="B250" s="6" t="s">
        <v>698</v>
      </c>
      <c r="C250" s="56" t="s">
        <v>74</v>
      </c>
      <c r="D250" s="56">
        <v>7640027</v>
      </c>
      <c r="E250" s="56" t="s">
        <v>55</v>
      </c>
      <c r="F250" s="56" t="s">
        <v>545</v>
      </c>
      <c r="G250" s="56" t="s">
        <v>402</v>
      </c>
      <c r="H250" s="56" t="s">
        <v>562</v>
      </c>
      <c r="I250" s="56" t="s">
        <v>144</v>
      </c>
      <c r="J250" s="56"/>
      <c r="K250" s="56" t="s">
        <v>487</v>
      </c>
      <c r="L250" s="56" t="s">
        <v>79</v>
      </c>
      <c r="M250" s="56" t="s">
        <v>723</v>
      </c>
      <c r="N250" s="64">
        <v>61500</v>
      </c>
      <c r="O250" s="64">
        <v>61500</v>
      </c>
      <c r="P250" s="58">
        <v>21332</v>
      </c>
      <c r="Q250" s="58">
        <v>21332</v>
      </c>
      <c r="R250" s="58">
        <v>37168</v>
      </c>
      <c r="S250" s="58">
        <v>37168</v>
      </c>
      <c r="T250" s="58"/>
      <c r="U250" s="58"/>
      <c r="V250" s="56"/>
      <c r="X250" s="55"/>
      <c r="Y250" s="55"/>
      <c r="Z250" s="55"/>
      <c r="AA250" s="55"/>
    </row>
    <row r="251" spans="1:27" ht="38.25">
      <c r="A251" s="56">
        <v>2</v>
      </c>
      <c r="B251" s="6" t="s">
        <v>80</v>
      </c>
      <c r="C251" s="56" t="s">
        <v>74</v>
      </c>
      <c r="D251" s="56">
        <v>7582711</v>
      </c>
      <c r="E251" s="56" t="s">
        <v>55</v>
      </c>
      <c r="F251" s="56" t="s">
        <v>546</v>
      </c>
      <c r="G251" s="56" t="s">
        <v>29</v>
      </c>
      <c r="H251" s="56" t="s">
        <v>562</v>
      </c>
      <c r="I251" s="56" t="s">
        <v>630</v>
      </c>
      <c r="J251" s="56"/>
      <c r="K251" s="56" t="s">
        <v>487</v>
      </c>
      <c r="L251" s="56" t="s">
        <v>97</v>
      </c>
      <c r="M251" s="56" t="s">
        <v>468</v>
      </c>
      <c r="N251" s="58">
        <v>151743</v>
      </c>
      <c r="O251" s="58">
        <v>151743</v>
      </c>
      <c r="P251" s="58">
        <f>62506.475+12309+7456.249</f>
        <v>82271.724000000002</v>
      </c>
      <c r="Q251" s="58">
        <f>62506.475+12309+7456.249</f>
        <v>82271.724000000002</v>
      </c>
      <c r="R251" s="58">
        <v>41259</v>
      </c>
      <c r="S251" s="58">
        <v>28596</v>
      </c>
      <c r="T251" s="58"/>
      <c r="U251" s="58"/>
      <c r="V251" s="5"/>
      <c r="W251" s="134"/>
      <c r="X251" s="55"/>
      <c r="Y251" s="55"/>
      <c r="Z251" s="55"/>
      <c r="AA251" s="60"/>
    </row>
    <row r="252" spans="1:27" ht="38.25">
      <c r="A252" s="56">
        <v>3</v>
      </c>
      <c r="B252" s="6" t="s">
        <v>357</v>
      </c>
      <c r="C252" s="56" t="s">
        <v>74</v>
      </c>
      <c r="D252" s="56">
        <v>7778419</v>
      </c>
      <c r="E252" s="56" t="s">
        <v>55</v>
      </c>
      <c r="F252" s="56" t="s">
        <v>547</v>
      </c>
      <c r="G252" s="56" t="s">
        <v>402</v>
      </c>
      <c r="H252" s="56" t="s">
        <v>562</v>
      </c>
      <c r="I252" s="56" t="s">
        <v>630</v>
      </c>
      <c r="J252" s="56"/>
      <c r="K252" s="56" t="s">
        <v>485</v>
      </c>
      <c r="L252" s="56" t="s">
        <v>665</v>
      </c>
      <c r="M252" s="56" t="s">
        <v>469</v>
      </c>
      <c r="N252" s="64">
        <v>76095</v>
      </c>
      <c r="O252" s="64">
        <v>76095</v>
      </c>
      <c r="P252" s="58">
        <v>30000</v>
      </c>
      <c r="Q252" s="58">
        <v>30000</v>
      </c>
      <c r="R252" s="58">
        <v>38500</v>
      </c>
      <c r="S252" s="58">
        <v>38500</v>
      </c>
      <c r="T252" s="58"/>
      <c r="U252" s="58"/>
      <c r="V252" s="5"/>
      <c r="X252" s="55"/>
      <c r="Y252" s="55"/>
      <c r="Z252" s="55"/>
      <c r="AA252" s="60"/>
    </row>
    <row r="253" spans="1:27" ht="27" customHeight="1">
      <c r="A253" s="56">
        <v>4</v>
      </c>
      <c r="B253" s="6" t="s">
        <v>84</v>
      </c>
      <c r="C253" s="56" t="s">
        <v>74</v>
      </c>
      <c r="D253" s="56">
        <v>7778425</v>
      </c>
      <c r="E253" s="56" t="s">
        <v>55</v>
      </c>
      <c r="F253" s="56" t="s">
        <v>600</v>
      </c>
      <c r="G253" s="56" t="s">
        <v>402</v>
      </c>
      <c r="H253" s="56" t="s">
        <v>562</v>
      </c>
      <c r="I253" s="56" t="s">
        <v>627</v>
      </c>
      <c r="J253" s="56"/>
      <c r="K253" s="56" t="s">
        <v>485</v>
      </c>
      <c r="L253" s="56" t="s">
        <v>665</v>
      </c>
      <c r="M253" s="56" t="s">
        <v>724</v>
      </c>
      <c r="N253" s="64">
        <v>57000</v>
      </c>
      <c r="O253" s="64">
        <f>+N253</f>
        <v>57000</v>
      </c>
      <c r="P253" s="58">
        <v>27000</v>
      </c>
      <c r="Q253" s="58">
        <v>27000</v>
      </c>
      <c r="R253" s="58">
        <v>24300</v>
      </c>
      <c r="S253" s="58">
        <v>24300</v>
      </c>
      <c r="T253" s="58"/>
      <c r="U253" s="58"/>
      <c r="V253" s="5"/>
      <c r="X253" s="55"/>
      <c r="Y253" s="55"/>
      <c r="Z253" s="55"/>
      <c r="AA253" s="60"/>
    </row>
    <row r="254" spans="1:27" ht="27" customHeight="1">
      <c r="A254" s="56">
        <v>5</v>
      </c>
      <c r="B254" s="6" t="s">
        <v>85</v>
      </c>
      <c r="C254" s="56" t="s">
        <v>74</v>
      </c>
      <c r="D254" s="56">
        <v>7778423</v>
      </c>
      <c r="E254" s="56" t="s">
        <v>55</v>
      </c>
      <c r="F254" s="56" t="s">
        <v>601</v>
      </c>
      <c r="G254" s="56" t="s">
        <v>29</v>
      </c>
      <c r="H254" s="56" t="s">
        <v>562</v>
      </c>
      <c r="I254" s="56" t="s">
        <v>627</v>
      </c>
      <c r="J254" s="56"/>
      <c r="K254" s="56" t="s">
        <v>487</v>
      </c>
      <c r="L254" s="56" t="s">
        <v>665</v>
      </c>
      <c r="M254" s="56" t="s">
        <v>725</v>
      </c>
      <c r="N254" s="64">
        <v>87000</v>
      </c>
      <c r="O254" s="64">
        <f>+N254</f>
        <v>87000</v>
      </c>
      <c r="P254" s="58">
        <v>30000</v>
      </c>
      <c r="Q254" s="58">
        <v>30000</v>
      </c>
      <c r="R254" s="58">
        <v>48300</v>
      </c>
      <c r="S254" s="58">
        <v>48300</v>
      </c>
      <c r="T254" s="58"/>
      <c r="U254" s="58"/>
      <c r="V254" s="5"/>
      <c r="X254" s="55"/>
      <c r="Y254" s="55"/>
      <c r="Z254" s="55"/>
      <c r="AA254" s="60"/>
    </row>
    <row r="255" spans="1:27" ht="27" customHeight="1">
      <c r="A255" s="56">
        <v>6</v>
      </c>
      <c r="B255" s="6" t="s">
        <v>83</v>
      </c>
      <c r="C255" s="56" t="s">
        <v>74</v>
      </c>
      <c r="D255" s="56">
        <v>7796933</v>
      </c>
      <c r="E255" s="56" t="s">
        <v>55</v>
      </c>
      <c r="F255" s="56" t="s">
        <v>514</v>
      </c>
      <c r="G255" s="56" t="s">
        <v>29</v>
      </c>
      <c r="H255" s="56" t="s">
        <v>562</v>
      </c>
      <c r="I255" s="56" t="s">
        <v>627</v>
      </c>
      <c r="J255" s="56"/>
      <c r="K255" s="56" t="s">
        <v>487</v>
      </c>
      <c r="L255" s="56" t="s">
        <v>670</v>
      </c>
      <c r="M255" s="56" t="s">
        <v>470</v>
      </c>
      <c r="N255" s="64">
        <v>457126</v>
      </c>
      <c r="O255" s="64">
        <v>457126</v>
      </c>
      <c r="P255" s="58">
        <v>50000</v>
      </c>
      <c r="Q255" s="58">
        <v>50000</v>
      </c>
      <c r="R255" s="58">
        <v>340000</v>
      </c>
      <c r="S255" s="58">
        <v>340000</v>
      </c>
      <c r="T255" s="58"/>
      <c r="U255" s="58"/>
      <c r="V255" s="5" t="s">
        <v>358</v>
      </c>
      <c r="W255" s="145"/>
      <c r="X255" s="55"/>
      <c r="Y255" s="55"/>
      <c r="Z255" s="55"/>
      <c r="AA255" s="60"/>
    </row>
    <row r="256" spans="1:27" ht="27" customHeight="1">
      <c r="A256" s="56">
        <v>7</v>
      </c>
      <c r="B256" s="6" t="s">
        <v>726</v>
      </c>
      <c r="C256" s="56" t="s">
        <v>49</v>
      </c>
      <c r="D256" s="56"/>
      <c r="E256" s="56" t="s">
        <v>55</v>
      </c>
      <c r="F256" s="56"/>
      <c r="G256" s="56"/>
      <c r="H256" s="56"/>
      <c r="I256" s="56"/>
      <c r="J256" s="56"/>
      <c r="K256" s="56"/>
      <c r="L256" s="56" t="s">
        <v>257</v>
      </c>
      <c r="M256" s="56" t="s">
        <v>727</v>
      </c>
      <c r="N256" s="64">
        <v>212516</v>
      </c>
      <c r="O256" s="64">
        <v>212516</v>
      </c>
      <c r="P256" s="58">
        <v>15000</v>
      </c>
      <c r="Q256" s="58">
        <v>15000</v>
      </c>
      <c r="R256" s="58">
        <v>34415</v>
      </c>
      <c r="S256" s="58">
        <v>34415</v>
      </c>
      <c r="T256" s="58">
        <v>3430</v>
      </c>
      <c r="U256" s="58"/>
      <c r="V256" s="5"/>
      <c r="W256" s="89"/>
      <c r="X256" s="55"/>
      <c r="Y256" s="55"/>
      <c r="Z256" s="55"/>
      <c r="AA256" s="60"/>
    </row>
    <row r="257" spans="1:28" ht="27" customHeight="1" collapsed="1">
      <c r="A257" s="66" t="s">
        <v>22</v>
      </c>
      <c r="B257" s="66" t="s">
        <v>26</v>
      </c>
      <c r="C257" s="66"/>
      <c r="D257" s="59"/>
      <c r="E257" s="59"/>
      <c r="F257" s="59"/>
      <c r="G257" s="59"/>
      <c r="H257" s="59"/>
      <c r="I257" s="59"/>
      <c r="J257" s="59"/>
      <c r="K257" s="59"/>
      <c r="L257" s="59"/>
      <c r="M257" s="59"/>
      <c r="N257" s="67"/>
      <c r="O257" s="67"/>
      <c r="P257" s="67"/>
      <c r="Q257" s="67"/>
      <c r="R257" s="67"/>
      <c r="S257" s="67"/>
      <c r="T257" s="67"/>
      <c r="U257" s="67"/>
      <c r="V257" s="68"/>
      <c r="X257" s="55"/>
      <c r="Y257" s="55"/>
      <c r="Z257" s="55"/>
      <c r="AA257" s="55"/>
    </row>
    <row r="258" spans="1:28" s="142" customFormat="1" ht="27" customHeight="1">
      <c r="A258" s="65" t="s">
        <v>6</v>
      </c>
      <c r="B258" s="129" t="s">
        <v>42</v>
      </c>
      <c r="C258" s="129"/>
      <c r="D258" s="65"/>
      <c r="E258" s="65"/>
      <c r="F258" s="65"/>
      <c r="G258" s="65"/>
      <c r="H258" s="65"/>
      <c r="I258" s="65"/>
      <c r="J258" s="65"/>
      <c r="K258" s="65"/>
      <c r="L258" s="65"/>
      <c r="M258" s="65"/>
      <c r="N258" s="71">
        <f t="shared" ref="N258:U258" si="123">N259+N287</f>
        <v>5899623</v>
      </c>
      <c r="O258" s="71">
        <f t="shared" si="123"/>
        <v>4748682</v>
      </c>
      <c r="P258" s="71">
        <f t="shared" si="123"/>
        <v>5517</v>
      </c>
      <c r="Q258" s="71">
        <f t="shared" si="123"/>
        <v>5517</v>
      </c>
      <c r="R258" s="71">
        <f t="shared" si="123"/>
        <v>3218491</v>
      </c>
      <c r="S258" s="71">
        <f t="shared" si="123"/>
        <v>2818957</v>
      </c>
      <c r="T258" s="71">
        <f t="shared" si="123"/>
        <v>78000</v>
      </c>
      <c r="U258" s="71">
        <f t="shared" si="123"/>
        <v>0</v>
      </c>
      <c r="V258" s="68"/>
      <c r="X258" s="143"/>
      <c r="Y258" s="143"/>
      <c r="Z258" s="143"/>
      <c r="AA258" s="143"/>
    </row>
    <row r="259" spans="1:28" ht="27" customHeight="1">
      <c r="A259" s="66" t="s">
        <v>17</v>
      </c>
      <c r="B259" s="66" t="s">
        <v>25</v>
      </c>
      <c r="C259" s="66"/>
      <c r="D259" s="59"/>
      <c r="E259" s="59"/>
      <c r="F259" s="59"/>
      <c r="G259" s="59"/>
      <c r="H259" s="59"/>
      <c r="I259" s="59"/>
      <c r="J259" s="59"/>
      <c r="K259" s="59"/>
      <c r="L259" s="59"/>
      <c r="M259" s="59"/>
      <c r="N259" s="67">
        <f t="shared" ref="N259:U259" si="124">SUM(N260:N286)</f>
        <v>2848471</v>
      </c>
      <c r="O259" s="67">
        <f t="shared" si="124"/>
        <v>2443530</v>
      </c>
      <c r="P259" s="67">
        <f t="shared" si="124"/>
        <v>5517</v>
      </c>
      <c r="Q259" s="67">
        <f t="shared" si="124"/>
        <v>5517</v>
      </c>
      <c r="R259" s="67">
        <f t="shared" si="124"/>
        <v>2699197</v>
      </c>
      <c r="S259" s="67">
        <f t="shared" si="124"/>
        <v>2299663</v>
      </c>
      <c r="T259" s="67">
        <f t="shared" si="124"/>
        <v>66000</v>
      </c>
      <c r="U259" s="67">
        <f t="shared" si="124"/>
        <v>0</v>
      </c>
      <c r="V259" s="68"/>
      <c r="W259" s="89"/>
      <c r="X259" s="55"/>
      <c r="Y259" s="55"/>
      <c r="Z259" s="55"/>
      <c r="AA259" s="55"/>
    </row>
    <row r="260" spans="1:28" ht="27" customHeight="1">
      <c r="A260" s="56">
        <v>1</v>
      </c>
      <c r="B260" s="6" t="s">
        <v>264</v>
      </c>
      <c r="C260" s="56" t="s">
        <v>74</v>
      </c>
      <c r="D260" s="56">
        <v>7654415</v>
      </c>
      <c r="E260" s="56" t="s">
        <v>55</v>
      </c>
      <c r="F260" s="56" t="s">
        <v>548</v>
      </c>
      <c r="G260" s="56" t="s">
        <v>29</v>
      </c>
      <c r="H260" s="56" t="s">
        <v>563</v>
      </c>
      <c r="I260" s="56" t="s">
        <v>634</v>
      </c>
      <c r="J260" s="56"/>
      <c r="K260" s="56" t="s">
        <v>487</v>
      </c>
      <c r="L260" s="56" t="s">
        <v>567</v>
      </c>
      <c r="M260" s="56" t="s">
        <v>778</v>
      </c>
      <c r="N260" s="64">
        <v>197223</v>
      </c>
      <c r="O260" s="64">
        <f>+N260</f>
        <v>197223</v>
      </c>
      <c r="P260" s="58"/>
      <c r="Q260" s="58"/>
      <c r="R260" s="58">
        <v>183700</v>
      </c>
      <c r="S260" s="58">
        <v>183700</v>
      </c>
      <c r="T260" s="58">
        <v>30000</v>
      </c>
      <c r="U260" s="58"/>
      <c r="V260" s="5"/>
      <c r="X260" s="55"/>
      <c r="Y260" s="55"/>
      <c r="Z260" s="55"/>
      <c r="AA260" s="60"/>
    </row>
    <row r="261" spans="1:28" ht="27" customHeight="1">
      <c r="A261" s="56">
        <v>2</v>
      </c>
      <c r="B261" s="6" t="s">
        <v>86</v>
      </c>
      <c r="C261" s="56" t="s">
        <v>74</v>
      </c>
      <c r="D261" s="56">
        <v>7779352</v>
      </c>
      <c r="E261" s="56" t="s">
        <v>55</v>
      </c>
      <c r="F261" s="56" t="s">
        <v>549</v>
      </c>
      <c r="G261" s="56" t="s">
        <v>29</v>
      </c>
      <c r="H261" s="56" t="s">
        <v>563</v>
      </c>
      <c r="I261" s="56" t="s">
        <v>634</v>
      </c>
      <c r="J261" s="56"/>
      <c r="K261" s="56" t="s">
        <v>487</v>
      </c>
      <c r="L261" s="56" t="s">
        <v>567</v>
      </c>
      <c r="M261" s="56" t="s">
        <v>780</v>
      </c>
      <c r="N261" s="64">
        <v>100000</v>
      </c>
      <c r="O261" s="64">
        <f>+N261</f>
        <v>100000</v>
      </c>
      <c r="P261" s="58"/>
      <c r="Q261" s="58"/>
      <c r="R261" s="58">
        <v>93000</v>
      </c>
      <c r="S261" s="58">
        <v>93000</v>
      </c>
      <c r="T261" s="58">
        <v>2000</v>
      </c>
      <c r="U261" s="58"/>
      <c r="V261" s="5"/>
      <c r="W261" s="89"/>
      <c r="X261" s="55"/>
      <c r="Y261" s="55"/>
      <c r="Z261" s="55"/>
      <c r="AA261" s="60"/>
    </row>
    <row r="262" spans="1:28" ht="27" customHeight="1">
      <c r="A262" s="56">
        <v>3</v>
      </c>
      <c r="B262" s="6" t="s">
        <v>87</v>
      </c>
      <c r="C262" s="56" t="s">
        <v>74</v>
      </c>
      <c r="D262" s="56">
        <v>7779351</v>
      </c>
      <c r="E262" s="56" t="s">
        <v>55</v>
      </c>
      <c r="F262" s="56" t="s">
        <v>550</v>
      </c>
      <c r="G262" s="56" t="s">
        <v>29</v>
      </c>
      <c r="H262" s="56" t="s">
        <v>563</v>
      </c>
      <c r="I262" s="56" t="s">
        <v>634</v>
      </c>
      <c r="J262" s="56"/>
      <c r="K262" s="56" t="s">
        <v>487</v>
      </c>
      <c r="L262" s="56" t="s">
        <v>567</v>
      </c>
      <c r="M262" s="56" t="s">
        <v>781</v>
      </c>
      <c r="N262" s="64">
        <v>152000</v>
      </c>
      <c r="O262" s="64">
        <f>+N262</f>
        <v>152000</v>
      </c>
      <c r="P262" s="58"/>
      <c r="Q262" s="58"/>
      <c r="R262" s="58">
        <v>136800</v>
      </c>
      <c r="S262" s="58">
        <v>136800</v>
      </c>
      <c r="T262" s="58"/>
      <c r="U262" s="58"/>
      <c r="V262" s="5"/>
      <c r="X262" s="55"/>
      <c r="Y262" s="55"/>
      <c r="Z262" s="55"/>
      <c r="AA262" s="60"/>
    </row>
    <row r="263" spans="1:28" ht="27" customHeight="1">
      <c r="A263" s="56">
        <v>4</v>
      </c>
      <c r="B263" s="6" t="s">
        <v>88</v>
      </c>
      <c r="C263" s="56" t="s">
        <v>74</v>
      </c>
      <c r="D263" s="56"/>
      <c r="E263" s="56" t="s">
        <v>55</v>
      </c>
      <c r="F263" s="56" t="s">
        <v>551</v>
      </c>
      <c r="G263" s="56" t="s">
        <v>29</v>
      </c>
      <c r="H263" s="56" t="s">
        <v>563</v>
      </c>
      <c r="I263" s="56" t="s">
        <v>630</v>
      </c>
      <c r="J263" s="56"/>
      <c r="K263" s="56" t="s">
        <v>487</v>
      </c>
      <c r="L263" s="56" t="s">
        <v>700</v>
      </c>
      <c r="M263" s="56" t="s">
        <v>471</v>
      </c>
      <c r="N263" s="64">
        <v>75000</v>
      </c>
      <c r="O263" s="64">
        <f>N263</f>
        <v>75000</v>
      </c>
      <c r="P263" s="58"/>
      <c r="Q263" s="58"/>
      <c r="R263" s="58">
        <v>66800</v>
      </c>
      <c r="S263" s="58">
        <v>66800</v>
      </c>
      <c r="T263" s="58"/>
      <c r="U263" s="58"/>
      <c r="V263" s="5"/>
      <c r="W263" s="89"/>
      <c r="X263" s="55"/>
      <c r="Y263" s="55"/>
      <c r="Z263" s="55"/>
      <c r="AA263" s="60"/>
    </row>
    <row r="264" spans="1:28" ht="27" customHeight="1">
      <c r="A264" s="56">
        <v>5</v>
      </c>
      <c r="B264" s="6" t="s">
        <v>699</v>
      </c>
      <c r="C264" s="56" t="s">
        <v>49</v>
      </c>
      <c r="D264" s="56">
        <v>7782222</v>
      </c>
      <c r="E264" s="56" t="s">
        <v>55</v>
      </c>
      <c r="F264" s="56" t="s">
        <v>599</v>
      </c>
      <c r="G264" s="56" t="s">
        <v>29</v>
      </c>
      <c r="H264" s="56" t="s">
        <v>563</v>
      </c>
      <c r="I264" s="56" t="s">
        <v>635</v>
      </c>
      <c r="J264" s="56"/>
      <c r="K264" s="56" t="s">
        <v>487</v>
      </c>
      <c r="L264" s="56" t="s">
        <v>567</v>
      </c>
      <c r="M264" s="56" t="s">
        <v>368</v>
      </c>
      <c r="N264" s="58">
        <v>272240</v>
      </c>
      <c r="O264" s="58">
        <v>272240</v>
      </c>
      <c r="P264" s="58"/>
      <c r="Q264" s="58"/>
      <c r="R264" s="58">
        <f>272240-30990</f>
        <v>241250</v>
      </c>
      <c r="S264" s="58">
        <f>272240-30990</f>
        <v>241250</v>
      </c>
      <c r="T264" s="58">
        <v>34000</v>
      </c>
      <c r="U264" s="58"/>
      <c r="V264" s="5"/>
      <c r="X264" s="55"/>
      <c r="Y264" s="55"/>
      <c r="Z264" s="55"/>
      <c r="AA264" s="60"/>
    </row>
    <row r="265" spans="1:28" ht="27" customHeight="1">
      <c r="A265" s="56">
        <v>6</v>
      </c>
      <c r="B265" s="201" t="s">
        <v>754</v>
      </c>
      <c r="C265" s="202" t="s">
        <v>755</v>
      </c>
      <c r="D265" s="202"/>
      <c r="E265" s="202" t="s">
        <v>55</v>
      </c>
      <c r="F265" s="202" t="s">
        <v>756</v>
      </c>
      <c r="G265" s="202" t="s">
        <v>402</v>
      </c>
      <c r="H265" s="202" t="s">
        <v>563</v>
      </c>
      <c r="I265" s="202" t="s">
        <v>630</v>
      </c>
      <c r="J265" s="202"/>
      <c r="K265" s="202" t="s">
        <v>484</v>
      </c>
      <c r="L265" s="202" t="s">
        <v>693</v>
      </c>
      <c r="M265" s="202" t="s">
        <v>757</v>
      </c>
      <c r="N265" s="64">
        <v>1170</v>
      </c>
      <c r="O265" s="64">
        <v>1170</v>
      </c>
      <c r="P265" s="191"/>
      <c r="Q265" s="191"/>
      <c r="R265" s="64">
        <v>1170</v>
      </c>
      <c r="S265" s="64">
        <v>1170</v>
      </c>
      <c r="T265" s="191"/>
      <c r="U265" s="191"/>
      <c r="V265" s="203"/>
      <c r="X265" s="55"/>
      <c r="Y265" s="55"/>
      <c r="Z265" s="55"/>
      <c r="AA265" s="60"/>
    </row>
    <row r="266" spans="1:28" ht="27" customHeight="1">
      <c r="A266" s="56">
        <v>7</v>
      </c>
      <c r="B266" s="6" t="s">
        <v>279</v>
      </c>
      <c r="C266" s="56" t="s">
        <v>89</v>
      </c>
      <c r="D266" s="56"/>
      <c r="E266" s="56" t="s">
        <v>57</v>
      </c>
      <c r="F266" s="56" t="s">
        <v>506</v>
      </c>
      <c r="G266" s="56" t="s">
        <v>29</v>
      </c>
      <c r="H266" s="56" t="s">
        <v>563</v>
      </c>
      <c r="I266" s="56" t="s">
        <v>627</v>
      </c>
      <c r="J266" s="56"/>
      <c r="K266" s="56" t="s">
        <v>487</v>
      </c>
      <c r="L266" s="56" t="s">
        <v>521</v>
      </c>
      <c r="M266" s="56" t="s">
        <v>507</v>
      </c>
      <c r="N266" s="64">
        <v>86550</v>
      </c>
      <c r="O266" s="64">
        <v>70000</v>
      </c>
      <c r="P266" s="58"/>
      <c r="Q266" s="58"/>
      <c r="R266" s="64">
        <v>86550</v>
      </c>
      <c r="S266" s="64">
        <v>70000</v>
      </c>
      <c r="T266" s="58"/>
      <c r="U266" s="58"/>
      <c r="V266" s="5"/>
      <c r="X266" s="55"/>
      <c r="Y266" s="55"/>
      <c r="Z266" s="55"/>
      <c r="AA266" s="55"/>
    </row>
    <row r="267" spans="1:28" ht="27" customHeight="1">
      <c r="A267" s="56">
        <v>8</v>
      </c>
      <c r="B267" s="180" t="s">
        <v>458</v>
      </c>
      <c r="C267" s="164" t="s">
        <v>94</v>
      </c>
      <c r="D267" s="164"/>
      <c r="E267" s="164" t="s">
        <v>46</v>
      </c>
      <c r="F267" s="164" t="s">
        <v>612</v>
      </c>
      <c r="G267" s="164" t="s">
        <v>29</v>
      </c>
      <c r="H267" s="56" t="s">
        <v>563</v>
      </c>
      <c r="I267" s="164" t="s">
        <v>627</v>
      </c>
      <c r="J267" s="164"/>
      <c r="K267" s="164" t="s">
        <v>487</v>
      </c>
      <c r="L267" s="56" t="s">
        <v>521</v>
      </c>
      <c r="M267" s="164" t="s">
        <v>477</v>
      </c>
      <c r="N267" s="181">
        <v>159475</v>
      </c>
      <c r="O267" s="181">
        <v>70000</v>
      </c>
      <c r="P267" s="181"/>
      <c r="Q267" s="181"/>
      <c r="R267" s="181">
        <v>159475</v>
      </c>
      <c r="S267" s="64">
        <v>70000</v>
      </c>
      <c r="T267" s="58"/>
      <c r="U267" s="181"/>
      <c r="V267" s="84"/>
      <c r="X267" s="55"/>
      <c r="Y267" s="55"/>
      <c r="Z267" s="55"/>
      <c r="AA267" s="55"/>
      <c r="AB267" s="55"/>
    </row>
    <row r="268" spans="1:28" ht="27" customHeight="1">
      <c r="A268" s="56">
        <v>9</v>
      </c>
      <c r="B268" s="6" t="s">
        <v>446</v>
      </c>
      <c r="C268" s="56" t="s">
        <v>96</v>
      </c>
      <c r="D268" s="56"/>
      <c r="E268" s="56" t="s">
        <v>58</v>
      </c>
      <c r="F268" s="56" t="s">
        <v>613</v>
      </c>
      <c r="G268" s="56" t="s">
        <v>29</v>
      </c>
      <c r="H268" s="56" t="s">
        <v>563</v>
      </c>
      <c r="I268" s="56" t="s">
        <v>627</v>
      </c>
      <c r="J268" s="56"/>
      <c r="K268" s="56" t="s">
        <v>487</v>
      </c>
      <c r="L268" s="56" t="s">
        <v>521</v>
      </c>
      <c r="M268" s="56" t="s">
        <v>480</v>
      </c>
      <c r="N268" s="64">
        <v>99620</v>
      </c>
      <c r="O268" s="64">
        <v>99620</v>
      </c>
      <c r="P268" s="58"/>
      <c r="Q268" s="58"/>
      <c r="R268" s="58">
        <v>99620</v>
      </c>
      <c r="S268" s="58">
        <v>90000</v>
      </c>
      <c r="T268" s="58"/>
      <c r="U268" s="58"/>
      <c r="V268" s="5"/>
      <c r="W268" s="141"/>
      <c r="X268" s="55"/>
      <c r="Y268" s="55"/>
      <c r="Z268" s="55"/>
      <c r="AA268" s="55"/>
    </row>
    <row r="269" spans="1:28" ht="27" customHeight="1">
      <c r="A269" s="56">
        <v>10</v>
      </c>
      <c r="B269" s="180" t="s">
        <v>341</v>
      </c>
      <c r="C269" s="164" t="s">
        <v>92</v>
      </c>
      <c r="D269" s="164"/>
      <c r="E269" s="164" t="s">
        <v>512</v>
      </c>
      <c r="F269" s="164" t="s">
        <v>614</v>
      </c>
      <c r="G269" s="164" t="s">
        <v>29</v>
      </c>
      <c r="H269" s="56" t="s">
        <v>563</v>
      </c>
      <c r="I269" s="164" t="s">
        <v>627</v>
      </c>
      <c r="J269" s="164"/>
      <c r="K269" s="164" t="s">
        <v>487</v>
      </c>
      <c r="L269" s="56" t="s">
        <v>521</v>
      </c>
      <c r="M269" s="164" t="s">
        <v>513</v>
      </c>
      <c r="N269" s="181">
        <v>170068</v>
      </c>
      <c r="O269" s="181">
        <v>100000</v>
      </c>
      <c r="P269" s="181"/>
      <c r="Q269" s="181"/>
      <c r="R269" s="181">
        <v>170068</v>
      </c>
      <c r="S269" s="64">
        <v>100000</v>
      </c>
      <c r="T269" s="58"/>
      <c r="U269" s="181"/>
      <c r="V269" s="84"/>
      <c r="X269" s="55"/>
      <c r="Y269" s="55"/>
      <c r="Z269" s="55"/>
      <c r="AA269" s="55"/>
    </row>
    <row r="270" spans="1:28" ht="27" customHeight="1">
      <c r="A270" s="56">
        <v>11</v>
      </c>
      <c r="B270" s="167" t="s">
        <v>342</v>
      </c>
      <c r="C270" s="164" t="s">
        <v>90</v>
      </c>
      <c r="D270" s="56"/>
      <c r="E270" s="56" t="s">
        <v>56</v>
      </c>
      <c r="F270" s="56" t="s">
        <v>607</v>
      </c>
      <c r="G270" s="56" t="s">
        <v>29</v>
      </c>
      <c r="H270" s="56" t="s">
        <v>563</v>
      </c>
      <c r="I270" s="56" t="s">
        <v>627</v>
      </c>
      <c r="J270" s="56"/>
      <c r="K270" s="56" t="s">
        <v>485</v>
      </c>
      <c r="L270" s="56" t="s">
        <v>521</v>
      </c>
      <c r="M270" s="56" t="s">
        <v>504</v>
      </c>
      <c r="N270" s="58">
        <v>104248</v>
      </c>
      <c r="O270" s="58">
        <v>70000</v>
      </c>
      <c r="P270" s="58"/>
      <c r="Q270" s="58"/>
      <c r="R270" s="58">
        <v>104248</v>
      </c>
      <c r="S270" s="64">
        <v>70000</v>
      </c>
      <c r="T270" s="58"/>
      <c r="U270" s="58"/>
      <c r="V270" s="5"/>
      <c r="X270" s="55"/>
      <c r="Y270" s="55"/>
      <c r="Z270" s="55"/>
      <c r="AA270" s="55"/>
    </row>
    <row r="271" spans="1:28" ht="27" customHeight="1">
      <c r="A271" s="56">
        <v>12</v>
      </c>
      <c r="B271" s="167" t="s">
        <v>344</v>
      </c>
      <c r="C271" s="164" t="s">
        <v>91</v>
      </c>
      <c r="D271" s="56"/>
      <c r="E271" s="56" t="s">
        <v>48</v>
      </c>
      <c r="F271" s="56" t="s">
        <v>595</v>
      </c>
      <c r="G271" s="56" t="s">
        <v>402</v>
      </c>
      <c r="H271" s="56" t="s">
        <v>563</v>
      </c>
      <c r="I271" s="56" t="s">
        <v>627</v>
      </c>
      <c r="J271" s="56"/>
      <c r="K271" s="56" t="s">
        <v>484</v>
      </c>
      <c r="L271" s="56" t="s">
        <v>429</v>
      </c>
      <c r="M271" s="56" t="s">
        <v>701</v>
      </c>
      <c r="N271" s="58">
        <v>35000</v>
      </c>
      <c r="O271" s="58">
        <v>31500</v>
      </c>
      <c r="P271" s="58"/>
      <c r="Q271" s="58"/>
      <c r="R271" s="58">
        <v>35000</v>
      </c>
      <c r="S271" s="58">
        <v>31500</v>
      </c>
      <c r="T271" s="58"/>
      <c r="U271" s="58"/>
      <c r="V271" s="5"/>
      <c r="X271" s="55"/>
      <c r="Y271" s="55"/>
      <c r="Z271" s="55"/>
      <c r="AA271" s="55"/>
    </row>
    <row r="272" spans="1:28" ht="27" customHeight="1">
      <c r="A272" s="56">
        <v>13</v>
      </c>
      <c r="B272" s="167" t="s">
        <v>703</v>
      </c>
      <c r="C272" s="164" t="s">
        <v>91</v>
      </c>
      <c r="D272" s="56"/>
      <c r="E272" s="56" t="s">
        <v>48</v>
      </c>
      <c r="F272" s="56" t="s">
        <v>605</v>
      </c>
      <c r="G272" s="56" t="s">
        <v>29</v>
      </c>
      <c r="H272" s="56" t="s">
        <v>563</v>
      </c>
      <c r="I272" s="56" t="s">
        <v>627</v>
      </c>
      <c r="J272" s="56"/>
      <c r="K272" s="56" t="s">
        <v>485</v>
      </c>
      <c r="L272" s="56" t="s">
        <v>521</v>
      </c>
      <c r="M272" s="56" t="s">
        <v>704</v>
      </c>
      <c r="N272" s="58">
        <v>60810</v>
      </c>
      <c r="O272" s="58">
        <v>45000</v>
      </c>
      <c r="P272" s="58"/>
      <c r="Q272" s="58"/>
      <c r="R272" s="58">
        <v>60810</v>
      </c>
      <c r="S272" s="64">
        <v>45000</v>
      </c>
      <c r="T272" s="58"/>
      <c r="U272" s="58"/>
      <c r="V272" s="5"/>
      <c r="X272" s="55"/>
      <c r="Y272" s="55"/>
      <c r="Z272" s="55"/>
      <c r="AA272" s="55"/>
    </row>
    <row r="273" spans="1:28" ht="27" customHeight="1">
      <c r="A273" s="56">
        <v>14</v>
      </c>
      <c r="B273" s="169" t="s">
        <v>705</v>
      </c>
      <c r="C273" s="164" t="s">
        <v>98</v>
      </c>
      <c r="D273" s="164"/>
      <c r="E273" s="164" t="s">
        <v>47</v>
      </c>
      <c r="F273" s="164" t="s">
        <v>606</v>
      </c>
      <c r="G273" s="164" t="s">
        <v>29</v>
      </c>
      <c r="H273" s="56" t="s">
        <v>563</v>
      </c>
      <c r="I273" s="164" t="s">
        <v>627</v>
      </c>
      <c r="J273" s="164"/>
      <c r="K273" s="164" t="s">
        <v>487</v>
      </c>
      <c r="L273" s="56" t="s">
        <v>521</v>
      </c>
      <c r="M273" s="164" t="s">
        <v>706</v>
      </c>
      <c r="N273" s="181">
        <v>85000</v>
      </c>
      <c r="O273" s="181">
        <v>70000</v>
      </c>
      <c r="P273" s="181"/>
      <c r="Q273" s="181"/>
      <c r="R273" s="181">
        <v>85000</v>
      </c>
      <c r="S273" s="64">
        <v>70000</v>
      </c>
      <c r="T273" s="58"/>
      <c r="U273" s="181"/>
      <c r="V273" s="84"/>
      <c r="X273" s="55"/>
      <c r="Y273" s="55"/>
      <c r="Z273" s="55"/>
      <c r="AA273" s="55"/>
    </row>
    <row r="274" spans="1:28" ht="27" customHeight="1">
      <c r="A274" s="56">
        <v>15</v>
      </c>
      <c r="B274" s="180" t="s">
        <v>707</v>
      </c>
      <c r="C274" s="164" t="s">
        <v>95</v>
      </c>
      <c r="D274" s="164"/>
      <c r="E274" s="164" t="s">
        <v>39</v>
      </c>
      <c r="F274" s="164" t="s">
        <v>608</v>
      </c>
      <c r="G274" s="164" t="s">
        <v>29</v>
      </c>
      <c r="H274" s="56" t="s">
        <v>563</v>
      </c>
      <c r="I274" s="164" t="s">
        <v>626</v>
      </c>
      <c r="J274" s="164"/>
      <c r="K274" s="164" t="s">
        <v>485</v>
      </c>
      <c r="L274" s="56" t="s">
        <v>521</v>
      </c>
      <c r="M274" s="164" t="s">
        <v>708</v>
      </c>
      <c r="N274" s="181">
        <v>77000</v>
      </c>
      <c r="O274" s="181">
        <v>70000</v>
      </c>
      <c r="P274" s="181"/>
      <c r="Q274" s="181"/>
      <c r="R274" s="181">
        <v>77000</v>
      </c>
      <c r="S274" s="64">
        <v>70000</v>
      </c>
      <c r="T274" s="58"/>
      <c r="U274" s="181"/>
      <c r="V274" s="84"/>
      <c r="X274" s="55"/>
      <c r="Y274" s="55"/>
      <c r="Z274" s="55"/>
      <c r="AA274" s="55"/>
      <c r="AB274" s="55"/>
    </row>
    <row r="275" spans="1:28" ht="27" customHeight="1">
      <c r="A275" s="56">
        <v>16</v>
      </c>
      <c r="B275" s="6" t="s">
        <v>420</v>
      </c>
      <c r="C275" s="56" t="s">
        <v>93</v>
      </c>
      <c r="D275" s="56"/>
      <c r="E275" s="56" t="s">
        <v>54</v>
      </c>
      <c r="F275" s="56" t="s">
        <v>609</v>
      </c>
      <c r="G275" s="56" t="s">
        <v>402</v>
      </c>
      <c r="H275" s="56" t="s">
        <v>563</v>
      </c>
      <c r="I275" s="56" t="s">
        <v>627</v>
      </c>
      <c r="J275" s="56"/>
      <c r="K275" s="56" t="s">
        <v>485</v>
      </c>
      <c r="L275" s="56" t="s">
        <v>521</v>
      </c>
      <c r="M275" s="56" t="s">
        <v>476</v>
      </c>
      <c r="N275" s="64">
        <v>77270</v>
      </c>
      <c r="O275" s="64">
        <v>77270</v>
      </c>
      <c r="P275" s="58"/>
      <c r="Q275" s="58"/>
      <c r="R275" s="58">
        <v>77270</v>
      </c>
      <c r="S275" s="58">
        <v>70000</v>
      </c>
      <c r="T275" s="58"/>
      <c r="U275" s="58"/>
      <c r="V275" s="5"/>
      <c r="W275" s="89"/>
      <c r="X275" s="55"/>
      <c r="Y275" s="55"/>
      <c r="Z275" s="55"/>
      <c r="AA275" s="60"/>
    </row>
    <row r="276" spans="1:28" ht="27" customHeight="1">
      <c r="A276" s="56">
        <v>17</v>
      </c>
      <c r="B276" s="6" t="s">
        <v>338</v>
      </c>
      <c r="C276" s="56" t="s">
        <v>82</v>
      </c>
      <c r="D276" s="56"/>
      <c r="E276" s="56" t="s">
        <v>55</v>
      </c>
      <c r="F276" s="56" t="s">
        <v>610</v>
      </c>
      <c r="G276" s="56" t="s">
        <v>402</v>
      </c>
      <c r="H276" s="56" t="s">
        <v>563</v>
      </c>
      <c r="I276" s="56" t="s">
        <v>627</v>
      </c>
      <c r="J276" s="56"/>
      <c r="K276" s="56" t="s">
        <v>485</v>
      </c>
      <c r="L276" s="56" t="s">
        <v>521</v>
      </c>
      <c r="M276" s="56" t="s">
        <v>486</v>
      </c>
      <c r="N276" s="64">
        <v>71894</v>
      </c>
      <c r="O276" s="64">
        <v>54000</v>
      </c>
      <c r="P276" s="58"/>
      <c r="Q276" s="58"/>
      <c r="R276" s="58">
        <v>71894</v>
      </c>
      <c r="S276" s="58">
        <v>54000</v>
      </c>
      <c r="T276" s="58"/>
      <c r="U276" s="58"/>
      <c r="V276" s="5"/>
      <c r="X276" s="55"/>
      <c r="Y276" s="55"/>
      <c r="Z276" s="55"/>
      <c r="AA276" s="55"/>
    </row>
    <row r="277" spans="1:28" ht="27" customHeight="1">
      <c r="A277" s="56">
        <v>18</v>
      </c>
      <c r="B277" s="6" t="s">
        <v>336</v>
      </c>
      <c r="C277" s="56" t="s">
        <v>82</v>
      </c>
      <c r="D277" s="56"/>
      <c r="E277" s="56" t="s">
        <v>55</v>
      </c>
      <c r="F277" s="56" t="s">
        <v>596</v>
      </c>
      <c r="G277" s="56" t="s">
        <v>402</v>
      </c>
      <c r="H277" s="56" t="s">
        <v>563</v>
      </c>
      <c r="I277" s="56" t="s">
        <v>627</v>
      </c>
      <c r="J277" s="56"/>
      <c r="K277" s="56" t="s">
        <v>485</v>
      </c>
      <c r="L277" s="56" t="s">
        <v>669</v>
      </c>
      <c r="M277" s="56" t="s">
        <v>496</v>
      </c>
      <c r="N277" s="64">
        <v>77051</v>
      </c>
      <c r="O277" s="64">
        <v>29000</v>
      </c>
      <c r="P277" s="58"/>
      <c r="Q277" s="58"/>
      <c r="R277" s="58">
        <v>69346</v>
      </c>
      <c r="S277" s="58">
        <v>29000</v>
      </c>
      <c r="T277" s="58"/>
      <c r="U277" s="58"/>
      <c r="V277" s="5"/>
      <c r="X277" s="55"/>
      <c r="Y277" s="55"/>
      <c r="Z277" s="55"/>
      <c r="AA277" s="55"/>
    </row>
    <row r="278" spans="1:28" ht="27" customHeight="1">
      <c r="A278" s="56">
        <v>19</v>
      </c>
      <c r="B278" s="6" t="s">
        <v>337</v>
      </c>
      <c r="C278" s="56" t="s">
        <v>82</v>
      </c>
      <c r="D278" s="56"/>
      <c r="E278" s="56" t="s">
        <v>55</v>
      </c>
      <c r="F278" s="56" t="s">
        <v>597</v>
      </c>
      <c r="G278" s="56" t="s">
        <v>29</v>
      </c>
      <c r="H278" s="56" t="s">
        <v>563</v>
      </c>
      <c r="I278" s="56" t="s">
        <v>627</v>
      </c>
      <c r="J278" s="56"/>
      <c r="K278" s="56" t="s">
        <v>484</v>
      </c>
      <c r="L278" s="56" t="s">
        <v>429</v>
      </c>
      <c r="M278" s="56" t="s">
        <v>493</v>
      </c>
      <c r="N278" s="64">
        <v>90300</v>
      </c>
      <c r="O278" s="64">
        <v>30000</v>
      </c>
      <c r="P278" s="58"/>
      <c r="Q278" s="58"/>
      <c r="R278" s="58">
        <v>81270</v>
      </c>
      <c r="S278" s="58">
        <v>30000</v>
      </c>
      <c r="T278" s="58"/>
      <c r="U278" s="58"/>
      <c r="V278" s="5"/>
      <c r="X278" s="55"/>
      <c r="Y278" s="55"/>
      <c r="Z278" s="55"/>
      <c r="AA278" s="55"/>
    </row>
    <row r="279" spans="1:28" ht="27" customHeight="1">
      <c r="A279" s="56">
        <v>20</v>
      </c>
      <c r="B279" s="6" t="s">
        <v>494</v>
      </c>
      <c r="C279" s="56" t="s">
        <v>82</v>
      </c>
      <c r="D279" s="56"/>
      <c r="E279" s="56" t="s">
        <v>55</v>
      </c>
      <c r="F279" s="56" t="s">
        <v>598</v>
      </c>
      <c r="G279" s="56" t="s">
        <v>402</v>
      </c>
      <c r="H279" s="56" t="s">
        <v>563</v>
      </c>
      <c r="I279" s="56" t="s">
        <v>627</v>
      </c>
      <c r="J279" s="56"/>
      <c r="K279" s="56" t="s">
        <v>484</v>
      </c>
      <c r="L279" s="56" t="s">
        <v>429</v>
      </c>
      <c r="M279" s="56" t="s">
        <v>495</v>
      </c>
      <c r="N279" s="64">
        <v>55625</v>
      </c>
      <c r="O279" s="64">
        <v>28580</v>
      </c>
      <c r="P279" s="58"/>
      <c r="Q279" s="58"/>
      <c r="R279" s="58">
        <v>50063</v>
      </c>
      <c r="S279" s="58">
        <v>28580</v>
      </c>
      <c r="T279" s="58"/>
      <c r="U279" s="58"/>
      <c r="V279" s="5"/>
      <c r="X279" s="55"/>
      <c r="Y279" s="55"/>
      <c r="Z279" s="55"/>
      <c r="AA279" s="55"/>
    </row>
    <row r="280" spans="1:28" ht="38.25">
      <c r="A280" s="56">
        <v>21</v>
      </c>
      <c r="B280" s="161" t="s">
        <v>222</v>
      </c>
      <c r="C280" s="162" t="s">
        <v>82</v>
      </c>
      <c r="D280" s="56">
        <v>7747419</v>
      </c>
      <c r="E280" s="56" t="s">
        <v>55</v>
      </c>
      <c r="F280" s="56" t="s">
        <v>552</v>
      </c>
      <c r="G280" s="56" t="s">
        <v>29</v>
      </c>
      <c r="H280" s="56" t="s">
        <v>563</v>
      </c>
      <c r="I280" s="56" t="s">
        <v>634</v>
      </c>
      <c r="J280" s="56"/>
      <c r="K280" s="56" t="s">
        <v>487</v>
      </c>
      <c r="L280" s="56" t="s">
        <v>567</v>
      </c>
      <c r="M280" s="163" t="s">
        <v>472</v>
      </c>
      <c r="N280" s="3">
        <v>108937</v>
      </c>
      <c r="O280" s="3">
        <v>108937</v>
      </c>
      <c r="P280" s="58">
        <v>70</v>
      </c>
      <c r="Q280" s="58">
        <v>70</v>
      </c>
      <c r="R280" s="58">
        <v>105000</v>
      </c>
      <c r="S280" s="58">
        <v>105000</v>
      </c>
      <c r="T280" s="58"/>
      <c r="U280" s="58"/>
      <c r="V280" s="5"/>
      <c r="X280" s="55"/>
      <c r="Y280" s="55"/>
      <c r="Z280" s="55"/>
      <c r="AA280" s="55"/>
    </row>
    <row r="281" spans="1:28" ht="38.25">
      <c r="A281" s="56">
        <v>22</v>
      </c>
      <c r="B281" s="161" t="s">
        <v>225</v>
      </c>
      <c r="C281" s="162" t="s">
        <v>82</v>
      </c>
      <c r="D281" s="56">
        <v>7747420</v>
      </c>
      <c r="E281" s="56" t="s">
        <v>55</v>
      </c>
      <c r="F281" s="56" t="s">
        <v>553</v>
      </c>
      <c r="G281" s="56" t="s">
        <v>402</v>
      </c>
      <c r="H281" s="56" t="s">
        <v>563</v>
      </c>
      <c r="I281" s="56" t="s">
        <v>634</v>
      </c>
      <c r="J281" s="56"/>
      <c r="K281" s="56" t="s">
        <v>485</v>
      </c>
      <c r="L281" s="56" t="s">
        <v>700</v>
      </c>
      <c r="M281" s="163" t="s">
        <v>473</v>
      </c>
      <c r="N281" s="3">
        <v>35083</v>
      </c>
      <c r="O281" s="3">
        <v>35083</v>
      </c>
      <c r="P281" s="58">
        <v>70</v>
      </c>
      <c r="Q281" s="58">
        <v>70</v>
      </c>
      <c r="R281" s="58">
        <v>31500</v>
      </c>
      <c r="S281" s="58">
        <v>31500</v>
      </c>
      <c r="T281" s="58"/>
      <c r="U281" s="58"/>
      <c r="V281" s="5"/>
      <c r="X281" s="55"/>
      <c r="Y281" s="55"/>
      <c r="Z281" s="55"/>
      <c r="AA281" s="55"/>
    </row>
    <row r="282" spans="1:28" ht="38.25">
      <c r="A282" s="56">
        <v>23</v>
      </c>
      <c r="B282" s="161" t="s">
        <v>224</v>
      </c>
      <c r="C282" s="162" t="s">
        <v>82</v>
      </c>
      <c r="D282" s="56">
        <v>7747421</v>
      </c>
      <c r="E282" s="56" t="s">
        <v>55</v>
      </c>
      <c r="F282" s="56" t="s">
        <v>554</v>
      </c>
      <c r="G282" s="56" t="s">
        <v>29</v>
      </c>
      <c r="H282" s="56" t="s">
        <v>563</v>
      </c>
      <c r="I282" s="56" t="s">
        <v>634</v>
      </c>
      <c r="J282" s="56"/>
      <c r="K282" s="56" t="s">
        <v>487</v>
      </c>
      <c r="L282" s="56" t="s">
        <v>567</v>
      </c>
      <c r="M282" s="163" t="s">
        <v>779</v>
      </c>
      <c r="N282" s="3">
        <v>383993</v>
      </c>
      <c r="O282" s="3">
        <v>383993</v>
      </c>
      <c r="P282" s="58">
        <v>5377</v>
      </c>
      <c r="Q282" s="58">
        <v>5377</v>
      </c>
      <c r="R282" s="58">
        <v>364000</v>
      </c>
      <c r="S282" s="58">
        <v>364000</v>
      </c>
      <c r="T282" s="58"/>
      <c r="U282" s="58"/>
      <c r="V282" s="5"/>
      <c r="X282" s="55"/>
      <c r="Y282" s="55"/>
      <c r="Z282" s="55"/>
      <c r="AA282" s="55"/>
    </row>
    <row r="283" spans="1:28" ht="25.5">
      <c r="A283" s="56">
        <v>24</v>
      </c>
      <c r="B283" s="201" t="s">
        <v>758</v>
      </c>
      <c r="C283" s="202" t="s">
        <v>728</v>
      </c>
      <c r="D283" s="202"/>
      <c r="E283" s="202" t="s">
        <v>55</v>
      </c>
      <c r="F283" s="202" t="s">
        <v>759</v>
      </c>
      <c r="G283" s="202" t="s">
        <v>402</v>
      </c>
      <c r="H283" s="202" t="s">
        <v>563</v>
      </c>
      <c r="I283" s="202" t="s">
        <v>630</v>
      </c>
      <c r="J283" s="202"/>
      <c r="K283" s="202" t="s">
        <v>484</v>
      </c>
      <c r="L283" s="202" t="s">
        <v>269</v>
      </c>
      <c r="M283" s="202" t="s">
        <v>760</v>
      </c>
      <c r="N283" s="204">
        <v>5200</v>
      </c>
      <c r="O283" s="204">
        <v>5200</v>
      </c>
      <c r="P283" s="191"/>
      <c r="Q283" s="191"/>
      <c r="R283" s="204">
        <v>5150</v>
      </c>
      <c r="S283" s="204">
        <v>5150</v>
      </c>
      <c r="T283" s="191"/>
      <c r="U283" s="191"/>
      <c r="V283" s="203"/>
      <c r="X283" s="55"/>
      <c r="Y283" s="55"/>
      <c r="Z283" s="55"/>
      <c r="AA283" s="55"/>
    </row>
    <row r="284" spans="1:28" ht="27" customHeight="1">
      <c r="A284" s="56">
        <v>25</v>
      </c>
      <c r="B284" s="161" t="s">
        <v>455</v>
      </c>
      <c r="C284" s="162" t="s">
        <v>350</v>
      </c>
      <c r="D284" s="56"/>
      <c r="E284" s="56" t="s">
        <v>55</v>
      </c>
      <c r="F284" s="56" t="s">
        <v>497</v>
      </c>
      <c r="G284" s="56" t="s">
        <v>29</v>
      </c>
      <c r="H284" s="56" t="s">
        <v>563</v>
      </c>
      <c r="I284" s="56" t="s">
        <v>630</v>
      </c>
      <c r="J284" s="56"/>
      <c r="K284" s="56" t="s">
        <v>487</v>
      </c>
      <c r="L284" s="56" t="s">
        <v>433</v>
      </c>
      <c r="M284" s="163" t="s">
        <v>498</v>
      </c>
      <c r="N284" s="3">
        <v>245000</v>
      </c>
      <c r="O284" s="3">
        <v>245000</v>
      </c>
      <c r="P284" s="58"/>
      <c r="Q284" s="58"/>
      <c r="R284" s="3">
        <v>220500</v>
      </c>
      <c r="S284" s="3">
        <v>220500</v>
      </c>
      <c r="T284" s="58"/>
      <c r="U284" s="58"/>
      <c r="V284" s="5"/>
      <c r="X284" s="55"/>
      <c r="Y284" s="55"/>
      <c r="Z284" s="55"/>
      <c r="AA284" s="55"/>
    </row>
    <row r="285" spans="1:28" ht="27" customHeight="1">
      <c r="A285" s="56">
        <v>26</v>
      </c>
      <c r="B285" s="201" t="s">
        <v>761</v>
      </c>
      <c r="C285" s="205" t="s">
        <v>350</v>
      </c>
      <c r="D285" s="202"/>
      <c r="E285" s="202" t="s">
        <v>55</v>
      </c>
      <c r="F285" s="202" t="s">
        <v>762</v>
      </c>
      <c r="G285" s="202" t="s">
        <v>402</v>
      </c>
      <c r="H285" s="202" t="s">
        <v>563</v>
      </c>
      <c r="I285" s="202" t="s">
        <v>630</v>
      </c>
      <c r="J285" s="202"/>
      <c r="K285" s="202" t="s">
        <v>484</v>
      </c>
      <c r="L285" s="202" t="s">
        <v>269</v>
      </c>
      <c r="M285" s="202" t="s">
        <v>763</v>
      </c>
      <c r="N285" s="191">
        <v>5791</v>
      </c>
      <c r="O285" s="191">
        <v>5791</v>
      </c>
      <c r="P285" s="191"/>
      <c r="Q285" s="191"/>
      <c r="R285" s="191">
        <v>5790</v>
      </c>
      <c r="S285" s="191">
        <v>5790</v>
      </c>
      <c r="T285" s="191"/>
      <c r="U285" s="191"/>
      <c r="V285" s="203"/>
      <c r="X285" s="55"/>
      <c r="Y285" s="55"/>
      <c r="Z285" s="55"/>
      <c r="AA285" s="55"/>
    </row>
    <row r="286" spans="1:28" ht="27" customHeight="1">
      <c r="A286" s="56">
        <v>27</v>
      </c>
      <c r="B286" s="161" t="s">
        <v>474</v>
      </c>
      <c r="C286" s="162" t="s">
        <v>223</v>
      </c>
      <c r="D286" s="56"/>
      <c r="E286" s="56" t="s">
        <v>55</v>
      </c>
      <c r="F286" s="56" t="s">
        <v>555</v>
      </c>
      <c r="G286" s="56" t="s">
        <v>402</v>
      </c>
      <c r="H286" s="162" t="s">
        <v>563</v>
      </c>
      <c r="I286" s="162" t="s">
        <v>634</v>
      </c>
      <c r="J286" s="56"/>
      <c r="K286" s="56" t="s">
        <v>484</v>
      </c>
      <c r="L286" s="56" t="s">
        <v>693</v>
      </c>
      <c r="M286" s="163" t="s">
        <v>454</v>
      </c>
      <c r="N286" s="3">
        <v>16923</v>
      </c>
      <c r="O286" s="3">
        <v>16923</v>
      </c>
      <c r="P286" s="58"/>
      <c r="Q286" s="58"/>
      <c r="R286" s="3">
        <v>16923</v>
      </c>
      <c r="S286" s="3">
        <v>16923</v>
      </c>
      <c r="T286" s="58"/>
      <c r="U286" s="58"/>
      <c r="V286" s="5"/>
      <c r="X286" s="55"/>
      <c r="Y286" s="55"/>
      <c r="Z286" s="55"/>
      <c r="AA286" s="55"/>
    </row>
    <row r="287" spans="1:28" ht="27" customHeight="1" collapsed="1">
      <c r="A287" s="66" t="s">
        <v>22</v>
      </c>
      <c r="B287" s="66" t="s">
        <v>26</v>
      </c>
      <c r="C287" s="66"/>
      <c r="D287" s="59"/>
      <c r="E287" s="59"/>
      <c r="F287" s="59"/>
      <c r="G287" s="59"/>
      <c r="H287" s="59"/>
      <c r="I287" s="59"/>
      <c r="J287" s="59"/>
      <c r="K287" s="59"/>
      <c r="L287" s="59"/>
      <c r="M287" s="59"/>
      <c r="N287" s="67">
        <f t="shared" ref="N287:U287" si="125">SUM(N288:N292)</f>
        <v>3051152</v>
      </c>
      <c r="O287" s="67">
        <f t="shared" si="125"/>
        <v>2305152</v>
      </c>
      <c r="P287" s="67">
        <f t="shared" si="125"/>
        <v>0</v>
      </c>
      <c r="Q287" s="67">
        <f t="shared" si="125"/>
        <v>0</v>
      </c>
      <c r="R287" s="67">
        <f t="shared" si="125"/>
        <v>519294</v>
      </c>
      <c r="S287" s="67">
        <f t="shared" si="125"/>
        <v>519294</v>
      </c>
      <c r="T287" s="67">
        <f t="shared" si="125"/>
        <v>12000</v>
      </c>
      <c r="U287" s="67">
        <f t="shared" si="125"/>
        <v>0</v>
      </c>
      <c r="V287" s="68"/>
      <c r="W287" s="89"/>
      <c r="X287" s="55"/>
      <c r="Y287" s="55"/>
      <c r="Z287" s="55"/>
      <c r="AA287" s="55"/>
    </row>
    <row r="288" spans="1:28" ht="27" customHeight="1">
      <c r="A288" s="56">
        <v>1</v>
      </c>
      <c r="B288" s="6" t="s">
        <v>77</v>
      </c>
      <c r="C288" s="56" t="s">
        <v>74</v>
      </c>
      <c r="D288" s="56"/>
      <c r="E288" s="56" t="s">
        <v>55</v>
      </c>
      <c r="F288" s="56" t="s">
        <v>602</v>
      </c>
      <c r="G288" s="56" t="s">
        <v>29</v>
      </c>
      <c r="H288" s="56" t="s">
        <v>563</v>
      </c>
      <c r="I288" s="56" t="s">
        <v>627</v>
      </c>
      <c r="J288" s="56"/>
      <c r="K288" s="56"/>
      <c r="L288" s="56" t="s">
        <v>521</v>
      </c>
      <c r="M288" s="56" t="s">
        <v>461</v>
      </c>
      <c r="N288" s="58">
        <v>1492000</v>
      </c>
      <c r="O288" s="58">
        <v>746000</v>
      </c>
      <c r="P288" s="58"/>
      <c r="Q288" s="58"/>
      <c r="R288" s="58">
        <v>44000</v>
      </c>
      <c r="S288" s="58">
        <v>44000</v>
      </c>
      <c r="T288" s="58"/>
      <c r="U288" s="58"/>
      <c r="V288" s="5" t="s">
        <v>359</v>
      </c>
      <c r="W288" s="89"/>
      <c r="X288" s="55"/>
      <c r="Y288" s="55"/>
      <c r="Z288" s="55"/>
      <c r="AA288" s="60"/>
    </row>
    <row r="289" spans="1:27" ht="38.25">
      <c r="A289" s="56">
        <v>2</v>
      </c>
      <c r="B289" s="6" t="s">
        <v>292</v>
      </c>
      <c r="C289" s="56" t="s">
        <v>74</v>
      </c>
      <c r="D289" s="56"/>
      <c r="E289" s="56" t="s">
        <v>55</v>
      </c>
      <c r="F289" s="56" t="s">
        <v>603</v>
      </c>
      <c r="G289" s="56" t="s">
        <v>29</v>
      </c>
      <c r="H289" s="56" t="s">
        <v>563</v>
      </c>
      <c r="I289" s="56" t="s">
        <v>634</v>
      </c>
      <c r="J289" s="56"/>
      <c r="K289" s="56"/>
      <c r="L289" s="56" t="s">
        <v>521</v>
      </c>
      <c r="M289" s="56" t="s">
        <v>273</v>
      </c>
      <c r="N289" s="64">
        <v>605689</v>
      </c>
      <c r="O289" s="64">
        <f>+N289</f>
        <v>605689</v>
      </c>
      <c r="P289" s="58"/>
      <c r="Q289" s="58"/>
      <c r="R289" s="58">
        <v>160000</v>
      </c>
      <c r="S289" s="58">
        <v>160000</v>
      </c>
      <c r="T289" s="58">
        <v>6000</v>
      </c>
      <c r="U289" s="58"/>
      <c r="V289" s="5"/>
      <c r="W289" s="141"/>
      <c r="X289" s="55"/>
      <c r="Y289" s="55"/>
      <c r="Z289" s="55"/>
      <c r="AA289" s="60"/>
    </row>
    <row r="290" spans="1:27" ht="38.25">
      <c r="A290" s="56">
        <v>3</v>
      </c>
      <c r="B290" s="6" t="s">
        <v>291</v>
      </c>
      <c r="C290" s="56" t="s">
        <v>74</v>
      </c>
      <c r="D290" s="56"/>
      <c r="E290" s="56" t="s">
        <v>55</v>
      </c>
      <c r="F290" s="56" t="s">
        <v>591</v>
      </c>
      <c r="G290" s="56" t="s">
        <v>29</v>
      </c>
      <c r="H290" s="56" t="s">
        <v>563</v>
      </c>
      <c r="I290" s="56" t="s">
        <v>634</v>
      </c>
      <c r="J290" s="56"/>
      <c r="K290" s="56"/>
      <c r="L290" s="56" t="s">
        <v>521</v>
      </c>
      <c r="M290" s="56" t="s">
        <v>274</v>
      </c>
      <c r="N290" s="64">
        <v>609663</v>
      </c>
      <c r="O290" s="64">
        <f>+N290</f>
        <v>609663</v>
      </c>
      <c r="P290" s="58"/>
      <c r="Q290" s="58"/>
      <c r="R290" s="58">
        <v>160000</v>
      </c>
      <c r="S290" s="58">
        <v>160000</v>
      </c>
      <c r="T290" s="58">
        <v>6000</v>
      </c>
      <c r="U290" s="58"/>
      <c r="V290" s="5" t="s">
        <v>417</v>
      </c>
      <c r="W290" s="141"/>
      <c r="X290" s="55"/>
      <c r="Y290" s="55"/>
      <c r="Z290" s="55"/>
      <c r="AA290" s="60"/>
    </row>
    <row r="291" spans="1:27" ht="27" customHeight="1">
      <c r="A291" s="56">
        <v>4</v>
      </c>
      <c r="B291" s="161" t="s">
        <v>677</v>
      </c>
      <c r="C291" s="162" t="s">
        <v>223</v>
      </c>
      <c r="D291" s="56"/>
      <c r="E291" s="56" t="s">
        <v>55</v>
      </c>
      <c r="F291" s="56" t="s">
        <v>611</v>
      </c>
      <c r="G291" s="56" t="s">
        <v>29</v>
      </c>
      <c r="H291" s="162" t="s">
        <v>563</v>
      </c>
      <c r="I291" s="162" t="s">
        <v>634</v>
      </c>
      <c r="J291" s="56"/>
      <c r="K291" s="56" t="s">
        <v>487</v>
      </c>
      <c r="L291" s="56" t="s">
        <v>521</v>
      </c>
      <c r="M291" s="56" t="s">
        <v>678</v>
      </c>
      <c r="N291" s="3">
        <v>233800</v>
      </c>
      <c r="O291" s="3">
        <v>233800</v>
      </c>
      <c r="P291" s="58"/>
      <c r="Q291" s="58"/>
      <c r="R291" s="58">
        <v>80294</v>
      </c>
      <c r="S291" s="58">
        <v>80294</v>
      </c>
      <c r="T291" s="58"/>
      <c r="U291" s="58"/>
      <c r="V291" s="5"/>
      <c r="W291" s="135"/>
      <c r="X291" s="135"/>
      <c r="Y291" s="55"/>
      <c r="Z291" s="55"/>
      <c r="AA291" s="55"/>
    </row>
    <row r="292" spans="1:27" ht="27" customHeight="1">
      <c r="A292" s="56">
        <v>5</v>
      </c>
      <c r="B292" s="6" t="s">
        <v>655</v>
      </c>
      <c r="C292" s="56" t="s">
        <v>276</v>
      </c>
      <c r="D292" s="56"/>
      <c r="E292" s="56" t="s">
        <v>55</v>
      </c>
      <c r="F292" s="56" t="s">
        <v>660</v>
      </c>
      <c r="G292" s="56" t="s">
        <v>29</v>
      </c>
      <c r="H292" s="56" t="s">
        <v>563</v>
      </c>
      <c r="I292" s="56" t="s">
        <v>636</v>
      </c>
      <c r="J292" s="56"/>
      <c r="K292" s="56" t="s">
        <v>487</v>
      </c>
      <c r="L292" s="56" t="s">
        <v>521</v>
      </c>
      <c r="M292" s="56" t="s">
        <v>676</v>
      </c>
      <c r="N292" s="64">
        <v>110000</v>
      </c>
      <c r="O292" s="64">
        <v>110000</v>
      </c>
      <c r="P292" s="58"/>
      <c r="Q292" s="58"/>
      <c r="R292" s="58">
        <v>75000</v>
      </c>
      <c r="S292" s="58">
        <v>75000</v>
      </c>
      <c r="T292" s="58"/>
      <c r="U292" s="58"/>
      <c r="V292" s="5"/>
      <c r="W292" s="89"/>
      <c r="X292" s="55"/>
      <c r="Y292" s="55"/>
      <c r="Z292" s="55"/>
      <c r="AA292" s="60"/>
    </row>
    <row r="293" spans="1:27" ht="27" customHeight="1">
      <c r="A293" s="185" t="s">
        <v>29</v>
      </c>
      <c r="B293" s="185" t="s">
        <v>307</v>
      </c>
      <c r="C293" s="185"/>
      <c r="D293" s="185"/>
      <c r="E293" s="185"/>
      <c r="F293" s="185"/>
      <c r="G293" s="185"/>
      <c r="H293" s="185"/>
      <c r="I293" s="185"/>
      <c r="J293" s="185"/>
      <c r="K293" s="185"/>
      <c r="L293" s="185"/>
      <c r="M293" s="185"/>
      <c r="N293" s="186"/>
      <c r="O293" s="186"/>
      <c r="P293" s="186"/>
      <c r="Q293" s="186"/>
      <c r="R293" s="186">
        <f t="shared" ref="R293:U293" si="126">SUM(R295:R297)</f>
        <v>926000</v>
      </c>
      <c r="S293" s="186">
        <f t="shared" si="126"/>
        <v>926000</v>
      </c>
      <c r="T293" s="186">
        <f t="shared" si="126"/>
        <v>0</v>
      </c>
      <c r="U293" s="186">
        <f t="shared" si="126"/>
        <v>0</v>
      </c>
      <c r="V293" s="187"/>
      <c r="X293" s="55"/>
      <c r="Y293" s="55"/>
      <c r="Z293" s="55"/>
      <c r="AA293" s="55"/>
    </row>
    <row r="294" spans="1:27" ht="27" customHeight="1">
      <c r="A294" s="164"/>
      <c r="B294" s="180" t="s">
        <v>2</v>
      </c>
      <c r="C294" s="164"/>
      <c r="D294" s="164"/>
      <c r="E294" s="164"/>
      <c r="F294" s="164"/>
      <c r="G294" s="164"/>
      <c r="H294" s="164"/>
      <c r="I294" s="164"/>
      <c r="J294" s="164"/>
      <c r="K294" s="164"/>
      <c r="L294" s="164"/>
      <c r="M294" s="164"/>
      <c r="N294" s="181"/>
      <c r="O294" s="181"/>
      <c r="P294" s="181"/>
      <c r="Q294" s="181"/>
      <c r="R294" s="181"/>
      <c r="S294" s="181"/>
      <c r="T294" s="181"/>
      <c r="U294" s="181"/>
      <c r="V294" s="84"/>
      <c r="X294" s="55"/>
      <c r="Y294" s="55"/>
      <c r="Z294" s="55"/>
      <c r="AA294" s="55"/>
    </row>
    <row r="295" spans="1:27" ht="27" customHeight="1">
      <c r="A295" s="164">
        <v>1</v>
      </c>
      <c r="B295" s="180" t="s">
        <v>308</v>
      </c>
      <c r="C295" s="164"/>
      <c r="D295" s="164"/>
      <c r="E295" s="164"/>
      <c r="F295" s="164"/>
      <c r="G295" s="164"/>
      <c r="H295" s="164"/>
      <c r="I295" s="164"/>
      <c r="J295" s="164"/>
      <c r="K295" s="164"/>
      <c r="L295" s="164"/>
      <c r="M295" s="164"/>
      <c r="N295" s="181"/>
      <c r="O295" s="181"/>
      <c r="P295" s="181"/>
      <c r="Q295" s="181"/>
      <c r="R295" s="181">
        <v>100000</v>
      </c>
      <c r="S295" s="181">
        <v>100000</v>
      </c>
      <c r="T295" s="181"/>
      <c r="U295" s="181"/>
      <c r="V295" s="84"/>
      <c r="W295" s="146"/>
      <c r="X295" s="55"/>
      <c r="Y295" s="55"/>
      <c r="Z295" s="55"/>
      <c r="AA295" s="55"/>
    </row>
    <row r="296" spans="1:27" ht="27" customHeight="1">
      <c r="A296" s="164">
        <v>2</v>
      </c>
      <c r="B296" s="180" t="s">
        <v>309</v>
      </c>
      <c r="C296" s="164"/>
      <c r="D296" s="164"/>
      <c r="E296" s="164"/>
      <c r="F296" s="164"/>
      <c r="G296" s="164"/>
      <c r="H296" s="164"/>
      <c r="I296" s="164"/>
      <c r="J296" s="164"/>
      <c r="K296" s="164"/>
      <c r="L296" s="164"/>
      <c r="M296" s="164"/>
      <c r="N296" s="181"/>
      <c r="O296" s="181"/>
      <c r="P296" s="181"/>
      <c r="Q296" s="181"/>
      <c r="R296" s="181"/>
      <c r="S296" s="181"/>
      <c r="T296" s="181"/>
      <c r="U296" s="181"/>
      <c r="V296" s="84"/>
      <c r="W296" s="146"/>
      <c r="X296" s="55"/>
      <c r="Y296" s="55"/>
      <c r="Z296" s="55"/>
      <c r="AA296" s="55"/>
    </row>
    <row r="297" spans="1:27" ht="27" customHeight="1">
      <c r="A297" s="188">
        <v>3</v>
      </c>
      <c r="B297" s="200" t="s">
        <v>782</v>
      </c>
      <c r="C297" s="188"/>
      <c r="D297" s="188"/>
      <c r="E297" s="188"/>
      <c r="F297" s="188"/>
      <c r="G297" s="188"/>
      <c r="H297" s="188"/>
      <c r="I297" s="188"/>
      <c r="J297" s="188"/>
      <c r="K297" s="188"/>
      <c r="L297" s="188"/>
      <c r="M297" s="188"/>
      <c r="N297" s="189"/>
      <c r="O297" s="189"/>
      <c r="P297" s="189"/>
      <c r="Q297" s="189"/>
      <c r="R297" s="207">
        <v>826000</v>
      </c>
      <c r="S297" s="207">
        <v>826000</v>
      </c>
      <c r="T297" s="189"/>
      <c r="U297" s="189"/>
      <c r="V297" s="190"/>
      <c r="X297" s="55"/>
      <c r="Y297" s="55"/>
      <c r="Z297" s="55"/>
      <c r="AA297" s="55"/>
    </row>
    <row r="299" spans="1:27">
      <c r="B299" s="147"/>
      <c r="C299" s="148"/>
      <c r="S299" s="89"/>
      <c r="T299" s="89"/>
    </row>
    <row r="300" spans="1:27">
      <c r="R300" s="89"/>
    </row>
  </sheetData>
  <mergeCells count="29">
    <mergeCell ref="A1:V1"/>
    <mergeCell ref="A2:V2"/>
    <mergeCell ref="A5:A8"/>
    <mergeCell ref="B5:B8"/>
    <mergeCell ref="C5:C8"/>
    <mergeCell ref="D5:D8"/>
    <mergeCell ref="V5:V8"/>
    <mergeCell ref="E5:E8"/>
    <mergeCell ref="F5:F8"/>
    <mergeCell ref="L5:L8"/>
    <mergeCell ref="M5:O5"/>
    <mergeCell ref="P5:Q5"/>
    <mergeCell ref="H5:H8"/>
    <mergeCell ref="J5:J8"/>
    <mergeCell ref="I5:I8"/>
    <mergeCell ref="R5:U5"/>
    <mergeCell ref="R6:R8"/>
    <mergeCell ref="S6:U6"/>
    <mergeCell ref="S7:S8"/>
    <mergeCell ref="T7:U7"/>
    <mergeCell ref="A3:V3"/>
    <mergeCell ref="G5:G8"/>
    <mergeCell ref="Q6:Q8"/>
    <mergeCell ref="N7:N8"/>
    <mergeCell ref="O7:O8"/>
    <mergeCell ref="M6:M8"/>
    <mergeCell ref="N6:O6"/>
    <mergeCell ref="K5:K8"/>
    <mergeCell ref="P6:P8"/>
  </mergeCells>
  <phoneticPr fontId="266" type="noConversion"/>
  <dataValidations disablePrompts="1" count="8">
    <dataValidation allowBlank="1" showInputMessage="1" showErrorMessage="1" prompt="Vốn phân cấp công trình cấp bách khác phân bổ trong năm 2020" sqref="Q120"/>
    <dataValidation allowBlank="1" showInputMessage="1" showErrorMessage="1" prompt="Gồm vốn phân cấp công trình cấp bách khác năm 2020 và 12 tỷ tăng thu-tkc 2018 (QĐ 1304-18/11/2019)" sqref="P120"/>
    <dataValidation allowBlank="1" showInputMessage="1" showErrorMessage="1" prompt="Chưa bao gồm 12.663 tr.đ bố trí từ nguồn tăng thu 2020" sqref="S251"/>
    <dataValidation allowBlank="1" showInputMessage="1" showErrorMessage="1" prompt="Bao gồm 12.663 tr.đ bố trí từ nguồn tăng thu 2020" sqref="R251"/>
    <dataValidation allowBlank="1" showInputMessage="1" showErrorMessage="1" prompt="Bao gồm 18.000 tr.đ vốn XSKT 21-25; 3.008 tr.đ bố trí từ nguồn tăng thu XSKT 2020 và 1.526 tr.đ từ nguồn khác" sqref="R114 R197"/>
    <dataValidation allowBlank="1" showInputMessage="1" showErrorMessage="1" prompt="Đã bố trí 2 tỷ tại QĐ 509/QĐ-UBND, 10/6/2021" sqref="R139"/>
    <dataValidation allowBlank="1" showInputMessage="1" showErrorMessage="1" prompt="Đã bố trí 500 triệu tại QĐ 509/QĐ-UBND, 10/6/2021" sqref="R265"/>
    <dataValidation allowBlank="1" showInputMessage="1" showErrorMessage="1" prompt="Đã bố trí 4 tỷ tại QĐ 509/QĐ-UBND, 10/6/2021" sqref="R285"/>
  </dataValidations>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ignoredErrors>
    <ignoredError sqref="D7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F7" sqref="F7:F8"/>
    </sheetView>
  </sheetViews>
  <sheetFormatPr defaultColWidth="8.83203125" defaultRowHeight="15"/>
  <cols>
    <col min="1" max="1" width="4.83203125" style="113" customWidth="1"/>
    <col min="2" max="2" width="18.6640625" style="113" bestFit="1" customWidth="1"/>
    <col min="3" max="13" width="10.83203125" style="113" customWidth="1"/>
    <col min="14" max="16384" width="8.83203125" style="113"/>
  </cols>
  <sheetData>
    <row r="1" spans="1:17" ht="18.75">
      <c r="A1" s="253" t="s">
        <v>456</v>
      </c>
      <c r="B1" s="253"/>
      <c r="C1" s="253"/>
      <c r="D1" s="253"/>
      <c r="E1" s="253"/>
      <c r="F1" s="253"/>
      <c r="G1" s="253"/>
      <c r="H1" s="253"/>
      <c r="I1" s="253"/>
      <c r="J1" s="253"/>
      <c r="K1" s="253"/>
      <c r="L1" s="253"/>
      <c r="M1" s="253"/>
    </row>
    <row r="2" spans="1:17" ht="35.450000000000003" customHeight="1">
      <c r="A2" s="254" t="s">
        <v>737</v>
      </c>
      <c r="B2" s="254"/>
      <c r="C2" s="254"/>
      <c r="D2" s="254"/>
      <c r="E2" s="254"/>
      <c r="F2" s="254"/>
      <c r="G2" s="254"/>
      <c r="H2" s="254"/>
      <c r="I2" s="254"/>
      <c r="J2" s="254"/>
      <c r="K2" s="254"/>
      <c r="L2" s="254"/>
      <c r="M2" s="254"/>
    </row>
    <row r="3" spans="1:17" ht="22.5" customHeight="1">
      <c r="A3" s="258" t="s">
        <v>772</v>
      </c>
      <c r="B3" s="258"/>
      <c r="C3" s="258"/>
      <c r="D3" s="258"/>
      <c r="E3" s="258"/>
      <c r="F3" s="258"/>
      <c r="G3" s="258"/>
      <c r="H3" s="258"/>
      <c r="I3" s="258"/>
      <c r="J3" s="258"/>
      <c r="K3" s="258"/>
      <c r="L3" s="258"/>
      <c r="M3" s="258"/>
    </row>
    <row r="4" spans="1:17" ht="18.75">
      <c r="A4" s="114"/>
      <c r="B4" s="114"/>
      <c r="C4" s="114"/>
      <c r="D4" s="114"/>
      <c r="E4" s="114"/>
      <c r="F4" s="114"/>
      <c r="G4" s="114"/>
      <c r="H4" s="114"/>
      <c r="I4" s="114"/>
      <c r="J4" s="114"/>
      <c r="K4" s="114"/>
      <c r="L4" s="114"/>
      <c r="M4" s="126" t="s">
        <v>221</v>
      </c>
      <c r="Q4" s="130"/>
    </row>
    <row r="5" spans="1:17" ht="27" customHeight="1">
      <c r="A5" s="250" t="s">
        <v>34</v>
      </c>
      <c r="B5" s="250" t="s">
        <v>100</v>
      </c>
      <c r="C5" s="255" t="s">
        <v>14</v>
      </c>
      <c r="D5" s="251" t="s">
        <v>410</v>
      </c>
      <c r="E5" s="252"/>
      <c r="F5" s="252"/>
      <c r="G5" s="252"/>
      <c r="H5" s="252"/>
      <c r="I5" s="252"/>
      <c r="J5" s="252"/>
      <c r="K5" s="246" t="s">
        <v>406</v>
      </c>
      <c r="L5" s="246" t="s">
        <v>412</v>
      </c>
      <c r="M5" s="250" t="s">
        <v>1</v>
      </c>
    </row>
    <row r="6" spans="1:17" ht="21.95" customHeight="1">
      <c r="A6" s="250"/>
      <c r="B6" s="250"/>
      <c r="C6" s="256"/>
      <c r="D6" s="249" t="s">
        <v>407</v>
      </c>
      <c r="E6" s="251" t="s">
        <v>2</v>
      </c>
      <c r="F6" s="252"/>
      <c r="G6" s="252"/>
      <c r="H6" s="252"/>
      <c r="I6" s="252"/>
      <c r="J6" s="252"/>
      <c r="K6" s="247"/>
      <c r="L6" s="247"/>
      <c r="M6" s="250"/>
    </row>
    <row r="7" spans="1:17" ht="21.95" customHeight="1">
      <c r="A7" s="250"/>
      <c r="B7" s="250"/>
      <c r="C7" s="256"/>
      <c r="D7" s="249"/>
      <c r="E7" s="249" t="s">
        <v>421</v>
      </c>
      <c r="F7" s="249" t="s">
        <v>419</v>
      </c>
      <c r="G7" s="249" t="s">
        <v>411</v>
      </c>
      <c r="H7" s="249" t="s">
        <v>287</v>
      </c>
      <c r="I7" s="249" t="s">
        <v>288</v>
      </c>
      <c r="J7" s="249" t="s">
        <v>289</v>
      </c>
      <c r="K7" s="247"/>
      <c r="L7" s="247"/>
      <c r="M7" s="250"/>
    </row>
    <row r="8" spans="1:17" ht="74.099999999999994" customHeight="1">
      <c r="A8" s="250"/>
      <c r="B8" s="250"/>
      <c r="C8" s="257"/>
      <c r="D8" s="249"/>
      <c r="E8" s="249"/>
      <c r="F8" s="249"/>
      <c r="G8" s="249"/>
      <c r="H8" s="249"/>
      <c r="I8" s="249"/>
      <c r="J8" s="249"/>
      <c r="K8" s="248"/>
      <c r="L8" s="248"/>
      <c r="M8" s="250"/>
    </row>
    <row r="9" spans="1:17" ht="27.95" customHeight="1">
      <c r="A9" s="115"/>
      <c r="B9" s="115" t="s">
        <v>14</v>
      </c>
      <c r="C9" s="116">
        <f>D9+K9+L9</f>
        <v>2186805</v>
      </c>
      <c r="D9" s="116">
        <f t="shared" ref="D9:D19" si="0">SUM(E9:J9)</f>
        <v>1245955</v>
      </c>
      <c r="E9" s="116">
        <f>SUM(E10:E19)</f>
        <v>408955</v>
      </c>
      <c r="F9" s="116">
        <v>300000</v>
      </c>
      <c r="G9" s="116">
        <f t="shared" ref="G9:K9" si="1">SUM(G10:G19)</f>
        <v>147000</v>
      </c>
      <c r="H9" s="116">
        <f t="shared" si="1"/>
        <v>90000</v>
      </c>
      <c r="I9" s="116">
        <f t="shared" si="1"/>
        <v>200000</v>
      </c>
      <c r="J9" s="116">
        <f t="shared" si="1"/>
        <v>100000</v>
      </c>
      <c r="K9" s="116">
        <f t="shared" si="1"/>
        <v>892350</v>
      </c>
      <c r="L9" s="116">
        <f t="shared" ref="L9" si="2">SUM(L10:L19)</f>
        <v>48500</v>
      </c>
      <c r="M9" s="117"/>
      <c r="N9" s="118"/>
    </row>
    <row r="10" spans="1:17" ht="27.95" customHeight="1">
      <c r="A10" s="119">
        <v>1</v>
      </c>
      <c r="B10" s="120" t="s">
        <v>112</v>
      </c>
      <c r="C10" s="121">
        <f>D10+K10+L10</f>
        <v>780550</v>
      </c>
      <c r="D10" s="121">
        <f t="shared" si="0"/>
        <v>418480</v>
      </c>
      <c r="E10" s="121">
        <v>82050</v>
      </c>
      <c r="F10" s="121">
        <v>75000</v>
      </c>
      <c r="G10" s="121">
        <v>21430</v>
      </c>
      <c r="H10" s="121">
        <v>30000</v>
      </c>
      <c r="I10" s="121">
        <v>200000</v>
      </c>
      <c r="J10" s="121">
        <v>10000</v>
      </c>
      <c r="K10" s="121">
        <v>355000</v>
      </c>
      <c r="L10" s="121">
        <v>7070</v>
      </c>
      <c r="M10" s="120"/>
    </row>
    <row r="11" spans="1:17" ht="27.95" customHeight="1">
      <c r="A11" s="119">
        <v>2</v>
      </c>
      <c r="B11" s="120" t="s">
        <v>148</v>
      </c>
      <c r="C11" s="121">
        <f t="shared" ref="C11:C19" si="3">D11+K11+L11</f>
        <v>196125</v>
      </c>
      <c r="D11" s="121">
        <f t="shared" si="0"/>
        <v>96930</v>
      </c>
      <c r="E11" s="121">
        <v>35125</v>
      </c>
      <c r="F11" s="121"/>
      <c r="G11" s="121">
        <v>21805</v>
      </c>
      <c r="H11" s="121">
        <v>30000</v>
      </c>
      <c r="I11" s="121"/>
      <c r="J11" s="121">
        <v>10000</v>
      </c>
      <c r="K11" s="121">
        <v>92000</v>
      </c>
      <c r="L11" s="121">
        <v>7195</v>
      </c>
      <c r="M11" s="120"/>
    </row>
    <row r="12" spans="1:17" ht="27.95" customHeight="1">
      <c r="A12" s="119">
        <v>3</v>
      </c>
      <c r="B12" s="120" t="s">
        <v>113</v>
      </c>
      <c r="C12" s="121">
        <f t="shared" si="3"/>
        <v>142355</v>
      </c>
      <c r="D12" s="121">
        <f t="shared" si="0"/>
        <v>87005</v>
      </c>
      <c r="E12" s="121">
        <v>36855</v>
      </c>
      <c r="F12" s="121"/>
      <c r="G12" s="121">
        <v>10150</v>
      </c>
      <c r="H12" s="121">
        <v>30000</v>
      </c>
      <c r="I12" s="121"/>
      <c r="J12" s="121">
        <v>10000</v>
      </c>
      <c r="K12" s="121">
        <v>52000</v>
      </c>
      <c r="L12" s="121">
        <v>3350</v>
      </c>
      <c r="M12" s="120"/>
    </row>
    <row r="13" spans="1:17" ht="27.95" customHeight="1">
      <c r="A13" s="119">
        <v>4</v>
      </c>
      <c r="B13" s="120" t="s">
        <v>114</v>
      </c>
      <c r="C13" s="121">
        <f t="shared" si="3"/>
        <v>72450</v>
      </c>
      <c r="D13" s="121">
        <f t="shared" si="0"/>
        <v>61860</v>
      </c>
      <c r="E13" s="121">
        <v>37950</v>
      </c>
      <c r="F13" s="121"/>
      <c r="G13" s="121">
        <v>13910</v>
      </c>
      <c r="H13" s="121"/>
      <c r="I13" s="121"/>
      <c r="J13" s="121">
        <v>10000</v>
      </c>
      <c r="K13" s="121">
        <v>6000</v>
      </c>
      <c r="L13" s="121">
        <v>4590</v>
      </c>
      <c r="M13" s="120"/>
    </row>
    <row r="14" spans="1:17" ht="27.95" customHeight="1">
      <c r="A14" s="119">
        <v>5</v>
      </c>
      <c r="B14" s="120" t="s">
        <v>115</v>
      </c>
      <c r="C14" s="121">
        <f t="shared" si="3"/>
        <v>147730</v>
      </c>
      <c r="D14" s="121">
        <f t="shared" si="0"/>
        <v>62020</v>
      </c>
      <c r="E14" s="121">
        <v>36980</v>
      </c>
      <c r="F14" s="121"/>
      <c r="G14" s="121">
        <v>15040</v>
      </c>
      <c r="H14" s="121"/>
      <c r="I14" s="121"/>
      <c r="J14" s="121">
        <v>10000</v>
      </c>
      <c r="K14" s="121">
        <v>80750</v>
      </c>
      <c r="L14" s="121">
        <v>4960</v>
      </c>
      <c r="M14" s="120"/>
    </row>
    <row r="15" spans="1:17" ht="27.95" customHeight="1">
      <c r="A15" s="119">
        <v>6</v>
      </c>
      <c r="B15" s="120" t="s">
        <v>116</v>
      </c>
      <c r="C15" s="121">
        <f t="shared" si="3"/>
        <v>98650</v>
      </c>
      <c r="D15" s="121">
        <f t="shared" si="0"/>
        <v>64060</v>
      </c>
      <c r="E15" s="121">
        <v>40150</v>
      </c>
      <c r="F15" s="121"/>
      <c r="G15" s="121">
        <v>13910</v>
      </c>
      <c r="H15" s="121"/>
      <c r="I15" s="121"/>
      <c r="J15" s="121">
        <v>10000</v>
      </c>
      <c r="K15" s="121">
        <v>30000</v>
      </c>
      <c r="L15" s="121">
        <v>4590</v>
      </c>
      <c r="M15" s="120"/>
    </row>
    <row r="16" spans="1:17" ht="27.95" customHeight="1">
      <c r="A16" s="119">
        <v>7</v>
      </c>
      <c r="B16" s="120" t="s">
        <v>117</v>
      </c>
      <c r="C16" s="121">
        <f t="shared" si="3"/>
        <v>109660</v>
      </c>
      <c r="D16" s="121">
        <f t="shared" si="0"/>
        <v>60815</v>
      </c>
      <c r="E16" s="121">
        <v>39160</v>
      </c>
      <c r="F16" s="121"/>
      <c r="G16" s="121">
        <v>11655</v>
      </c>
      <c r="H16" s="121"/>
      <c r="I16" s="121"/>
      <c r="J16" s="121">
        <v>10000</v>
      </c>
      <c r="K16" s="121">
        <v>45000</v>
      </c>
      <c r="L16" s="121">
        <v>3845</v>
      </c>
      <c r="M16" s="120"/>
    </row>
    <row r="17" spans="1:13" ht="27.95" customHeight="1">
      <c r="A17" s="119">
        <v>8</v>
      </c>
      <c r="B17" s="120" t="s">
        <v>118</v>
      </c>
      <c r="C17" s="121">
        <f t="shared" si="3"/>
        <v>155130</v>
      </c>
      <c r="D17" s="121">
        <f t="shared" si="0"/>
        <v>52790</v>
      </c>
      <c r="E17" s="121">
        <v>29630</v>
      </c>
      <c r="F17" s="121"/>
      <c r="G17" s="121">
        <v>13160</v>
      </c>
      <c r="H17" s="121"/>
      <c r="I17" s="121"/>
      <c r="J17" s="121">
        <v>10000</v>
      </c>
      <c r="K17" s="121">
        <v>98000</v>
      </c>
      <c r="L17" s="121">
        <v>4340</v>
      </c>
      <c r="M17" s="120"/>
    </row>
    <row r="18" spans="1:13" ht="27.95" customHeight="1">
      <c r="A18" s="119">
        <v>9</v>
      </c>
      <c r="B18" s="120" t="s">
        <v>119</v>
      </c>
      <c r="C18" s="121">
        <f t="shared" si="3"/>
        <v>70040</v>
      </c>
      <c r="D18" s="121">
        <f t="shared" si="0"/>
        <v>58355</v>
      </c>
      <c r="E18" s="121">
        <v>32940</v>
      </c>
      <c r="F18" s="121"/>
      <c r="G18" s="121">
        <v>15415</v>
      </c>
      <c r="H18" s="121"/>
      <c r="I18" s="121"/>
      <c r="J18" s="121">
        <v>10000</v>
      </c>
      <c r="K18" s="121">
        <v>6600</v>
      </c>
      <c r="L18" s="121">
        <v>5085</v>
      </c>
      <c r="M18" s="120"/>
    </row>
    <row r="19" spans="1:13" ht="27.95" customHeight="1">
      <c r="A19" s="122">
        <v>10</v>
      </c>
      <c r="B19" s="123" t="s">
        <v>713</v>
      </c>
      <c r="C19" s="121">
        <f t="shared" si="3"/>
        <v>264115</v>
      </c>
      <c r="D19" s="124">
        <f t="shared" si="0"/>
        <v>133640</v>
      </c>
      <c r="E19" s="124">
        <v>38115</v>
      </c>
      <c r="F19" s="124">
        <v>75000</v>
      </c>
      <c r="G19" s="124">
        <v>10525</v>
      </c>
      <c r="H19" s="124"/>
      <c r="I19" s="124"/>
      <c r="J19" s="124">
        <v>10000</v>
      </c>
      <c r="K19" s="124">
        <v>127000</v>
      </c>
      <c r="L19" s="124">
        <v>3475</v>
      </c>
      <c r="M19" s="123"/>
    </row>
    <row r="20" spans="1:13" ht="11.25" customHeight="1">
      <c r="A20" s="125"/>
      <c r="B20" s="245"/>
      <c r="C20" s="245"/>
      <c r="D20" s="245"/>
      <c r="E20" s="245"/>
      <c r="F20" s="245"/>
      <c r="G20" s="245"/>
      <c r="H20" s="245"/>
      <c r="I20" s="245"/>
      <c r="J20" s="245"/>
      <c r="K20" s="245"/>
      <c r="L20" s="245"/>
      <c r="M20" s="245"/>
    </row>
    <row r="21" spans="1:13" ht="42.6" customHeight="1">
      <c r="B21" s="244" t="s">
        <v>783</v>
      </c>
      <c r="C21" s="244"/>
      <c r="D21" s="244"/>
      <c r="E21" s="244"/>
      <c r="F21" s="244"/>
      <c r="G21" s="244"/>
      <c r="H21" s="244"/>
      <c r="I21" s="244"/>
      <c r="J21" s="244"/>
      <c r="K21" s="244"/>
      <c r="L21" s="244"/>
      <c r="M21" s="244"/>
    </row>
  </sheetData>
  <mergeCells count="20">
    <mergeCell ref="A1:M1"/>
    <mergeCell ref="A2:M2"/>
    <mergeCell ref="A5:A8"/>
    <mergeCell ref="B5:B8"/>
    <mergeCell ref="C5:C8"/>
    <mergeCell ref="D5:J5"/>
    <mergeCell ref="K5:K8"/>
    <mergeCell ref="A3:M3"/>
    <mergeCell ref="B21:M21"/>
    <mergeCell ref="B20:M20"/>
    <mergeCell ref="L5:L8"/>
    <mergeCell ref="J7:J8"/>
    <mergeCell ref="M5:M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Zeros="0" zoomScale="85" zoomScaleNormal="85" workbookViewId="0">
      <selection activeCell="C5" sqref="C5:C8"/>
    </sheetView>
  </sheetViews>
  <sheetFormatPr defaultColWidth="9.33203125" defaultRowHeight="15"/>
  <cols>
    <col min="1" max="1" width="5.83203125" style="93" customWidth="1"/>
    <col min="2" max="2" width="51.1640625" style="93" customWidth="1"/>
    <col min="3" max="3" width="23.6640625" style="93" customWidth="1"/>
    <col min="4" max="4" width="9.33203125" style="93"/>
    <col min="5" max="5" width="12.33203125" style="93" hidden="1" customWidth="1"/>
    <col min="6" max="6" width="9.33203125" style="93"/>
    <col min="7" max="7" width="14.83203125" style="93" customWidth="1"/>
    <col min="8" max="14" width="9" style="93" customWidth="1"/>
    <col min="15" max="15" width="16.6640625" style="93" customWidth="1"/>
    <col min="16" max="16384" width="9.33203125" style="93"/>
  </cols>
  <sheetData>
    <row r="1" spans="1:17" ht="24.95" customHeight="1">
      <c r="A1" s="264" t="s">
        <v>457</v>
      </c>
      <c r="B1" s="264"/>
      <c r="C1" s="264"/>
      <c r="D1" s="264"/>
      <c r="E1" s="264"/>
      <c r="F1" s="264"/>
      <c r="G1" s="264"/>
      <c r="H1" s="264"/>
      <c r="I1" s="264"/>
      <c r="J1" s="264"/>
      <c r="K1" s="264"/>
      <c r="L1" s="264"/>
      <c r="M1" s="264"/>
      <c r="N1" s="264"/>
      <c r="O1" s="264"/>
    </row>
    <row r="2" spans="1:17" ht="38.25" customHeight="1">
      <c r="A2" s="265" t="s">
        <v>397</v>
      </c>
      <c r="B2" s="265"/>
      <c r="C2" s="265"/>
      <c r="D2" s="265"/>
      <c r="E2" s="265"/>
      <c r="F2" s="265"/>
      <c r="G2" s="265"/>
      <c r="H2" s="265"/>
      <c r="I2" s="265"/>
      <c r="J2" s="265"/>
      <c r="K2" s="265"/>
      <c r="L2" s="265"/>
      <c r="M2" s="265"/>
      <c r="N2" s="265"/>
      <c r="O2" s="265"/>
    </row>
    <row r="3" spans="1:17" ht="24" customHeight="1">
      <c r="A3" s="259" t="s">
        <v>772</v>
      </c>
      <c r="B3" s="259"/>
      <c r="C3" s="259"/>
      <c r="D3" s="259"/>
      <c r="E3" s="259"/>
      <c r="F3" s="259"/>
      <c r="G3" s="259"/>
      <c r="H3" s="259"/>
      <c r="I3" s="259"/>
      <c r="J3" s="259"/>
      <c r="K3" s="259"/>
      <c r="L3" s="259"/>
      <c r="M3" s="259"/>
      <c r="N3" s="259"/>
      <c r="O3" s="259"/>
    </row>
    <row r="4" spans="1:17" ht="24.95" customHeight="1">
      <c r="A4" s="94"/>
      <c r="B4" s="95"/>
      <c r="C4" s="94"/>
      <c r="D4" s="94"/>
      <c r="E4" s="94"/>
      <c r="F4" s="94"/>
      <c r="G4" s="94"/>
      <c r="H4" s="96"/>
      <c r="I4" s="96"/>
      <c r="J4" s="96"/>
      <c r="K4" s="96"/>
      <c r="L4" s="96"/>
      <c r="M4" s="96"/>
      <c r="N4" s="96"/>
      <c r="O4" s="195" t="s">
        <v>221</v>
      </c>
    </row>
    <row r="5" spans="1:17" ht="48" customHeight="1">
      <c r="A5" s="266" t="s">
        <v>0</v>
      </c>
      <c r="B5" s="266" t="s">
        <v>390</v>
      </c>
      <c r="C5" s="267" t="s">
        <v>37</v>
      </c>
      <c r="D5" s="266" t="s">
        <v>18</v>
      </c>
      <c r="E5" s="266" t="s">
        <v>391</v>
      </c>
      <c r="F5" s="266" t="s">
        <v>413</v>
      </c>
      <c r="G5" s="266" t="s">
        <v>11</v>
      </c>
      <c r="H5" s="266"/>
      <c r="I5" s="266"/>
      <c r="J5" s="260" t="s">
        <v>19</v>
      </c>
      <c r="K5" s="260"/>
      <c r="L5" s="260" t="s">
        <v>396</v>
      </c>
      <c r="M5" s="260"/>
      <c r="N5" s="260"/>
      <c r="O5" s="266" t="s">
        <v>1</v>
      </c>
    </row>
    <row r="6" spans="1:17" ht="24.95" customHeight="1">
      <c r="A6" s="266"/>
      <c r="B6" s="266"/>
      <c r="C6" s="268"/>
      <c r="D6" s="266"/>
      <c r="E6" s="266"/>
      <c r="F6" s="266"/>
      <c r="G6" s="267" t="s">
        <v>392</v>
      </c>
      <c r="H6" s="270" t="s">
        <v>15</v>
      </c>
      <c r="I6" s="271"/>
      <c r="J6" s="261" t="s">
        <v>13</v>
      </c>
      <c r="K6" s="261" t="s">
        <v>272</v>
      </c>
      <c r="L6" s="261" t="s">
        <v>14</v>
      </c>
      <c r="M6" s="260" t="s">
        <v>272</v>
      </c>
      <c r="N6" s="260"/>
      <c r="O6" s="266"/>
    </row>
    <row r="7" spans="1:17" ht="24.95" customHeight="1">
      <c r="A7" s="266"/>
      <c r="B7" s="266"/>
      <c r="C7" s="268"/>
      <c r="D7" s="266"/>
      <c r="E7" s="266"/>
      <c r="F7" s="266"/>
      <c r="G7" s="268"/>
      <c r="H7" s="260" t="s">
        <v>393</v>
      </c>
      <c r="I7" s="260" t="s">
        <v>272</v>
      </c>
      <c r="J7" s="262"/>
      <c r="K7" s="262"/>
      <c r="L7" s="262"/>
      <c r="M7" s="260" t="s">
        <v>14</v>
      </c>
      <c r="N7" s="260" t="s">
        <v>394</v>
      </c>
      <c r="O7" s="266"/>
    </row>
    <row r="8" spans="1:17" ht="39" customHeight="1">
      <c r="A8" s="266"/>
      <c r="B8" s="266"/>
      <c r="C8" s="269"/>
      <c r="D8" s="266"/>
      <c r="E8" s="266"/>
      <c r="F8" s="266"/>
      <c r="G8" s="269"/>
      <c r="H8" s="260"/>
      <c r="I8" s="260"/>
      <c r="J8" s="263"/>
      <c r="K8" s="263"/>
      <c r="L8" s="263"/>
      <c r="M8" s="260"/>
      <c r="N8" s="260"/>
      <c r="O8" s="266"/>
    </row>
    <row r="9" spans="1:17" ht="30" customHeight="1">
      <c r="A9" s="97"/>
      <c r="B9" s="97" t="s">
        <v>3</v>
      </c>
      <c r="C9" s="97"/>
      <c r="D9" s="97"/>
      <c r="E9" s="97"/>
      <c r="F9" s="97"/>
      <c r="G9" s="98"/>
      <c r="H9" s="98">
        <f>H10</f>
        <v>250000</v>
      </c>
      <c r="I9" s="98">
        <f t="shared" ref="I9:N9" si="0">I10</f>
        <v>58300</v>
      </c>
      <c r="J9" s="98">
        <f t="shared" si="0"/>
        <v>59427.9</v>
      </c>
      <c r="K9" s="98">
        <f t="shared" si="0"/>
        <v>22227.9</v>
      </c>
      <c r="L9" s="98">
        <f t="shared" si="0"/>
        <v>34459.97</v>
      </c>
      <c r="M9" s="98">
        <f t="shared" si="0"/>
        <v>34459.97</v>
      </c>
      <c r="N9" s="98">
        <f t="shared" si="0"/>
        <v>0</v>
      </c>
      <c r="O9" s="99"/>
      <c r="P9" s="131"/>
    </row>
    <row r="10" spans="1:17" ht="30" customHeight="1">
      <c r="A10" s="104"/>
      <c r="B10" s="105" t="s">
        <v>386</v>
      </c>
      <c r="C10" s="92"/>
      <c r="D10" s="101"/>
      <c r="E10" s="101"/>
      <c r="F10" s="101"/>
      <c r="G10" s="49"/>
      <c r="H10" s="100">
        <f t="shared" ref="H10:I10" si="1">SUM(H11:H11)</f>
        <v>250000</v>
      </c>
      <c r="I10" s="100">
        <f t="shared" si="1"/>
        <v>58300</v>
      </c>
      <c r="J10" s="100">
        <f t="shared" ref="J10:K10" si="2">SUM(J11:J11)</f>
        <v>59427.9</v>
      </c>
      <c r="K10" s="100">
        <f t="shared" si="2"/>
        <v>22227.9</v>
      </c>
      <c r="L10" s="100">
        <f t="shared" ref="L10:N10" si="3">SUM(L11:L11)</f>
        <v>34459.97</v>
      </c>
      <c r="M10" s="100">
        <f t="shared" si="3"/>
        <v>34459.97</v>
      </c>
      <c r="N10" s="100">
        <f t="shared" si="3"/>
        <v>0</v>
      </c>
      <c r="O10" s="102"/>
      <c r="Q10" s="103"/>
    </row>
    <row r="11" spans="1:17" ht="30" customHeight="1">
      <c r="A11" s="108" t="s">
        <v>384</v>
      </c>
      <c r="B11" s="109" t="s">
        <v>387</v>
      </c>
      <c r="C11" s="110" t="s">
        <v>388</v>
      </c>
      <c r="D11" s="111" t="s">
        <v>40</v>
      </c>
      <c r="E11" s="111" t="s">
        <v>520</v>
      </c>
      <c r="F11" s="111" t="s">
        <v>395</v>
      </c>
      <c r="G11" s="112" t="s">
        <v>425</v>
      </c>
      <c r="H11" s="106">
        <v>250000</v>
      </c>
      <c r="I11" s="106">
        <v>58300</v>
      </c>
      <c r="J11" s="106">
        <v>59427.9</v>
      </c>
      <c r="K11" s="106">
        <v>22227.9</v>
      </c>
      <c r="L11" s="106">
        <v>34459.97</v>
      </c>
      <c r="M11" s="106">
        <v>34459.97</v>
      </c>
      <c r="N11" s="106"/>
      <c r="O11" s="111" t="s">
        <v>345</v>
      </c>
      <c r="Q11" s="103"/>
    </row>
    <row r="12" spans="1:17" ht="24.95" customHeight="1">
      <c r="A12" s="94"/>
      <c r="B12" s="95"/>
      <c r="C12" s="94"/>
      <c r="D12" s="94"/>
      <c r="E12" s="94"/>
      <c r="F12" s="94"/>
      <c r="G12" s="94"/>
      <c r="H12" s="96"/>
      <c r="I12" s="96"/>
      <c r="J12" s="96"/>
      <c r="K12" s="96"/>
      <c r="L12" s="96"/>
      <c r="M12" s="96"/>
      <c r="N12" s="96"/>
      <c r="O12" s="107"/>
    </row>
    <row r="13" spans="1:17">
      <c r="J13" s="131"/>
    </row>
  </sheetData>
  <mergeCells count="23">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 ref="A3:O3"/>
    <mergeCell ref="J5:K5"/>
    <mergeCell ref="M6:N6"/>
    <mergeCell ref="H7:H8"/>
    <mergeCell ref="I7:I8"/>
    <mergeCell ref="L6:L8"/>
    <mergeCell ref="L5:N5"/>
  </mergeCells>
  <dataValidations count="2">
    <dataValidation allowBlank="1" showInputMessage="1" showErrorMessage="1" prompt="Số cũ: 61.210" sqref="J11"/>
    <dataValidation allowBlank="1" showInputMessage="1" showErrorMessage="1" prompt="Số cũ: 24.010" sqref="K11"/>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7" customWidth="1"/>
    <col min="2" max="2" width="33.83203125" style="7" customWidth="1"/>
    <col min="3" max="3" width="10.5" style="7" customWidth="1"/>
    <col min="4" max="4" width="9.33203125" style="7" customWidth="1"/>
    <col min="5" max="5" width="9.6640625" style="7" customWidth="1"/>
    <col min="6" max="7" width="9.83203125" style="7" customWidth="1"/>
    <col min="8" max="10" width="10.1640625" style="7" bestFit="1" customWidth="1"/>
    <col min="11" max="13" width="9.33203125" style="7"/>
    <col min="14" max="14" width="11.1640625" style="7" bestFit="1" customWidth="1"/>
    <col min="15" max="15" width="9.33203125" style="7"/>
    <col min="16" max="16" width="11" style="7" customWidth="1"/>
    <col min="17" max="18" width="9.33203125" style="7"/>
    <col min="19" max="19" width="9" style="7" customWidth="1"/>
    <col min="20" max="20" width="14.1640625" style="7" customWidth="1"/>
    <col min="21" max="21" width="9.33203125" style="7"/>
    <col min="22" max="22" width="9.6640625" style="7" bestFit="1" customWidth="1"/>
    <col min="23" max="16384" width="9.33203125" style="7"/>
  </cols>
  <sheetData>
    <row r="2" spans="1:22" ht="18.75">
      <c r="A2" s="272" t="s">
        <v>280</v>
      </c>
      <c r="B2" s="272"/>
      <c r="C2" s="272"/>
      <c r="D2" s="272"/>
      <c r="E2" s="272"/>
      <c r="F2" s="272"/>
      <c r="G2" s="272"/>
      <c r="H2" s="272"/>
      <c r="I2" s="272"/>
      <c r="J2" s="272"/>
      <c r="K2" s="272"/>
      <c r="L2" s="272"/>
      <c r="M2" s="272"/>
      <c r="N2" s="272"/>
      <c r="O2" s="272"/>
      <c r="P2" s="272"/>
      <c r="Q2" s="272"/>
      <c r="R2" s="272"/>
    </row>
    <row r="4" spans="1:22" ht="22.5" customHeight="1">
      <c r="Q4" s="273" t="s">
        <v>221</v>
      </c>
      <c r="R4" s="273"/>
      <c r="S4" s="274"/>
    </row>
    <row r="5" spans="1:22" ht="22.5" customHeight="1">
      <c r="A5" s="276" t="s">
        <v>34</v>
      </c>
      <c r="B5" s="276" t="s">
        <v>100</v>
      </c>
      <c r="C5" s="276" t="s">
        <v>101</v>
      </c>
      <c r="D5" s="276"/>
      <c r="E5" s="276"/>
      <c r="F5" s="276"/>
      <c r="G5" s="276"/>
      <c r="H5" s="280" t="s">
        <v>15</v>
      </c>
      <c r="I5" s="281"/>
      <c r="J5" s="281"/>
      <c r="K5" s="281"/>
      <c r="L5" s="281"/>
      <c r="M5" s="281"/>
      <c r="N5" s="281"/>
      <c r="O5" s="281"/>
      <c r="P5" s="281"/>
      <c r="Q5" s="281"/>
      <c r="R5" s="282"/>
      <c r="S5" s="276" t="s">
        <v>1</v>
      </c>
    </row>
    <row r="6" spans="1:22" ht="24.95" customHeight="1">
      <c r="A6" s="276"/>
      <c r="B6" s="276"/>
      <c r="C6" s="283" t="s">
        <v>14</v>
      </c>
      <c r="D6" s="277" t="s">
        <v>237</v>
      </c>
      <c r="E6" s="278"/>
      <c r="F6" s="278"/>
      <c r="G6" s="279"/>
      <c r="H6" s="275" t="s">
        <v>4</v>
      </c>
      <c r="I6" s="275"/>
      <c r="J6" s="275"/>
      <c r="K6" s="275"/>
      <c r="L6" s="275"/>
      <c r="M6" s="275"/>
      <c r="N6" s="275"/>
      <c r="O6" s="275"/>
      <c r="P6" s="275"/>
      <c r="Q6" s="275"/>
      <c r="R6" s="275" t="s">
        <v>102</v>
      </c>
      <c r="S6" s="276"/>
    </row>
    <row r="7" spans="1:22" ht="24.95" customHeight="1">
      <c r="A7" s="276"/>
      <c r="B7" s="276"/>
      <c r="C7" s="276"/>
      <c r="D7" s="285" t="s">
        <v>14</v>
      </c>
      <c r="E7" s="277" t="s">
        <v>15</v>
      </c>
      <c r="F7" s="278"/>
      <c r="G7" s="279"/>
      <c r="H7" s="275" t="s">
        <v>103</v>
      </c>
      <c r="I7" s="275"/>
      <c r="J7" s="275"/>
      <c r="K7" s="275"/>
      <c r="L7" s="275"/>
      <c r="M7" s="275"/>
      <c r="N7" s="275"/>
      <c r="O7" s="275"/>
      <c r="P7" s="284" t="s">
        <v>284</v>
      </c>
      <c r="Q7" s="275" t="s">
        <v>104</v>
      </c>
      <c r="R7" s="275"/>
      <c r="S7" s="276"/>
    </row>
    <row r="8" spans="1:22" ht="24.95" customHeight="1">
      <c r="A8" s="276"/>
      <c r="B8" s="276"/>
      <c r="C8" s="276"/>
      <c r="D8" s="286"/>
      <c r="E8" s="285" t="s">
        <v>36</v>
      </c>
      <c r="F8" s="285" t="s">
        <v>35</v>
      </c>
      <c r="G8" s="285" t="s">
        <v>236</v>
      </c>
      <c r="H8" s="275" t="s">
        <v>105</v>
      </c>
      <c r="I8" s="275"/>
      <c r="J8" s="275"/>
      <c r="K8" s="275" t="s">
        <v>106</v>
      </c>
      <c r="L8" s="275"/>
      <c r="M8" s="275"/>
      <c r="N8" s="275" t="s">
        <v>107</v>
      </c>
      <c r="O8" s="275"/>
      <c r="P8" s="275"/>
      <c r="Q8" s="275"/>
      <c r="R8" s="275"/>
      <c r="S8" s="276"/>
    </row>
    <row r="9" spans="1:22" ht="24.95" customHeight="1">
      <c r="A9" s="276"/>
      <c r="B9" s="276"/>
      <c r="C9" s="276"/>
      <c r="D9" s="286"/>
      <c r="E9" s="288"/>
      <c r="F9" s="288"/>
      <c r="G9" s="288"/>
      <c r="H9" s="275" t="s">
        <v>14</v>
      </c>
      <c r="I9" s="275" t="s">
        <v>15</v>
      </c>
      <c r="J9" s="275"/>
      <c r="K9" s="275" t="s">
        <v>14</v>
      </c>
      <c r="L9" s="275" t="s">
        <v>15</v>
      </c>
      <c r="M9" s="275"/>
      <c r="N9" s="275" t="s">
        <v>14</v>
      </c>
      <c r="O9" s="275" t="s">
        <v>108</v>
      </c>
      <c r="P9" s="275"/>
      <c r="Q9" s="275"/>
      <c r="R9" s="275"/>
      <c r="S9" s="276"/>
    </row>
    <row r="10" spans="1:22" ht="31.5" customHeight="1">
      <c r="A10" s="276"/>
      <c r="B10" s="276"/>
      <c r="C10" s="276"/>
      <c r="D10" s="287"/>
      <c r="E10" s="289"/>
      <c r="F10" s="289"/>
      <c r="G10" s="289"/>
      <c r="H10" s="275"/>
      <c r="I10" s="8" t="s">
        <v>109</v>
      </c>
      <c r="J10" s="8" t="s">
        <v>110</v>
      </c>
      <c r="K10" s="275"/>
      <c r="L10" s="8" t="s">
        <v>109</v>
      </c>
      <c r="M10" s="8" t="s">
        <v>110</v>
      </c>
      <c r="N10" s="275"/>
      <c r="O10" s="275"/>
      <c r="P10" s="275"/>
      <c r="Q10" s="275"/>
      <c r="R10" s="275"/>
      <c r="S10" s="276"/>
    </row>
    <row r="11" spans="1:22" ht="24.95" customHeight="1">
      <c r="A11" s="43"/>
      <c r="B11" s="44" t="s">
        <v>14</v>
      </c>
      <c r="C11" s="45" t="e">
        <f>C12+C23</f>
        <v>#REF!</v>
      </c>
      <c r="D11" s="45" t="e">
        <f t="shared" ref="D11:H11" si="0">D12+D23</f>
        <v>#REF!</v>
      </c>
      <c r="E11" s="45" t="e">
        <f t="shared" si="0"/>
        <v>#REF!</v>
      </c>
      <c r="F11" s="45" t="e">
        <f t="shared" si="0"/>
        <v>#REF!</v>
      </c>
      <c r="G11" s="45" t="e">
        <f t="shared" si="0"/>
        <v>#REF!</v>
      </c>
      <c r="H11" s="45" t="e">
        <f t="shared" si="0"/>
        <v>#REF!</v>
      </c>
      <c r="I11" s="45" t="e">
        <f t="shared" ref="I11" si="1">I12+I23</f>
        <v>#REF!</v>
      </c>
      <c r="J11" s="45" t="e">
        <f t="shared" ref="J11:O11" si="2">J12+J23</f>
        <v>#REF!</v>
      </c>
      <c r="K11" s="45" t="e">
        <f t="shared" si="2"/>
        <v>#REF!</v>
      </c>
      <c r="L11" s="45" t="e">
        <f t="shared" si="2"/>
        <v>#REF!</v>
      </c>
      <c r="M11" s="45">
        <f t="shared" si="2"/>
        <v>0</v>
      </c>
      <c r="N11" s="45" t="e">
        <f t="shared" si="2"/>
        <v>#REF!</v>
      </c>
      <c r="O11" s="45" t="e">
        <f t="shared" si="2"/>
        <v>#REF!</v>
      </c>
      <c r="P11" s="45" t="e">
        <f t="shared" ref="P11" si="3">P12+P23</f>
        <v>#REF!</v>
      </c>
      <c r="Q11" s="45" t="e">
        <f t="shared" ref="Q11" si="4">Q12+Q23</f>
        <v>#REF!</v>
      </c>
      <c r="R11" s="45">
        <f t="shared" ref="R11" si="5">R12+R23</f>
        <v>43630.975999999995</v>
      </c>
      <c r="S11" s="45"/>
      <c r="T11" s="42"/>
      <c r="U11" s="42"/>
      <c r="V11" s="42"/>
    </row>
    <row r="12" spans="1:22" ht="24.95" customHeight="1">
      <c r="A12" s="9" t="s">
        <v>7</v>
      </c>
      <c r="B12" s="10" t="s">
        <v>111</v>
      </c>
      <c r="C12" s="31" t="e">
        <f>SUM(C13:C22)</f>
        <v>#REF!</v>
      </c>
      <c r="D12" s="31" t="e">
        <f t="shared" ref="D12:Q12" si="6">SUM(D13:D22)</f>
        <v>#REF!</v>
      </c>
      <c r="E12" s="31" t="e">
        <f t="shared" si="6"/>
        <v>#REF!</v>
      </c>
      <c r="F12" s="31" t="e">
        <f t="shared" si="6"/>
        <v>#REF!</v>
      </c>
      <c r="G12" s="31">
        <f t="shared" si="6"/>
        <v>0</v>
      </c>
      <c r="H12" s="31" t="e">
        <f t="shared" si="6"/>
        <v>#REF!</v>
      </c>
      <c r="I12" s="31" t="e">
        <f t="shared" si="6"/>
        <v>#REF!</v>
      </c>
      <c r="J12" s="31" t="e">
        <f t="shared" si="6"/>
        <v>#REF!</v>
      </c>
      <c r="K12" s="31" t="e">
        <f t="shared" si="6"/>
        <v>#REF!</v>
      </c>
      <c r="L12" s="31" t="e">
        <f t="shared" si="6"/>
        <v>#REF!</v>
      </c>
      <c r="M12" s="31">
        <f t="shared" si="6"/>
        <v>0</v>
      </c>
      <c r="N12" s="31" t="e">
        <f t="shared" si="6"/>
        <v>#REF!</v>
      </c>
      <c r="O12" s="31" t="e">
        <f t="shared" si="6"/>
        <v>#REF!</v>
      </c>
      <c r="P12" s="31" t="e">
        <f t="shared" si="6"/>
        <v>#REF!</v>
      </c>
      <c r="Q12" s="31" t="e">
        <f t="shared" si="6"/>
        <v>#REF!</v>
      </c>
      <c r="R12" s="31">
        <f t="shared" ref="R12" si="7">SUM(R13:R22)</f>
        <v>0</v>
      </c>
      <c r="S12" s="31"/>
      <c r="T12" s="42"/>
      <c r="U12" s="42"/>
    </row>
    <row r="13" spans="1:22" ht="24.95" customHeight="1">
      <c r="A13" s="11">
        <v>1</v>
      </c>
      <c r="B13" s="12" t="s">
        <v>112</v>
      </c>
      <c r="C13" s="46" t="e">
        <f>H13+K13+N13+P13+Q13+R13</f>
        <v>#REF!</v>
      </c>
      <c r="D13" s="46" t="e">
        <f>SUM(E13:G13)</f>
        <v>#REF!</v>
      </c>
      <c r="E13" s="46" t="e">
        <f>DSUM('PL2 NSDP'!$C$9:$AA$297,'PL2 NSDP'!#REF!,DK!O8:P9)</f>
        <v>#REF!</v>
      </c>
      <c r="F13" s="46" t="e">
        <f>DSUM(#REF!,#REF!,DK!O8:P9)</f>
        <v>#REF!</v>
      </c>
      <c r="G13" s="46"/>
      <c r="H13" s="32" t="e">
        <f>DSUM('PL2 NSDP'!$C$9:$AA$297,'PL2 NSDP'!#REF!,DK!B8:C9)</f>
        <v>#REF!</v>
      </c>
      <c r="I13" s="32" t="e">
        <f>DSUM('PL2 NSDP'!$C$9:$AA$297,'PL2 NSDP'!#REF!,DK!B8:D9)</f>
        <v>#REF!</v>
      </c>
      <c r="J13" s="32" t="e">
        <f>DSUM('PL2 NSDP'!$C$9:$AA$297,'PL2 NSDP'!#REF!,DK!B62:D63)</f>
        <v>#REF!</v>
      </c>
      <c r="K13" s="32" t="e">
        <f>DSUM('PL2 NSDP'!$C$9:$AA$297,'PL2 NSDP'!#REF!,DK!E8:F9)</f>
        <v>#REF!</v>
      </c>
      <c r="L13" s="32" t="e">
        <f>K13</f>
        <v>#REF!</v>
      </c>
      <c r="M13" s="32"/>
      <c r="N13" s="32" t="e">
        <f>DSUM('PL2 NSDP'!$C$9:$AA$297,'PL2 NSDP'!#REF!,DK!G8:H9)</f>
        <v>#REF!</v>
      </c>
      <c r="O13" s="32" t="e">
        <f>N13</f>
        <v>#REF!</v>
      </c>
      <c r="P13" s="32" t="e">
        <f>DSUM(#REF!,#REF!,DK!I62:J63)</f>
        <v>#REF!</v>
      </c>
      <c r="Q13" s="32" t="e">
        <f>DSUM(#REF!,#REF!,DK!K8:L9)</f>
        <v>#REF!</v>
      </c>
      <c r="R13" s="32"/>
      <c r="S13" s="32"/>
    </row>
    <row r="14" spans="1:22" ht="24.95" customHeight="1">
      <c r="A14" s="11">
        <v>2</v>
      </c>
      <c r="B14" s="48" t="s">
        <v>148</v>
      </c>
      <c r="C14" s="46" t="e">
        <f>H14+K14+N14+P14+Q14+R14</f>
        <v>#REF!</v>
      </c>
      <c r="D14" s="46" t="e">
        <f t="shared" ref="D14:D22" si="8">SUM(E14:G14)</f>
        <v>#REF!</v>
      </c>
      <c r="E14" s="46" t="e">
        <f>DSUM('PL2 NSDP'!$C$9:$AA$297,'PL2 NSDP'!#REF!,DK!O13:P14)</f>
        <v>#REF!</v>
      </c>
      <c r="F14" s="46" t="e">
        <f>DSUM(#REF!,#REF!,DK!O13:P14)</f>
        <v>#REF!</v>
      </c>
      <c r="G14" s="46"/>
      <c r="H14" s="32" t="e">
        <f>DSUM('PL2 NSDP'!$C$9:$AA$297,'PL2 NSDP'!#REF!,DK!B13:C14)</f>
        <v>#REF!</v>
      </c>
      <c r="I14" s="32" t="e">
        <f>DSUM('PL2 NSDP'!$C$9:$AA$297,'PL2 NSDP'!#REF!,DK!B13:D14)</f>
        <v>#REF!</v>
      </c>
      <c r="J14" s="32" t="e">
        <f>DSUM('PL2 NSDP'!$C$9:$AA$297,'PL2 NSDP'!#REF!,DK!B67:D68)</f>
        <v>#REF!</v>
      </c>
      <c r="K14" s="32" t="e">
        <f>DSUM('PL2 NSDP'!$C$9:$AA$297,'PL2 NSDP'!#REF!,DK!E13:F14)</f>
        <v>#REF!</v>
      </c>
      <c r="L14" s="32" t="e">
        <f t="shared" ref="L14:L22" si="9">K14</f>
        <v>#REF!</v>
      </c>
      <c r="M14" s="32"/>
      <c r="N14" s="32" t="e">
        <f>DSUM('PL2 NSDP'!$C$9:$AA$297,'PL2 NSDP'!#REF!,DK!G13:H14)</f>
        <v>#REF!</v>
      </c>
      <c r="O14" s="32" t="e">
        <f t="shared" ref="O14:O22" si="10">N14</f>
        <v>#REF!</v>
      </c>
      <c r="P14" s="32" t="e">
        <f>DSUM(#REF!,#REF!,DK!I13:J14)</f>
        <v>#REF!</v>
      </c>
      <c r="Q14" s="32"/>
      <c r="R14" s="32"/>
      <c r="S14" s="32"/>
    </row>
    <row r="15" spans="1:22" ht="24.95" customHeight="1">
      <c r="A15" s="11">
        <v>3</v>
      </c>
      <c r="B15" s="12" t="s">
        <v>113</v>
      </c>
      <c r="C15" s="46" t="e">
        <f t="shared" ref="C15:C22" si="11">H15+K15+N15+P15+Q15+R15</f>
        <v>#REF!</v>
      </c>
      <c r="D15" s="46" t="e">
        <f t="shared" si="8"/>
        <v>#REF!</v>
      </c>
      <c r="E15" s="46" t="e">
        <f>DSUM('PL2 NSDP'!$C$9:$AA$297,'PL2 NSDP'!#REF!,DK!O18:P19)</f>
        <v>#REF!</v>
      </c>
      <c r="F15" s="46" t="e">
        <f>DSUM(#REF!,#REF!,DK!O18:P19)</f>
        <v>#REF!</v>
      </c>
      <c r="G15" s="46"/>
      <c r="H15" s="32" t="e">
        <f>DSUM('PL2 NSDP'!$C$9:$AA$297,'PL2 NSDP'!#REF!,DK!B18:C19)</f>
        <v>#REF!</v>
      </c>
      <c r="I15" s="32" t="e">
        <f>DSUM('PL2 NSDP'!$C$9:$AA$297,'PL2 NSDP'!#REF!,DK!B18:D19)</f>
        <v>#REF!</v>
      </c>
      <c r="J15" s="32" t="e">
        <f>DSUM('PL2 NSDP'!$C$9:$AA$297,'PL2 NSDP'!#REF!,DK!B72:D73)</f>
        <v>#REF!</v>
      </c>
      <c r="K15" s="32" t="e">
        <f>DSUM('PL2 NSDP'!$C$9:$AA$297,'PL2 NSDP'!#REF!,DK!E18:F19)</f>
        <v>#REF!</v>
      </c>
      <c r="L15" s="32" t="e">
        <f t="shared" si="9"/>
        <v>#REF!</v>
      </c>
      <c r="M15" s="32"/>
      <c r="N15" s="32" t="e">
        <f>DSUM('PL2 NSDP'!$C$9:$AA$297,'PL2 NSDP'!#REF!,DK!G18:H19)</f>
        <v>#REF!</v>
      </c>
      <c r="O15" s="32" t="e">
        <f t="shared" si="10"/>
        <v>#REF!</v>
      </c>
      <c r="P15" s="32" t="e">
        <f>DSUM(#REF!,#REF!,DK!I72:J73)</f>
        <v>#REF!</v>
      </c>
      <c r="Q15" s="32"/>
      <c r="R15" s="32"/>
      <c r="S15" s="32"/>
    </row>
    <row r="16" spans="1:22" ht="24.95" customHeight="1">
      <c r="A16" s="11">
        <v>4</v>
      </c>
      <c r="B16" s="12" t="s">
        <v>114</v>
      </c>
      <c r="C16" s="46" t="e">
        <f t="shared" si="11"/>
        <v>#REF!</v>
      </c>
      <c r="D16" s="46" t="e">
        <f t="shared" si="8"/>
        <v>#REF!</v>
      </c>
      <c r="E16" s="46" t="e">
        <f>DSUM('PL2 NSDP'!$C$9:$AA$297,'PL2 NSDP'!#REF!,DK!O23:P24)</f>
        <v>#REF!</v>
      </c>
      <c r="F16" s="46" t="e">
        <f>DSUM(#REF!,#REF!,DK!O23:P24)</f>
        <v>#REF!</v>
      </c>
      <c r="G16" s="46"/>
      <c r="H16" s="32" t="e">
        <f>DSUM('PL2 NSDP'!$C$9:$AA$297,'PL2 NSDP'!#REF!,DK!B23:C24)</f>
        <v>#REF!</v>
      </c>
      <c r="I16" s="32" t="e">
        <f>DSUM('PL2 NSDP'!$C$9:$AA$297,'PL2 NSDP'!#REF!,DK!B23:D24)</f>
        <v>#REF!</v>
      </c>
      <c r="J16" s="32" t="e">
        <f>DSUM('PL2 NSDP'!$C$9:$AA$297,'PL2 NSDP'!#REF!,DK!B77:D78)</f>
        <v>#REF!</v>
      </c>
      <c r="K16" s="32" t="e">
        <f>DSUM('PL2 NSDP'!$C$9:$AA$297,'PL2 NSDP'!#REF!,DK!E23:F24)</f>
        <v>#REF!</v>
      </c>
      <c r="L16" s="32" t="e">
        <f t="shared" si="9"/>
        <v>#REF!</v>
      </c>
      <c r="M16" s="32"/>
      <c r="N16" s="32" t="e">
        <f>DSUM('PL2 NSDP'!$C$9:$AA$297,'PL2 NSDP'!#REF!,DK!G23:H24)</f>
        <v>#REF!</v>
      </c>
      <c r="O16" s="32" t="e">
        <f t="shared" si="10"/>
        <v>#REF!</v>
      </c>
      <c r="P16" s="32" t="e">
        <f>DSUM(#REF!,#REF!,DK!I77:J78)</f>
        <v>#REF!</v>
      </c>
      <c r="Q16" s="32"/>
      <c r="R16" s="32"/>
      <c r="S16" s="63"/>
    </row>
    <row r="17" spans="1:19" ht="24.95" customHeight="1">
      <c r="A17" s="11">
        <v>5</v>
      </c>
      <c r="B17" s="12" t="s">
        <v>115</v>
      </c>
      <c r="C17" s="46" t="e">
        <f t="shared" si="11"/>
        <v>#REF!</v>
      </c>
      <c r="D17" s="46" t="e">
        <f t="shared" si="8"/>
        <v>#REF!</v>
      </c>
      <c r="E17" s="46" t="e">
        <f>DSUM('PL2 NSDP'!$C$9:$AA$297,'PL2 NSDP'!#REF!,DK!O28:P29)</f>
        <v>#REF!</v>
      </c>
      <c r="F17" s="46" t="e">
        <f>DSUM(#REF!,#REF!,DK!O28:P29)</f>
        <v>#REF!</v>
      </c>
      <c r="G17" s="46"/>
      <c r="H17" s="32" t="e">
        <f>DSUM('PL2 NSDP'!$C$9:$AA$297,'PL2 NSDP'!#REF!,DK!B28:C29)</f>
        <v>#REF!</v>
      </c>
      <c r="I17" s="32" t="e">
        <f>DSUM('PL2 NSDP'!$C$9:$AA$297,'PL2 NSDP'!#REF!,DK!B28:D29)</f>
        <v>#REF!</v>
      </c>
      <c r="J17" s="32" t="e">
        <f>DSUM('PL2 NSDP'!$C$9:$AA$297,'PL2 NSDP'!#REF!,DK!B82:D83)</f>
        <v>#REF!</v>
      </c>
      <c r="K17" s="32" t="e">
        <f>DSUM('PL2 NSDP'!$C$9:$AA$297,'PL2 NSDP'!#REF!,DK!E28:F29)</f>
        <v>#REF!</v>
      </c>
      <c r="L17" s="32" t="e">
        <f t="shared" si="9"/>
        <v>#REF!</v>
      </c>
      <c r="M17" s="32"/>
      <c r="N17" s="32" t="e">
        <f>DSUM('PL2 NSDP'!$C$9:$AA$297,'PL2 NSDP'!#REF!,DK!G28:H29)</f>
        <v>#REF!</v>
      </c>
      <c r="O17" s="32" t="e">
        <f t="shared" si="10"/>
        <v>#REF!</v>
      </c>
      <c r="P17" s="32" t="e">
        <f>DSUM(#REF!,#REF!,DK!I82:J83)</f>
        <v>#REF!</v>
      </c>
      <c r="Q17" s="32"/>
      <c r="R17" s="32"/>
      <c r="S17" s="32"/>
    </row>
    <row r="18" spans="1:19" ht="24.95" customHeight="1">
      <c r="A18" s="11">
        <v>6</v>
      </c>
      <c r="B18" s="12" t="s">
        <v>116</v>
      </c>
      <c r="C18" s="46" t="e">
        <f t="shared" si="11"/>
        <v>#REF!</v>
      </c>
      <c r="D18" s="46" t="e">
        <f t="shared" si="8"/>
        <v>#REF!</v>
      </c>
      <c r="E18" s="46" t="e">
        <f>DSUM('PL2 NSDP'!$C$9:$AA$297,'PL2 NSDP'!#REF!,DK!O33:P34)</f>
        <v>#REF!</v>
      </c>
      <c r="F18" s="46" t="e">
        <f>DSUM(#REF!,#REF!,DK!O33:P34)</f>
        <v>#REF!</v>
      </c>
      <c r="G18" s="46"/>
      <c r="H18" s="32" t="e">
        <f>DSUM('PL2 NSDP'!$C$9:$AA$297,'PL2 NSDP'!#REF!,DK!B33:C34)</f>
        <v>#REF!</v>
      </c>
      <c r="I18" s="32" t="e">
        <f>DSUM('PL2 NSDP'!$C$9:$AA$297,'PL2 NSDP'!#REF!,DK!B33:D34)</f>
        <v>#REF!</v>
      </c>
      <c r="J18" s="32" t="e">
        <f>DSUM('PL2 NSDP'!$C$9:$AA$297,'PL2 NSDP'!#REF!,DK!B87:D88)</f>
        <v>#REF!</v>
      </c>
      <c r="K18" s="32" t="e">
        <f>DSUM('PL2 NSDP'!$C$9:$AA$297,'PL2 NSDP'!#REF!,DK!E33:F34)</f>
        <v>#REF!</v>
      </c>
      <c r="L18" s="32" t="e">
        <f t="shared" si="9"/>
        <v>#REF!</v>
      </c>
      <c r="M18" s="32"/>
      <c r="N18" s="32" t="e">
        <f>DSUM('PL2 NSDP'!$C$9:$AA$297,'PL2 NSDP'!#REF!,DK!G33:H34)</f>
        <v>#REF!</v>
      </c>
      <c r="O18" s="32" t="e">
        <f t="shared" si="10"/>
        <v>#REF!</v>
      </c>
      <c r="P18" s="32" t="e">
        <f>DSUM(#REF!,#REF!,DK!I87:J88)</f>
        <v>#REF!</v>
      </c>
      <c r="Q18" s="32"/>
      <c r="R18" s="32"/>
      <c r="S18" s="63"/>
    </row>
    <row r="19" spans="1:19" ht="24.95" customHeight="1">
      <c r="A19" s="11">
        <v>7</v>
      </c>
      <c r="B19" s="12" t="s">
        <v>117</v>
      </c>
      <c r="C19" s="46" t="e">
        <f t="shared" si="11"/>
        <v>#REF!</v>
      </c>
      <c r="D19" s="46" t="e">
        <f t="shared" si="8"/>
        <v>#REF!</v>
      </c>
      <c r="E19" s="46" t="e">
        <f>DSUM('PL2 NSDP'!$C$9:$AA$297,'PL2 NSDP'!#REF!,DK!O38:P39)</f>
        <v>#REF!</v>
      </c>
      <c r="F19" s="46" t="e">
        <f>DSUM(#REF!,#REF!,DK!O38:P39)</f>
        <v>#REF!</v>
      </c>
      <c r="G19" s="46"/>
      <c r="H19" s="32" t="e">
        <f>DSUM('PL2 NSDP'!$C$9:$AA$297,'PL2 NSDP'!#REF!,DK!B38:C39)</f>
        <v>#REF!</v>
      </c>
      <c r="I19" s="32" t="e">
        <f>DSUM('PL2 NSDP'!$C$9:$AA$297,'PL2 NSDP'!#REF!,DK!B38:D39)</f>
        <v>#REF!</v>
      </c>
      <c r="J19" s="32" t="e">
        <f>DSUM('PL2 NSDP'!$C$9:$AA$297,'PL2 NSDP'!#REF!,DK!B92:D93)</f>
        <v>#REF!</v>
      </c>
      <c r="K19" s="32" t="e">
        <f>DSUM('PL2 NSDP'!$C$9:$AA$297,'PL2 NSDP'!#REF!,DK!E38:F39)</f>
        <v>#REF!</v>
      </c>
      <c r="L19" s="32" t="e">
        <f t="shared" si="9"/>
        <v>#REF!</v>
      </c>
      <c r="M19" s="32"/>
      <c r="N19" s="32" t="e">
        <f>DSUM('PL2 NSDP'!$C$9:$AA$297,'PL2 NSDP'!#REF!,DK!G38:H39)</f>
        <v>#REF!</v>
      </c>
      <c r="O19" s="32" t="e">
        <f t="shared" si="10"/>
        <v>#REF!</v>
      </c>
      <c r="P19" s="32" t="e">
        <f>DSUM(#REF!,#REF!,DK!I92:J93)</f>
        <v>#REF!</v>
      </c>
      <c r="Q19" s="32"/>
      <c r="R19" s="32"/>
      <c r="S19" s="32"/>
    </row>
    <row r="20" spans="1:19" ht="24.95" customHeight="1">
      <c r="A20" s="11">
        <v>8</v>
      </c>
      <c r="B20" s="12" t="s">
        <v>118</v>
      </c>
      <c r="C20" s="46" t="e">
        <f t="shared" si="11"/>
        <v>#REF!</v>
      </c>
      <c r="D20" s="46" t="e">
        <f t="shared" si="8"/>
        <v>#REF!</v>
      </c>
      <c r="E20" s="46" t="e">
        <f>DSUM('PL2 NSDP'!$C$9:$AA$297,'PL2 NSDP'!#REF!,DK!O43:P44)</f>
        <v>#REF!</v>
      </c>
      <c r="F20" s="46" t="e">
        <f>DSUM(#REF!,#REF!,DK!O43:P44)</f>
        <v>#REF!</v>
      </c>
      <c r="G20" s="46"/>
      <c r="H20" s="32" t="e">
        <f>DSUM('PL2 NSDP'!$C$9:$AA$297,'PL2 NSDP'!#REF!,DK!B43:C44)</f>
        <v>#REF!</v>
      </c>
      <c r="I20" s="32" t="e">
        <f>DSUM('PL2 NSDP'!$C$9:$AA$297,'PL2 NSDP'!#REF!,DK!B43:D44)</f>
        <v>#REF!</v>
      </c>
      <c r="J20" s="32" t="e">
        <f>DSUM('PL2 NSDP'!$C$9:$AA$297,'PL2 NSDP'!#REF!,DK!B97:D98)</f>
        <v>#REF!</v>
      </c>
      <c r="K20" s="32" t="e">
        <f>DSUM('PL2 NSDP'!$C$9:$AA$297,'PL2 NSDP'!#REF!,DK!E43:F44)</f>
        <v>#REF!</v>
      </c>
      <c r="L20" s="32" t="e">
        <f t="shared" si="9"/>
        <v>#REF!</v>
      </c>
      <c r="M20" s="32"/>
      <c r="N20" s="32" t="e">
        <f>DSUM('PL2 NSDP'!$C$9:$AA$297,'PL2 NSDP'!#REF!,DK!G43:H44)</f>
        <v>#REF!</v>
      </c>
      <c r="O20" s="32" t="e">
        <f t="shared" si="10"/>
        <v>#REF!</v>
      </c>
      <c r="P20" s="32" t="e">
        <f>DSUM(#REF!,#REF!,DK!I97:J98)</f>
        <v>#REF!</v>
      </c>
      <c r="Q20" s="32"/>
      <c r="R20" s="32"/>
      <c r="S20" s="32"/>
    </row>
    <row r="21" spans="1:19" ht="24.95" customHeight="1">
      <c r="A21" s="11">
        <v>9</v>
      </c>
      <c r="B21" s="12" t="s">
        <v>119</v>
      </c>
      <c r="C21" s="46" t="e">
        <f t="shared" si="11"/>
        <v>#REF!</v>
      </c>
      <c r="D21" s="46" t="e">
        <f t="shared" si="8"/>
        <v>#REF!</v>
      </c>
      <c r="E21" s="46" t="e">
        <f>DSUM('PL2 NSDP'!$C$9:$AA$297,'PL2 NSDP'!#REF!,DK!O48:P49)</f>
        <v>#REF!</v>
      </c>
      <c r="F21" s="46" t="e">
        <f>DSUM(#REF!,#REF!,DK!O48:P49)</f>
        <v>#REF!</v>
      </c>
      <c r="G21" s="46"/>
      <c r="H21" s="32" t="e">
        <f>DSUM('PL2 NSDP'!$C$9:$AA$297,'PL2 NSDP'!#REF!,DK!B48:C49)</f>
        <v>#REF!</v>
      </c>
      <c r="I21" s="32" t="e">
        <f>DSUM('PL2 NSDP'!$C$9:$AA$297,'PL2 NSDP'!#REF!,DK!B48:D49)</f>
        <v>#REF!</v>
      </c>
      <c r="J21" s="32" t="e">
        <f>DSUM('PL2 NSDP'!$C$9:$AA$297,'PL2 NSDP'!#REF!,DK!B102:D103)</f>
        <v>#REF!</v>
      </c>
      <c r="K21" s="32" t="e">
        <f>DSUM('PL2 NSDP'!$C$9:$AA$297,'PL2 NSDP'!#REF!,DK!E48:F49)</f>
        <v>#REF!</v>
      </c>
      <c r="L21" s="32" t="e">
        <f t="shared" si="9"/>
        <v>#REF!</v>
      </c>
      <c r="M21" s="32"/>
      <c r="N21" s="32" t="e">
        <f>DSUM('PL2 NSDP'!$C$9:$AA$297,'PL2 NSDP'!#REF!,DK!G48:H49)</f>
        <v>#REF!</v>
      </c>
      <c r="O21" s="32" t="e">
        <f t="shared" si="10"/>
        <v>#REF!</v>
      </c>
      <c r="P21" s="32" t="e">
        <f>DSUM(#REF!,#REF!,DK!I102:J103)</f>
        <v>#REF!</v>
      </c>
      <c r="Q21" s="32"/>
      <c r="R21" s="32"/>
      <c r="S21" s="32"/>
    </row>
    <row r="22" spans="1:19" ht="24.95" customHeight="1">
      <c r="A22" s="11">
        <v>10</v>
      </c>
      <c r="B22" s="12" t="s">
        <v>120</v>
      </c>
      <c r="C22" s="46" t="e">
        <f t="shared" si="11"/>
        <v>#REF!</v>
      </c>
      <c r="D22" s="46" t="e">
        <f t="shared" si="8"/>
        <v>#REF!</v>
      </c>
      <c r="E22" s="46" t="e">
        <f>DSUM('PL2 NSDP'!$C$9:$AA$297,'PL2 NSDP'!#REF!,DK!O53:P54)</f>
        <v>#REF!</v>
      </c>
      <c r="F22" s="46" t="e">
        <f>DSUM(#REF!,#REF!,DK!O53:P54)</f>
        <v>#REF!</v>
      </c>
      <c r="G22" s="46"/>
      <c r="H22" s="32" t="e">
        <f>DSUM('PL2 NSDP'!$C$9:$AA$297,'PL2 NSDP'!#REF!,DK!B53:C54)</f>
        <v>#REF!</v>
      </c>
      <c r="I22" s="32" t="e">
        <f>DSUM('PL2 NSDP'!$C$9:$AA$297,'PL2 NSDP'!#REF!,DK!B53:D54)</f>
        <v>#REF!</v>
      </c>
      <c r="J22" s="32" t="e">
        <f>DSUM('PL2 NSDP'!$C$9:$AA$297,'PL2 NSDP'!#REF!,DK!B107:D108)</f>
        <v>#REF!</v>
      </c>
      <c r="K22" s="32" t="e">
        <f>DSUM('PL2 NSDP'!$C$9:$AA$297,'PL2 NSDP'!#REF!,DK!E53:F54)</f>
        <v>#REF!</v>
      </c>
      <c r="L22" s="32" t="e">
        <f t="shared" si="9"/>
        <v>#REF!</v>
      </c>
      <c r="M22" s="32"/>
      <c r="N22" s="32" t="e">
        <f>DSUM('PL2 NSDP'!$C$9:$AA$297,'PL2 NSDP'!#REF!,DK!G53:H54)</f>
        <v>#REF!</v>
      </c>
      <c r="O22" s="32" t="e">
        <f t="shared" si="10"/>
        <v>#REF!</v>
      </c>
      <c r="P22" s="32" t="e">
        <f>DSUM(#REF!,#REF!,DK!I107:J108)</f>
        <v>#REF!</v>
      </c>
      <c r="Q22" s="32"/>
      <c r="R22" s="32"/>
      <c r="S22" s="32"/>
    </row>
    <row r="23" spans="1:19" ht="24.95" customHeight="1">
      <c r="A23" s="9" t="s">
        <v>8</v>
      </c>
      <c r="B23" s="10" t="s">
        <v>121</v>
      </c>
      <c r="C23" s="31" t="e">
        <f>SUM(C24:C53)</f>
        <v>#REF!</v>
      </c>
      <c r="D23" s="31" t="e">
        <f t="shared" ref="D23:R23" si="12">SUM(D24:D53)</f>
        <v>#REF!</v>
      </c>
      <c r="E23" s="31" t="e">
        <f t="shared" si="12"/>
        <v>#REF!</v>
      </c>
      <c r="F23" s="31" t="e">
        <f t="shared" si="12"/>
        <v>#REF!</v>
      </c>
      <c r="G23" s="31" t="e">
        <f t="shared" si="12"/>
        <v>#REF!</v>
      </c>
      <c r="H23" s="31" t="e">
        <f t="shared" si="12"/>
        <v>#REF!</v>
      </c>
      <c r="I23" s="31">
        <f t="shared" si="12"/>
        <v>0</v>
      </c>
      <c r="J23" s="31">
        <f t="shared" si="12"/>
        <v>0</v>
      </c>
      <c r="K23" s="31" t="e">
        <f t="shared" si="12"/>
        <v>#REF!</v>
      </c>
      <c r="L23" s="31">
        <f t="shared" si="12"/>
        <v>0</v>
      </c>
      <c r="M23" s="31">
        <f t="shared" si="12"/>
        <v>0</v>
      </c>
      <c r="N23" s="31" t="e">
        <f t="shared" si="12"/>
        <v>#REF!</v>
      </c>
      <c r="O23" s="31">
        <f t="shared" si="12"/>
        <v>0</v>
      </c>
      <c r="P23" s="31" t="e">
        <f t="shared" si="12"/>
        <v>#REF!</v>
      </c>
      <c r="Q23" s="31" t="e">
        <f t="shared" si="12"/>
        <v>#REF!</v>
      </c>
      <c r="R23" s="31">
        <f t="shared" si="12"/>
        <v>43630.975999999995</v>
      </c>
      <c r="S23" s="31">
        <f>SUM(S24:S53)</f>
        <v>0</v>
      </c>
    </row>
    <row r="24" spans="1:19" ht="24.95" customHeight="1">
      <c r="A24" s="11">
        <v>1</v>
      </c>
      <c r="B24" s="48" t="s">
        <v>249</v>
      </c>
      <c r="C24" s="46" t="e">
        <f t="shared" ref="C24:C51" si="13">H24+K24+N24+P24+Q24+R24</f>
        <v>#REF!</v>
      </c>
      <c r="D24" s="46" t="e">
        <f t="shared" ref="D24:D51" si="14">SUM(E24:G24)</f>
        <v>#REF!</v>
      </c>
      <c r="E24" s="46" t="e">
        <f>DSUM('PL2 NSDP'!$C$9:$AA$297,'PL2 NSDP'!#REF!,'DK nganh'!N88:O89)</f>
        <v>#REF!</v>
      </c>
      <c r="F24" s="46" t="e">
        <f>DSUM(#REF!,#REF!,'DK nganh'!N88:O89)</f>
        <v>#REF!</v>
      </c>
      <c r="G24" s="46"/>
      <c r="H24" s="32" t="e">
        <f>DSUM('PL2 NSDP'!$C$9:$AA$297,'PL2 NSDP'!#REF!,'DK nganh'!B88:C89)</f>
        <v>#REF!</v>
      </c>
      <c r="I24" s="32"/>
      <c r="J24" s="32"/>
      <c r="K24" s="32" t="e">
        <f>DSUM('PL2 NSDP'!$C$9:$AA$297,'PL2 NSDP'!#REF!,'DK nganh'!D88:E89)</f>
        <v>#REF!</v>
      </c>
      <c r="L24" s="32"/>
      <c r="M24" s="32"/>
      <c r="N24" s="32" t="e">
        <f>DSUM('PL2 NSDP'!$C$9:$AA$297,'PL2 NSDP'!#REF!,'DK nganh'!F88:G89)</f>
        <v>#REF!</v>
      </c>
      <c r="O24" s="32"/>
      <c r="P24" s="32" t="e">
        <f>DSUM(#REF!,#REF!,'DK nganh'!H88:I89)</f>
        <v>#REF!</v>
      </c>
      <c r="Q24" s="32"/>
      <c r="R24" s="32"/>
      <c r="S24" s="32"/>
    </row>
    <row r="25" spans="1:19" ht="24.95" customHeight="1">
      <c r="A25" s="11">
        <v>2</v>
      </c>
      <c r="B25" s="12" t="s">
        <v>124</v>
      </c>
      <c r="C25" s="46" t="e">
        <f t="shared" si="13"/>
        <v>#REF!</v>
      </c>
      <c r="D25" s="46" t="e">
        <f t="shared" si="14"/>
        <v>#REF!</v>
      </c>
      <c r="E25" s="46" t="e">
        <f>DSUM('PL2 NSDP'!$C$9:$AA$297,'PL2 NSDP'!#REF!,'DK nganh'!N18:O19)</f>
        <v>#REF!</v>
      </c>
      <c r="F25" s="46" t="e">
        <f>DSUM(#REF!,#REF!,'DK nganh'!N18:O19)</f>
        <v>#REF!</v>
      </c>
      <c r="G25" s="46"/>
      <c r="H25" s="32" t="e">
        <f>DSUM('PL2 NSDP'!$C$9:$AA$297,'PL2 NSDP'!#REF!,'DK nganh'!B18:C19)</f>
        <v>#REF!</v>
      </c>
      <c r="I25" s="32"/>
      <c r="J25" s="32"/>
      <c r="K25" s="32" t="e">
        <f>DSUM('PL2 NSDP'!$C$9:$AA$297,'PL2 NSDP'!#REF!,'DK nganh'!D18:E19)</f>
        <v>#REF!</v>
      </c>
      <c r="L25" s="32"/>
      <c r="M25" s="32"/>
      <c r="N25" s="32" t="e">
        <f>DSUM('PL2 NSDP'!$C$9:$AA$297,'PL2 NSDP'!#REF!,'DK nganh'!F18:G19)</f>
        <v>#REF!</v>
      </c>
      <c r="O25" s="32"/>
      <c r="P25" s="32" t="e">
        <f>DSUM(#REF!,#REF!,'DK nganh'!H18:I19)</f>
        <v>#REF!</v>
      </c>
      <c r="Q25" s="32"/>
      <c r="R25" s="32"/>
      <c r="S25" s="32"/>
    </row>
    <row r="26" spans="1:19" ht="24.95" customHeight="1">
      <c r="A26" s="11">
        <v>3</v>
      </c>
      <c r="B26" s="12" t="s">
        <v>122</v>
      </c>
      <c r="C26" s="46" t="e">
        <f t="shared" si="13"/>
        <v>#REF!</v>
      </c>
      <c r="D26" s="46" t="e">
        <f t="shared" si="14"/>
        <v>#REF!</v>
      </c>
      <c r="E26" s="46" t="e">
        <f>DSUM('PL2 NSDP'!$C$9:$AA$297,'PL2 NSDP'!#REF!,'DK nganh'!N28:O29)</f>
        <v>#REF!</v>
      </c>
      <c r="F26" s="46" t="e">
        <f>DSUM(#REF!,#REF!,'DK nganh'!N28:O29)</f>
        <v>#REF!</v>
      </c>
      <c r="G26" s="46" t="e">
        <f>DSUM(#REF!,#REF!,'DK nganh'!N28:O29)</f>
        <v>#REF!</v>
      </c>
      <c r="H26" s="32" t="e">
        <f>DSUM('PL2 NSDP'!$C$9:$AA$297,'PL2 NSDP'!#REF!,'DK nganh'!B28:C29)</f>
        <v>#REF!</v>
      </c>
      <c r="I26" s="32"/>
      <c r="J26" s="32"/>
      <c r="K26" s="32" t="e">
        <f>DSUM('PL2 NSDP'!$C$9:$AA$297,'PL2 NSDP'!#REF!,'DK nganh'!D28:E29)</f>
        <v>#REF!</v>
      </c>
      <c r="L26" s="32"/>
      <c r="M26" s="32"/>
      <c r="N26" s="32" t="e">
        <f>DSUM('PL2 NSDP'!$C$9:$AA$297,'PL2 NSDP'!#REF!,'DK nganh'!F28:G29)</f>
        <v>#REF!</v>
      </c>
      <c r="O26" s="32"/>
      <c r="P26" s="32" t="e">
        <f>DSUM(#REF!,#REF!,'DK nganh'!H28:I29)</f>
        <v>#REF!</v>
      </c>
      <c r="Q26" s="32" t="e">
        <f>DSUM(#REF!,#REF!,'DK nganh'!J28:K29)</f>
        <v>#REF!</v>
      </c>
      <c r="R26" s="32">
        <v>42029.975999999995</v>
      </c>
      <c r="S26" s="32"/>
    </row>
    <row r="27" spans="1:19" ht="24.95" customHeight="1">
      <c r="A27" s="11">
        <v>4</v>
      </c>
      <c r="B27" s="12" t="s">
        <v>69</v>
      </c>
      <c r="C27" s="46" t="e">
        <f t="shared" si="13"/>
        <v>#REF!</v>
      </c>
      <c r="D27" s="46" t="e">
        <f t="shared" si="14"/>
        <v>#REF!</v>
      </c>
      <c r="E27" s="46" t="e">
        <f>DSUM('PL2 NSDP'!$C$9:$AA$297,'PL2 NSDP'!#REF!,'DK nganh'!N8:O9)</f>
        <v>#REF!</v>
      </c>
      <c r="F27" s="46" t="e">
        <f>DSUM(#REF!,#REF!,'DK nganh'!N8:O9)</f>
        <v>#REF!</v>
      </c>
      <c r="G27" s="46"/>
      <c r="H27" s="32" t="e">
        <f>DSUM('PL2 NSDP'!$C$9:$AA$297,'PL2 NSDP'!#REF!,'DK nganh'!B8:C9)</f>
        <v>#REF!</v>
      </c>
      <c r="I27" s="32"/>
      <c r="J27" s="32"/>
      <c r="K27" s="32" t="e">
        <f>DSUM('PL2 NSDP'!$C$9:$AA$297,'PL2 NSDP'!#REF!,'DK nganh'!D8:E9)</f>
        <v>#REF!</v>
      </c>
      <c r="L27" s="32"/>
      <c r="M27" s="32"/>
      <c r="N27" s="32" t="e">
        <f>DSUM('PL2 NSDP'!$C$9:$AA$297,'PL2 NSDP'!#REF!,'DK nganh'!F8:G9)</f>
        <v>#REF!</v>
      </c>
      <c r="O27" s="32"/>
      <c r="P27" s="32" t="e">
        <f>DSUM(#REF!,#REF!,'DK nganh'!H8:I9)</f>
        <v>#REF!</v>
      </c>
      <c r="Q27" s="32"/>
      <c r="R27" s="32"/>
      <c r="S27" s="32"/>
    </row>
    <row r="28" spans="1:19" ht="24.95" customHeight="1">
      <c r="A28" s="11">
        <v>5</v>
      </c>
      <c r="B28" s="12" t="s">
        <v>128</v>
      </c>
      <c r="C28" s="46" t="e">
        <f t="shared" si="13"/>
        <v>#REF!</v>
      </c>
      <c r="D28" s="46" t="e">
        <f t="shared" si="14"/>
        <v>#REF!</v>
      </c>
      <c r="E28" s="46" t="e">
        <f>DSUM('PL2 NSDP'!$C$9:$AA$297,'PL2 NSDP'!#REF!,'DK nganh'!N13:O14)</f>
        <v>#REF!</v>
      </c>
      <c r="F28" s="46" t="e">
        <f>DSUM(#REF!,#REF!,'DK nganh'!N13:O14)</f>
        <v>#REF!</v>
      </c>
      <c r="G28" s="46"/>
      <c r="H28" s="32" t="e">
        <f>DSUM('PL2 NSDP'!$C$9:$AA$297,'PL2 NSDP'!#REF!,'DK nganh'!B13:C14)</f>
        <v>#REF!</v>
      </c>
      <c r="I28" s="32"/>
      <c r="J28" s="32"/>
      <c r="K28" s="32" t="e">
        <f>DSUM('PL2 NSDP'!$C$9:$AA$297,'PL2 NSDP'!#REF!,'DK nganh'!D13:E14)</f>
        <v>#REF!</v>
      </c>
      <c r="L28" s="32"/>
      <c r="M28" s="32"/>
      <c r="N28" s="32" t="e">
        <f>DSUM('PL2 NSDP'!$C$9:$AA$297,'PL2 NSDP'!#REF!,'DK nganh'!F13:G14)</f>
        <v>#REF!</v>
      </c>
      <c r="O28" s="32"/>
      <c r="P28" s="32" t="e">
        <f>DSUM(#REF!,#REF!,'DK nganh'!H13:I14)</f>
        <v>#REF!</v>
      </c>
      <c r="Q28" s="32"/>
      <c r="R28" s="32"/>
      <c r="S28" s="32"/>
    </row>
    <row r="29" spans="1:19" ht="24.95" customHeight="1">
      <c r="A29" s="11">
        <v>6</v>
      </c>
      <c r="B29" s="12" t="s">
        <v>123</v>
      </c>
      <c r="C29" s="46" t="e">
        <f t="shared" si="13"/>
        <v>#REF!</v>
      </c>
      <c r="D29" s="46" t="e">
        <f t="shared" si="14"/>
        <v>#REF!</v>
      </c>
      <c r="E29" s="46" t="e">
        <f>DSUM('PL2 NSDP'!$C$9:$AA$297,'PL2 NSDP'!#REF!,'DK nganh'!N93:O94)</f>
        <v>#REF!</v>
      </c>
      <c r="F29" s="46" t="e">
        <f>DSUM(#REF!,#REF!,'DK nganh'!N93:O94)</f>
        <v>#REF!</v>
      </c>
      <c r="G29" s="46"/>
      <c r="H29" s="32" t="e">
        <f>DSUM('PL2 NSDP'!$C$9:$AA$297,'PL2 NSDP'!#REF!,'DK nganh'!B93:C94)</f>
        <v>#REF!</v>
      </c>
      <c r="I29" s="32"/>
      <c r="J29" s="32"/>
      <c r="K29" s="32" t="e">
        <f>DSUM('PL2 NSDP'!$C$9:$AA$297,'PL2 NSDP'!#REF!,'DK nganh'!D93:E94)</f>
        <v>#REF!</v>
      </c>
      <c r="L29" s="32"/>
      <c r="M29" s="32"/>
      <c r="N29" s="32" t="e">
        <f>DSUM('PL2 NSDP'!$C$9:$AA$297,'PL2 NSDP'!#REF!,'DK nganh'!F93:G94)</f>
        <v>#REF!</v>
      </c>
      <c r="O29" s="32"/>
      <c r="P29" s="32" t="e">
        <f>DSUM(#REF!,#REF!,'DK nganh'!H93:I94)</f>
        <v>#REF!</v>
      </c>
      <c r="Q29" s="32"/>
      <c r="R29" s="32"/>
      <c r="S29" s="32"/>
    </row>
    <row r="30" spans="1:19" ht="24.95" customHeight="1">
      <c r="A30" s="11">
        <v>7</v>
      </c>
      <c r="B30" s="48" t="s">
        <v>316</v>
      </c>
      <c r="C30" s="46" t="e">
        <f t="shared" ref="C30" si="15">H30+K30+N30+P30+Q30+R30</f>
        <v>#REF!</v>
      </c>
      <c r="D30" s="46" t="e">
        <f t="shared" ref="D30" si="16">SUM(E30:G30)</f>
        <v>#REF!</v>
      </c>
      <c r="E30" s="46" t="e">
        <f>DSUM('PL2 NSDP'!$C$9:$AA$297,'PL2 NSDP'!#REF!,'DK nganh'!N98:O99)</f>
        <v>#REF!</v>
      </c>
      <c r="F30" s="46" t="e">
        <f>DSUM(#REF!,#REF!,'DK nganh'!N98:O99)</f>
        <v>#REF!</v>
      </c>
      <c r="G30" s="46"/>
      <c r="H30" s="32" t="e">
        <f>DSUM('PL2 NSDP'!$C$9:$AA$297,'PL2 NSDP'!#REF!,'DK nganh'!B98:C99)</f>
        <v>#REF!</v>
      </c>
      <c r="I30" s="32"/>
      <c r="J30" s="32"/>
      <c r="K30" s="32" t="e">
        <f>DSUM('PL2 NSDP'!$C$9:$AA$297,'PL2 NSDP'!#REF!,'DK nganh'!D98:E99)</f>
        <v>#REF!</v>
      </c>
      <c r="L30" s="32"/>
      <c r="M30" s="32"/>
      <c r="N30" s="32" t="e">
        <f>DSUM('PL2 NSDP'!$C$9:$AA$297,'PL2 NSDP'!#REF!,'DK nganh'!F98:G99)</f>
        <v>#REF!</v>
      </c>
      <c r="O30" s="32"/>
      <c r="P30" s="32" t="e">
        <f>DSUM(#REF!,#REF!,'DK nganh'!H98:I99)</f>
        <v>#REF!</v>
      </c>
      <c r="Q30" s="32"/>
      <c r="R30" s="32"/>
      <c r="S30" s="32"/>
    </row>
    <row r="31" spans="1:19" ht="32.25" customHeight="1">
      <c r="A31" s="11">
        <v>8</v>
      </c>
      <c r="B31" s="52" t="s">
        <v>239</v>
      </c>
      <c r="C31" s="46" t="e">
        <f t="shared" si="13"/>
        <v>#REF!</v>
      </c>
      <c r="D31" s="46"/>
      <c r="E31" s="46" t="e">
        <f>DSUM('PL2 NSDP'!$C$9:$AA$297,'PL2 NSDP'!#REF!,'DK nganh'!N148:O149)</f>
        <v>#REF!</v>
      </c>
      <c r="F31" s="46" t="e">
        <f>DSUM(#REF!,#REF!,'DK nganh'!N148:O149)</f>
        <v>#REF!</v>
      </c>
      <c r="G31" s="46" t="e">
        <f>DSUM(#REF!,#REF!,'DK nganh'!N148:O149)</f>
        <v>#REF!</v>
      </c>
      <c r="H31" s="32" t="e">
        <f>DSUM('PL2 NSDP'!$C$9:$AA$297,'PL2 NSDP'!#REF!,'DK nganh'!B148:C149)</f>
        <v>#REF!</v>
      </c>
      <c r="I31" s="32"/>
      <c r="J31" s="32"/>
      <c r="K31" s="32" t="e">
        <f>DSUM('PL2 NSDP'!$C$9:$AA$297,'PL2 NSDP'!#REF!,'DK nganh'!D148:E149)</f>
        <v>#REF!</v>
      </c>
      <c r="L31" s="32"/>
      <c r="M31" s="32"/>
      <c r="N31" s="32" t="e">
        <f>DSUM('PL2 NSDP'!$C$9:$AA$297,'PL2 NSDP'!#REF!,'DK nganh'!F148:G149)</f>
        <v>#REF!</v>
      </c>
      <c r="O31" s="32"/>
      <c r="P31" s="32" t="e">
        <f>DSUM(#REF!,#REF!,'DK nganh'!H148:I149)</f>
        <v>#REF!</v>
      </c>
      <c r="Q31" s="32" t="e">
        <f>DSUM(#REF!,#REF!,'DK nganh'!J148:K149)</f>
        <v>#REF!</v>
      </c>
      <c r="R31" s="32"/>
      <c r="S31" s="32"/>
    </row>
    <row r="32" spans="1:19" ht="32.25" customHeight="1">
      <c r="A32" s="11">
        <v>9</v>
      </c>
      <c r="B32" s="52" t="s">
        <v>262</v>
      </c>
      <c r="C32" s="46" t="e">
        <f t="shared" ref="C32" si="17">H32+K32+N32+P32+Q32+R32</f>
        <v>#REF!</v>
      </c>
      <c r="D32" s="46"/>
      <c r="E32" s="46" t="e">
        <f>DSUM('PL2 NSDP'!$C$9:$AA$297,'PL2 NSDP'!#REF!,'DK nganh'!N153:O154)</f>
        <v>#REF!</v>
      </c>
      <c r="F32" s="46" t="e">
        <f>DSUM(#REF!,#REF!,'DK nganh'!N153:O154)</f>
        <v>#REF!</v>
      </c>
      <c r="G32" s="46" t="e">
        <f>DSUM(#REF!,#REF!,'DK nganh'!N153:O154)</f>
        <v>#REF!</v>
      </c>
      <c r="H32" s="32" t="e">
        <f>DSUM('PL2 NSDP'!$C$9:$AA$297,'PL2 NSDP'!#REF!,'DK nganh'!B153:C154)</f>
        <v>#REF!</v>
      </c>
      <c r="I32" s="32"/>
      <c r="J32" s="32"/>
      <c r="K32" s="32" t="e">
        <f>DSUM('PL2 NSDP'!$C$9:$AA$297,'PL2 NSDP'!#REF!,'DK nganh'!D153:E154)</f>
        <v>#REF!</v>
      </c>
      <c r="L32" s="32"/>
      <c r="M32" s="32"/>
      <c r="N32" s="32" t="e">
        <f>DSUM('PL2 NSDP'!$C$9:$AA$297,'PL2 NSDP'!#REF!,'DK nganh'!F153:G154)</f>
        <v>#REF!</v>
      </c>
      <c r="O32" s="32"/>
      <c r="P32" s="32" t="e">
        <f>DSUM(#REF!,#REF!,'DK nganh'!H153:I154)</f>
        <v>#REF!</v>
      </c>
      <c r="Q32" s="32" t="e">
        <f>DSUM(#REF!,#REF!,'DK nganh'!J153:K154)</f>
        <v>#REF!</v>
      </c>
      <c r="R32" s="32"/>
      <c r="S32" s="32"/>
    </row>
    <row r="33" spans="1:19" ht="24.95" customHeight="1">
      <c r="A33" s="11">
        <v>10</v>
      </c>
      <c r="B33" s="12" t="s">
        <v>71</v>
      </c>
      <c r="C33" s="46" t="e">
        <f t="shared" si="13"/>
        <v>#REF!</v>
      </c>
      <c r="D33" s="46" t="e">
        <f t="shared" si="14"/>
        <v>#REF!</v>
      </c>
      <c r="E33" s="46" t="e">
        <f>DSUM('PL2 NSDP'!$C$9:$AA$297,'PL2 NSDP'!#REF!,'DK nganh'!N23:O24)</f>
        <v>#REF!</v>
      </c>
      <c r="F33" s="46" t="e">
        <f>DSUM(#REF!,#REF!,'DK nganh'!N23:O24)</f>
        <v>#REF!</v>
      </c>
      <c r="G33" s="46" t="e">
        <f>DSUM(#REF!,#REF!,'DK nganh'!N23:O24)</f>
        <v>#REF!</v>
      </c>
      <c r="H33" s="32" t="e">
        <f>DSUM('PL2 NSDP'!$C$9:$AA$297,'PL2 NSDP'!#REF!,'DK nganh'!B23:C24)</f>
        <v>#REF!</v>
      </c>
      <c r="I33" s="32"/>
      <c r="J33" s="32"/>
      <c r="K33" s="32" t="e">
        <f>DSUM('PL2 NSDP'!$C$9:$AA$297,'PL2 NSDP'!#REF!,'DK nganh'!D23:E24)</f>
        <v>#REF!</v>
      </c>
      <c r="L33" s="32"/>
      <c r="M33" s="32"/>
      <c r="N33" s="32" t="e">
        <f>DSUM('PL2 NSDP'!$C$9:$AA$297,'PL2 NSDP'!#REF!,'DK nganh'!F23:G24)</f>
        <v>#REF!</v>
      </c>
      <c r="O33" s="32"/>
      <c r="P33" s="32" t="e">
        <f>DSUM(#REF!,#REF!,'DK nganh'!H23:I24)</f>
        <v>#REF!</v>
      </c>
      <c r="Q33" s="32" t="e">
        <f>DSUM(#REF!,#REF!,'DK nganh'!J23:K24)</f>
        <v>#REF!</v>
      </c>
      <c r="R33" s="32"/>
      <c r="S33" s="32"/>
    </row>
    <row r="34" spans="1:19" ht="24.95" customHeight="1">
      <c r="A34" s="11">
        <v>11</v>
      </c>
      <c r="B34" s="12" t="s">
        <v>127</v>
      </c>
      <c r="C34" s="46" t="e">
        <f t="shared" si="13"/>
        <v>#REF!</v>
      </c>
      <c r="D34" s="46" t="e">
        <f t="shared" si="14"/>
        <v>#REF!</v>
      </c>
      <c r="E34" s="46" t="e">
        <f>DSUM('PL2 NSDP'!$C$9:$AA$297,'PL2 NSDP'!#REF!,'DK nganh'!N103:O104)</f>
        <v>#REF!</v>
      </c>
      <c r="F34" s="46" t="e">
        <f>DSUM(#REF!,#REF!,'DK nganh'!N103:O104)</f>
        <v>#REF!</v>
      </c>
      <c r="G34" s="46"/>
      <c r="H34" s="32" t="e">
        <f>DSUM('PL2 NSDP'!$C$9:$AA$297,'PL2 NSDP'!#REF!,'DK nganh'!B103:C104)</f>
        <v>#REF!</v>
      </c>
      <c r="I34" s="32"/>
      <c r="J34" s="32"/>
      <c r="K34" s="32" t="e">
        <f>DSUM('PL2 NSDP'!$C$9:$AA$297,'PL2 NSDP'!#REF!,'DK nganh'!D103:E104)</f>
        <v>#REF!</v>
      </c>
      <c r="L34" s="32"/>
      <c r="M34" s="32"/>
      <c r="N34" s="32" t="e">
        <f>DSUM('PL2 NSDP'!$C$9:$AA$297,'PL2 NSDP'!#REF!,'DK nganh'!F103:G104)</f>
        <v>#REF!</v>
      </c>
      <c r="O34" s="32"/>
      <c r="P34" s="32" t="e">
        <f>DSUM(#REF!,#REF!,'DK nganh'!H103:I104)</f>
        <v>#REF!</v>
      </c>
      <c r="Q34" s="32"/>
      <c r="R34" s="32"/>
      <c r="S34" s="32"/>
    </row>
    <row r="35" spans="1:19" ht="24.95" customHeight="1">
      <c r="A35" s="11">
        <v>12</v>
      </c>
      <c r="B35" s="12" t="s">
        <v>125</v>
      </c>
      <c r="C35" s="46" t="e">
        <f t="shared" si="13"/>
        <v>#REF!</v>
      </c>
      <c r="D35" s="46" t="e">
        <f t="shared" si="14"/>
        <v>#REF!</v>
      </c>
      <c r="E35" s="46" t="e">
        <f>DSUM('PL2 NSDP'!$C$9:$AA$297,'PL2 NSDP'!#REF!,'DK nganh'!N108:O109)</f>
        <v>#REF!</v>
      </c>
      <c r="F35" s="46" t="e">
        <f>DSUM(#REF!,#REF!,'DK nganh'!N108:O109)</f>
        <v>#REF!</v>
      </c>
      <c r="G35" s="46"/>
      <c r="H35" s="32" t="e">
        <f>DSUM('PL2 NSDP'!$C$9:$AA$297,'PL2 NSDP'!#REF!,'DK nganh'!B108:C109)</f>
        <v>#REF!</v>
      </c>
      <c r="I35" s="32"/>
      <c r="J35" s="32"/>
      <c r="K35" s="32" t="e">
        <f>DSUM('PL2 NSDP'!$C$9:$AA$297,'PL2 NSDP'!#REF!,'DK nganh'!D108:E109)</f>
        <v>#REF!</v>
      </c>
      <c r="L35" s="32"/>
      <c r="M35" s="32"/>
      <c r="N35" s="32" t="e">
        <f>DSUM('PL2 NSDP'!$C$9:$AA$297,'PL2 NSDP'!#REF!,'DK nganh'!F108:G109)</f>
        <v>#REF!</v>
      </c>
      <c r="O35" s="32"/>
      <c r="P35" s="32" t="e">
        <f>DSUM(#REF!,#REF!,'DK nganh'!H108:I109)</f>
        <v>#REF!</v>
      </c>
      <c r="Q35" s="32"/>
      <c r="R35" s="32"/>
      <c r="S35" s="32"/>
    </row>
    <row r="36" spans="1:19" ht="24.95" customHeight="1">
      <c r="A36" s="11">
        <v>13</v>
      </c>
      <c r="B36" s="48" t="s">
        <v>51</v>
      </c>
      <c r="C36" s="46" t="e">
        <f t="shared" si="13"/>
        <v>#REF!</v>
      </c>
      <c r="D36" s="46" t="e">
        <f t="shared" si="14"/>
        <v>#REF!</v>
      </c>
      <c r="E36" s="46" t="e">
        <f>DSUM('PL2 NSDP'!$C$9:$AA$297,'PL2 NSDP'!#REF!,'DK nganh'!N118:O119)</f>
        <v>#REF!</v>
      </c>
      <c r="F36" s="46" t="e">
        <f>DSUM(#REF!,#REF!,'DK nganh'!N118:O119)</f>
        <v>#REF!</v>
      </c>
      <c r="G36" s="46" t="e">
        <f>DSUM(#REF!,#REF!,'DK nganh'!N118:O119)</f>
        <v>#REF!</v>
      </c>
      <c r="H36" s="32" t="e">
        <f>DSUM('PL2 NSDP'!$C$9:$AA$297,'PL2 NSDP'!#REF!,'DK nganh'!B118:C119)</f>
        <v>#REF!</v>
      </c>
      <c r="I36" s="32"/>
      <c r="J36" s="32"/>
      <c r="K36" s="32" t="e">
        <f>DSUM('PL2 NSDP'!$C$9:$AA$297,'PL2 NSDP'!#REF!,'DK nganh'!D118:E119)</f>
        <v>#REF!</v>
      </c>
      <c r="L36" s="32"/>
      <c r="M36" s="32"/>
      <c r="N36" s="32" t="e">
        <f>DSUM('PL2 NSDP'!$C$9:$AA$297,'PL2 NSDP'!#REF!,'DK nganh'!F118:G119)</f>
        <v>#REF!</v>
      </c>
      <c r="O36" s="32"/>
      <c r="P36" s="32" t="e">
        <f>DSUM(#REF!,#REF!,'DK nganh'!H118:I119)</f>
        <v>#REF!</v>
      </c>
      <c r="Q36" s="32" t="e">
        <f>DSUM(#REF!,#REF!,'DK nganh'!J118:K119)</f>
        <v>#REF!</v>
      </c>
      <c r="R36" s="32"/>
      <c r="S36" s="32"/>
    </row>
    <row r="37" spans="1:19" ht="24.95" customHeight="1">
      <c r="A37" s="11">
        <v>14</v>
      </c>
      <c r="B37" s="12" t="s">
        <v>52</v>
      </c>
      <c r="C37" s="46" t="e">
        <f t="shared" si="13"/>
        <v>#REF!</v>
      </c>
      <c r="D37" s="46" t="e">
        <f t="shared" si="14"/>
        <v>#REF!</v>
      </c>
      <c r="E37" s="46" t="e">
        <f>DSUM('PL2 NSDP'!$C$9:$AA$297,'PL2 NSDP'!#REF!,'DK nganh'!N33:O34)</f>
        <v>#REF!</v>
      </c>
      <c r="F37" s="46" t="e">
        <f>DSUM(#REF!,#REF!,'DK nganh'!N33:O34)</f>
        <v>#REF!</v>
      </c>
      <c r="G37" s="46"/>
      <c r="H37" s="32" t="e">
        <f>DSUM('PL2 NSDP'!$C$9:$AA$297,'PL2 NSDP'!#REF!,'DK nganh'!B33:C34)</f>
        <v>#REF!</v>
      </c>
      <c r="I37" s="32"/>
      <c r="J37" s="32"/>
      <c r="K37" s="32" t="e">
        <f>DSUM('PL2 NSDP'!$C$9:$AA$297,'PL2 NSDP'!#REF!,'DK nganh'!D33:E34)</f>
        <v>#REF!</v>
      </c>
      <c r="L37" s="32"/>
      <c r="M37" s="32"/>
      <c r="N37" s="32" t="e">
        <f>DSUM('PL2 NSDP'!$C$9:$AA$297,'PL2 NSDP'!#REF!,'DK nganh'!F33:G34)</f>
        <v>#REF!</v>
      </c>
      <c r="O37" s="32"/>
      <c r="P37" s="32" t="e">
        <f>DSUM(#REF!,#REF!,'DK nganh'!H33:I34)</f>
        <v>#REF!</v>
      </c>
      <c r="Q37" s="32"/>
      <c r="R37" s="32"/>
      <c r="S37" s="32"/>
    </row>
    <row r="38" spans="1:19" ht="24.95" customHeight="1">
      <c r="A38" s="11">
        <v>15</v>
      </c>
      <c r="B38" s="12" t="s">
        <v>53</v>
      </c>
      <c r="C38" s="46" t="e">
        <f t="shared" si="13"/>
        <v>#REF!</v>
      </c>
      <c r="D38" s="46" t="e">
        <f t="shared" si="14"/>
        <v>#REF!</v>
      </c>
      <c r="E38" s="46" t="e">
        <f>DSUM('PL2 NSDP'!$C$9:$AA$297,'PL2 NSDP'!#REF!,'DK nganh'!N38:O39)</f>
        <v>#REF!</v>
      </c>
      <c r="F38" s="46" t="e">
        <f>DSUM(#REF!,#REF!,'DK nganh'!N38:O39)</f>
        <v>#REF!</v>
      </c>
      <c r="G38" s="46"/>
      <c r="H38" s="32" t="e">
        <f>DSUM('PL2 NSDP'!$C$9:$AA$297,'PL2 NSDP'!#REF!,'DK nganh'!B38:C39)</f>
        <v>#REF!</v>
      </c>
      <c r="I38" s="32"/>
      <c r="J38" s="32"/>
      <c r="K38" s="32" t="e">
        <f>DSUM('PL2 NSDP'!$C$9:$AA$297,'PL2 NSDP'!#REF!,'DK nganh'!D38:E39)</f>
        <v>#REF!</v>
      </c>
      <c r="L38" s="32"/>
      <c r="M38" s="32"/>
      <c r="N38" s="32" t="e">
        <f>DSUM('PL2 NSDP'!$C$9:$AA$297,'PL2 NSDP'!#REF!,'DK nganh'!F38:G39)</f>
        <v>#REF!</v>
      </c>
      <c r="O38" s="32"/>
      <c r="P38" s="32" t="e">
        <f>DSUM(#REF!,#REF!,'DK nganh'!H38:I39)</f>
        <v>#REF!</v>
      </c>
      <c r="Q38" s="32"/>
      <c r="R38" s="32"/>
      <c r="S38" s="32"/>
    </row>
    <row r="39" spans="1:19" ht="24.95" customHeight="1">
      <c r="A39" s="11">
        <v>16</v>
      </c>
      <c r="B39" s="12" t="s">
        <v>43</v>
      </c>
      <c r="C39" s="46" t="e">
        <f t="shared" si="13"/>
        <v>#REF!</v>
      </c>
      <c r="D39" s="46" t="e">
        <f t="shared" si="14"/>
        <v>#REF!</v>
      </c>
      <c r="E39" s="46" t="e">
        <f>DSUM('PL2 NSDP'!$C$9:$AA$297,'PL2 NSDP'!#REF!,'DK nganh'!N43:O44)</f>
        <v>#REF!</v>
      </c>
      <c r="F39" s="46" t="e">
        <f>DSUM(#REF!,#REF!,'DK nganh'!N43:O44)</f>
        <v>#REF!</v>
      </c>
      <c r="G39" s="46" t="e">
        <f>DSUM(#REF!,#REF!,'DK nganh'!N43:O44)</f>
        <v>#REF!</v>
      </c>
      <c r="H39" s="32" t="e">
        <f>DSUM('PL2 NSDP'!$C$9:$AA$297,'PL2 NSDP'!#REF!,'DK nganh'!B43:C44)</f>
        <v>#REF!</v>
      </c>
      <c r="I39" s="32"/>
      <c r="J39" s="32"/>
      <c r="K39" s="32" t="e">
        <f>DSUM('PL2 NSDP'!$C$9:$AA$297,'PL2 NSDP'!#REF!,'DK nganh'!D43:E44)</f>
        <v>#REF!</v>
      </c>
      <c r="L39" s="32"/>
      <c r="M39" s="32"/>
      <c r="N39" s="32" t="e">
        <f>DSUM('PL2 NSDP'!$C$9:$AA$297,'PL2 NSDP'!#REF!,'DK nganh'!F43:G44)</f>
        <v>#REF!</v>
      </c>
      <c r="O39" s="32"/>
      <c r="P39" s="32" t="e">
        <f>DSUM(#REF!,#REF!,'DK nganh'!H43:I44)</f>
        <v>#REF!</v>
      </c>
      <c r="Q39" s="32" t="e">
        <f>DSUM(#REF!,#REF!,'DK nganh'!J43:K44)</f>
        <v>#REF!</v>
      </c>
      <c r="R39" s="32"/>
      <c r="S39" s="32"/>
    </row>
    <row r="40" spans="1:19" ht="24.95" customHeight="1">
      <c r="A40" s="11">
        <v>17</v>
      </c>
      <c r="B40" s="12" t="s">
        <v>60</v>
      </c>
      <c r="C40" s="46" t="e">
        <f t="shared" si="13"/>
        <v>#REF!</v>
      </c>
      <c r="D40" s="46" t="e">
        <f t="shared" si="14"/>
        <v>#REF!</v>
      </c>
      <c r="E40" s="46" t="e">
        <f>DSUM('PL2 NSDP'!$C$9:$AA$297,'PL2 NSDP'!#REF!,'DK nganh'!N48:O49)</f>
        <v>#REF!</v>
      </c>
      <c r="F40" s="46" t="e">
        <f>DSUM(#REF!,#REF!,'DK nganh'!N48:O49)</f>
        <v>#REF!</v>
      </c>
      <c r="G40" s="46"/>
      <c r="H40" s="32" t="e">
        <f>DSUM('PL2 NSDP'!$C$9:$AA$297,'PL2 NSDP'!#REF!,'DK nganh'!B48:C49)</f>
        <v>#REF!</v>
      </c>
      <c r="I40" s="32"/>
      <c r="J40" s="32"/>
      <c r="K40" s="32" t="e">
        <f>DSUM('PL2 NSDP'!$C$9:$AA$297,'PL2 NSDP'!#REF!,'DK nganh'!D48:E49)</f>
        <v>#REF!</v>
      </c>
      <c r="L40" s="32"/>
      <c r="M40" s="32"/>
      <c r="N40" s="32" t="e">
        <f>DSUM('PL2 NSDP'!$C$9:$AA$297,'PL2 NSDP'!#REF!,'DK nganh'!F48:G49)</f>
        <v>#REF!</v>
      </c>
      <c r="O40" s="32"/>
      <c r="P40" s="32" t="e">
        <f>DSUM(#REF!,#REF!,'DK nganh'!H48:I49)</f>
        <v>#REF!</v>
      </c>
      <c r="Q40" s="32"/>
      <c r="R40" s="32"/>
      <c r="S40" s="32"/>
    </row>
    <row r="41" spans="1:19" ht="24.95" customHeight="1">
      <c r="A41" s="11">
        <v>18</v>
      </c>
      <c r="B41" s="12" t="s">
        <v>61</v>
      </c>
      <c r="C41" s="46" t="e">
        <f t="shared" si="13"/>
        <v>#REF!</v>
      </c>
      <c r="D41" s="46" t="e">
        <f t="shared" si="14"/>
        <v>#REF!</v>
      </c>
      <c r="E41" s="46" t="e">
        <f>DSUM('PL2 NSDP'!$C$9:$AA$297,'PL2 NSDP'!#REF!,'DK nganh'!N53:O54)</f>
        <v>#REF!</v>
      </c>
      <c r="F41" s="46" t="e">
        <f>DSUM(#REF!,#REF!,'DK nganh'!N53:O54)</f>
        <v>#REF!</v>
      </c>
      <c r="G41" s="46"/>
      <c r="H41" s="32" t="e">
        <f>DSUM('PL2 NSDP'!$C$9:$AA$297,'PL2 NSDP'!#REF!,'DK nganh'!B53:C54)</f>
        <v>#REF!</v>
      </c>
      <c r="I41" s="32"/>
      <c r="J41" s="32"/>
      <c r="K41" s="32" t="e">
        <f>DSUM('PL2 NSDP'!$C$9:$AA$297,'PL2 NSDP'!#REF!,'DK nganh'!D53:E54)</f>
        <v>#REF!</v>
      </c>
      <c r="L41" s="32"/>
      <c r="M41" s="32"/>
      <c r="N41" s="32" t="e">
        <f>DSUM('PL2 NSDP'!$C$9:$AA$297,'PL2 NSDP'!#REF!,'DK nganh'!F53:G54)</f>
        <v>#REF!</v>
      </c>
      <c r="O41" s="32"/>
      <c r="P41" s="32" t="e">
        <f>DSUM(#REF!,#REF!,'DK nganh'!H53:I54)</f>
        <v>#REF!</v>
      </c>
      <c r="Q41" s="32"/>
      <c r="R41" s="32"/>
      <c r="S41" s="32"/>
    </row>
    <row r="42" spans="1:19" ht="24.95" customHeight="1">
      <c r="A42" s="11">
        <v>19</v>
      </c>
      <c r="B42" s="12" t="s">
        <v>45</v>
      </c>
      <c r="C42" s="46" t="e">
        <f t="shared" si="13"/>
        <v>#REF!</v>
      </c>
      <c r="D42" s="46" t="e">
        <f t="shared" si="14"/>
        <v>#REF!</v>
      </c>
      <c r="E42" s="46" t="e">
        <f>DSUM('PL2 NSDP'!$C$9:$AA$297,'PL2 NSDP'!#REF!,'DK nganh'!N58:O59)</f>
        <v>#REF!</v>
      </c>
      <c r="F42" s="46" t="e">
        <f>DSUM(#REF!,#REF!,'DK nganh'!N58:O59)</f>
        <v>#REF!</v>
      </c>
      <c r="G42" s="46" t="e">
        <f>DSUM(#REF!,#REF!,'DK nganh'!N58:O59)</f>
        <v>#REF!</v>
      </c>
      <c r="H42" s="32" t="e">
        <f>DSUM('PL2 NSDP'!$C$9:$AA$297,'PL2 NSDP'!#REF!,'DK nganh'!B58:C59)</f>
        <v>#REF!</v>
      </c>
      <c r="I42" s="32"/>
      <c r="J42" s="32"/>
      <c r="K42" s="32" t="e">
        <f>DSUM('PL2 NSDP'!$C$9:$AA$297,'PL2 NSDP'!#REF!,'DK nganh'!D58:E59)</f>
        <v>#REF!</v>
      </c>
      <c r="L42" s="32"/>
      <c r="M42" s="32"/>
      <c r="N42" s="32" t="e">
        <f>DSUM('PL2 NSDP'!$C$9:$AA$297,'PL2 NSDP'!#REF!,'DK nganh'!F58:G59)</f>
        <v>#REF!</v>
      </c>
      <c r="O42" s="32"/>
      <c r="P42" s="32" t="e">
        <f>DSUM(#REF!,#REF!,'DK nganh'!H58:I59)</f>
        <v>#REF!</v>
      </c>
      <c r="Q42" s="32" t="e">
        <f>DSUM(#REF!,#REF!,'DK nganh'!J58:K59)</f>
        <v>#REF!</v>
      </c>
      <c r="R42" s="32"/>
      <c r="S42" s="32"/>
    </row>
    <row r="43" spans="1:19" ht="24.95" customHeight="1">
      <c r="A43" s="11">
        <v>20</v>
      </c>
      <c r="B43" s="12" t="s">
        <v>129</v>
      </c>
      <c r="C43" s="46" t="e">
        <f t="shared" si="13"/>
        <v>#REF!</v>
      </c>
      <c r="D43" s="46" t="e">
        <f t="shared" si="14"/>
        <v>#REF!</v>
      </c>
      <c r="E43" s="46" t="e">
        <f>DSUM('PL2 NSDP'!$C$9:$AA$297,'PL2 NSDP'!#REF!,'DK nganh'!N63:O64)</f>
        <v>#REF!</v>
      </c>
      <c r="F43" s="46" t="e">
        <f>DSUM(#REF!,#REF!,'DK nganh'!N63:O64)</f>
        <v>#REF!</v>
      </c>
      <c r="G43" s="46"/>
      <c r="H43" s="32" t="e">
        <f>DSUM('PL2 NSDP'!$C$9:$AA$297,'PL2 NSDP'!#REF!,'DK nganh'!B63:C64)</f>
        <v>#REF!</v>
      </c>
      <c r="I43" s="32"/>
      <c r="J43" s="32"/>
      <c r="K43" s="32" t="e">
        <f>DSUM('PL2 NSDP'!$C$9:$AA$297,'PL2 NSDP'!#REF!,'DK nganh'!D63:E64)</f>
        <v>#REF!</v>
      </c>
      <c r="L43" s="32"/>
      <c r="M43" s="32"/>
      <c r="N43" s="32" t="e">
        <f>DSUM('PL2 NSDP'!$C$9:$AA$297,'PL2 NSDP'!#REF!,'DK nganh'!F63:G64)</f>
        <v>#REF!</v>
      </c>
      <c r="O43" s="32"/>
      <c r="P43" s="32" t="e">
        <f>DSUM(#REF!,#REF!,'DK nganh'!H63:I64)</f>
        <v>#REF!</v>
      </c>
      <c r="Q43" s="32"/>
      <c r="R43" s="32"/>
      <c r="S43" s="32"/>
    </row>
    <row r="44" spans="1:19" ht="24.95" customHeight="1">
      <c r="A44" s="11">
        <v>21</v>
      </c>
      <c r="B44" s="48" t="s">
        <v>231</v>
      </c>
      <c r="C44" s="46" t="e">
        <f t="shared" si="13"/>
        <v>#REF!</v>
      </c>
      <c r="D44" s="46" t="e">
        <f t="shared" si="14"/>
        <v>#REF!</v>
      </c>
      <c r="E44" s="46" t="e">
        <f>DSUM('PL2 NSDP'!$C$9:$AA$297,'PL2 NSDP'!#REF!,'DK nganh'!N128:O129)</f>
        <v>#REF!</v>
      </c>
      <c r="F44" s="46" t="e">
        <f>DSUM(#REF!,#REF!,'DK nganh'!N128:O129)</f>
        <v>#REF!</v>
      </c>
      <c r="G44" s="46"/>
      <c r="H44" s="32" t="e">
        <f>DSUM('PL2 NSDP'!$C$9:$AA$297,'PL2 NSDP'!#REF!,'DK nganh'!B128:C129)</f>
        <v>#REF!</v>
      </c>
      <c r="I44" s="32"/>
      <c r="J44" s="32"/>
      <c r="K44" s="32" t="e">
        <f>DSUM('PL2 NSDP'!$C$9:$AA$297,'PL2 NSDP'!#REF!,'DK nganh'!D128:E129)</f>
        <v>#REF!</v>
      </c>
      <c r="L44" s="32"/>
      <c r="M44" s="32"/>
      <c r="N44" s="32" t="e">
        <f>DSUM('PL2 NSDP'!$C$9:$AA$297,'PL2 NSDP'!#REF!,'DK nganh'!F128:G129)</f>
        <v>#REF!</v>
      </c>
      <c r="O44" s="32"/>
      <c r="P44" s="32" t="e">
        <f>DSUM(#REF!,#REF!,'DK nganh'!H128:I129)</f>
        <v>#REF!</v>
      </c>
      <c r="Q44" s="32"/>
      <c r="R44" s="32"/>
      <c r="S44" s="32"/>
    </row>
    <row r="45" spans="1:19" ht="24.95" customHeight="1">
      <c r="A45" s="11">
        <v>22</v>
      </c>
      <c r="B45" s="48" t="s">
        <v>281</v>
      </c>
      <c r="C45" s="46" t="e">
        <f t="shared" ref="C45" si="18">H45+K45+N45+P45+Q45+R45</f>
        <v>#REF!</v>
      </c>
      <c r="D45" s="46" t="e">
        <f t="shared" ref="D45" si="19">SUM(E45:G45)</f>
        <v>#REF!</v>
      </c>
      <c r="E45" s="46" t="e">
        <f>DSUM('PL2 NSDP'!$C$9:$AA$297,'PL2 NSDP'!#REF!,'DK nganh'!N133:O134)</f>
        <v>#REF!</v>
      </c>
      <c r="F45" s="46" t="e">
        <f>DSUM(#REF!,#REF!,'DK nganh'!N133:O134)</f>
        <v>#REF!</v>
      </c>
      <c r="G45" s="46"/>
      <c r="H45" s="32" t="e">
        <f>DSUM('PL2 NSDP'!$C$9:$AA$297,'PL2 NSDP'!#REF!,'DK nganh'!B133:C134)</f>
        <v>#REF!</v>
      </c>
      <c r="I45" s="32"/>
      <c r="J45" s="32"/>
      <c r="K45" s="32" t="e">
        <f>DSUM('PL2 NSDP'!$C$9:$AA$297,'PL2 NSDP'!#REF!,'DK nganh'!D133:E134)</f>
        <v>#REF!</v>
      </c>
      <c r="L45" s="32"/>
      <c r="M45" s="32"/>
      <c r="N45" s="32" t="e">
        <f>DSUM('PL2 NSDP'!$C$9:$AA$297,'PL2 NSDP'!#REF!,'DK nganh'!F133:G134)</f>
        <v>#REF!</v>
      </c>
      <c r="O45" s="32"/>
      <c r="P45" s="32" t="e">
        <f>DSUM(#REF!,#REF!,'DK nganh'!H133:I134)</f>
        <v>#REF!</v>
      </c>
      <c r="Q45" s="32"/>
      <c r="R45" s="32"/>
      <c r="S45" s="32"/>
    </row>
    <row r="46" spans="1:19" ht="24.95" customHeight="1">
      <c r="A46" s="11">
        <v>23</v>
      </c>
      <c r="B46" s="12" t="s">
        <v>126</v>
      </c>
      <c r="C46" s="46" t="e">
        <f t="shared" si="13"/>
        <v>#REF!</v>
      </c>
      <c r="D46" s="46" t="e">
        <f t="shared" si="14"/>
        <v>#REF!</v>
      </c>
      <c r="E46" s="46" t="e">
        <f>DSUM('PL2 NSDP'!$C$9:$AA$297,'PL2 NSDP'!#REF!,'DK nganh'!N68:O69)</f>
        <v>#REF!</v>
      </c>
      <c r="F46" s="46" t="e">
        <f>DSUM(#REF!,#REF!,'DK nganh'!N68:O69)</f>
        <v>#REF!</v>
      </c>
      <c r="G46" s="46"/>
      <c r="H46" s="32" t="e">
        <f>DSUM('PL2 NSDP'!$C$9:$AA$297,'PL2 NSDP'!#REF!,'DK nganh'!B68:C69)</f>
        <v>#REF!</v>
      </c>
      <c r="I46" s="32"/>
      <c r="J46" s="32"/>
      <c r="K46" s="32" t="e">
        <f>DSUM('PL2 NSDP'!$C$9:$AA$297,'PL2 NSDP'!#REF!,'DK nganh'!D68:E69)</f>
        <v>#REF!</v>
      </c>
      <c r="L46" s="32"/>
      <c r="M46" s="32"/>
      <c r="N46" s="32" t="e">
        <f>DSUM('PL2 NSDP'!$C$9:$AA$297,'PL2 NSDP'!#REF!,'DK nganh'!F68:G69)</f>
        <v>#REF!</v>
      </c>
      <c r="O46" s="32"/>
      <c r="P46" s="32" t="e">
        <f>DSUM(#REF!,#REF!,'DK nganh'!H68:I69)</f>
        <v>#REF!</v>
      </c>
      <c r="Q46" s="32"/>
      <c r="R46" s="32"/>
      <c r="S46" s="32"/>
    </row>
    <row r="47" spans="1:19" ht="24.95" customHeight="1">
      <c r="A47" s="11">
        <v>24</v>
      </c>
      <c r="B47" s="48" t="s">
        <v>65</v>
      </c>
      <c r="C47" s="46" t="e">
        <f t="shared" si="13"/>
        <v>#REF!</v>
      </c>
      <c r="D47" s="46" t="e">
        <f t="shared" si="14"/>
        <v>#REF!</v>
      </c>
      <c r="E47" s="46" t="e">
        <f>DSUM('PL2 NSDP'!$C$9:$AA$297,'PL2 NSDP'!#REF!,'DK nganh'!N113:O114)</f>
        <v>#REF!</v>
      </c>
      <c r="F47" s="46" t="e">
        <f>DSUM(#REF!,#REF!,'DK nganh'!N113:O114)</f>
        <v>#REF!</v>
      </c>
      <c r="G47" s="46"/>
      <c r="H47" s="32" t="e">
        <f>DSUM('PL2 NSDP'!$C$9:$AA$297,'PL2 NSDP'!#REF!,'DK nganh'!B113:C114)</f>
        <v>#REF!</v>
      </c>
      <c r="I47" s="32"/>
      <c r="J47" s="32"/>
      <c r="K47" s="32" t="e">
        <f>DSUM('PL2 NSDP'!$C$9:$AA$297,'PL2 NSDP'!#REF!,'DK nganh'!D113:E114)</f>
        <v>#REF!</v>
      </c>
      <c r="L47" s="32"/>
      <c r="M47" s="32"/>
      <c r="N47" s="32" t="e">
        <f>DSUM('PL2 NSDP'!$C$9:$AA$297,'PL2 NSDP'!#REF!,'DK nganh'!F113:G114)</f>
        <v>#REF!</v>
      </c>
      <c r="O47" s="32"/>
      <c r="P47" s="32" t="e">
        <f>DSUM(#REF!,#REF!,'DK nganh'!H113:I114)</f>
        <v>#REF!</v>
      </c>
      <c r="Q47" s="32"/>
      <c r="R47" s="32"/>
      <c r="S47" s="32"/>
    </row>
    <row r="48" spans="1:19" ht="24.95" customHeight="1">
      <c r="A48" s="11">
        <v>25</v>
      </c>
      <c r="B48" s="48" t="s">
        <v>44</v>
      </c>
      <c r="C48" s="46" t="e">
        <f t="shared" si="13"/>
        <v>#REF!</v>
      </c>
      <c r="D48" s="46" t="e">
        <f t="shared" si="14"/>
        <v>#REF!</v>
      </c>
      <c r="E48" s="46" t="e">
        <f>DSUM('PL2 NSDP'!$C$9:$AA$297,'PL2 NSDP'!#REF!,'DK nganh'!N73:O74)</f>
        <v>#REF!</v>
      </c>
      <c r="F48" s="46" t="e">
        <f>DSUM(#REF!,#REF!,'DK nganh'!N73:O74)</f>
        <v>#REF!</v>
      </c>
      <c r="G48" s="46"/>
      <c r="H48" s="32" t="e">
        <f>DSUM('PL2 NSDP'!$C$9:$AA$297,'PL2 NSDP'!#REF!,'DK nganh'!B73:C74)</f>
        <v>#REF!</v>
      </c>
      <c r="I48" s="32"/>
      <c r="J48" s="32"/>
      <c r="K48" s="32" t="e">
        <f>DSUM('PL2 NSDP'!$C$9:$AA$297,'PL2 NSDP'!#REF!,'DK nganh'!D73:E74)</f>
        <v>#REF!</v>
      </c>
      <c r="L48" s="32"/>
      <c r="M48" s="32"/>
      <c r="N48" s="32" t="e">
        <f>DSUM('PL2 NSDP'!$C$9:$AA$297,'PL2 NSDP'!#REF!,'DK nganh'!F73:G74)</f>
        <v>#REF!</v>
      </c>
      <c r="O48" s="32"/>
      <c r="P48" s="32" t="e">
        <f>DSUM(#REF!,#REF!,'DK nganh'!H73:I74)</f>
        <v>#REF!</v>
      </c>
      <c r="Q48" s="32"/>
      <c r="R48" s="32"/>
      <c r="S48" s="32"/>
    </row>
    <row r="49" spans="1:19" ht="24.95" customHeight="1">
      <c r="A49" s="11">
        <v>26</v>
      </c>
      <c r="B49" s="41" t="s">
        <v>230</v>
      </c>
      <c r="C49" s="46" t="e">
        <f t="shared" si="13"/>
        <v>#REF!</v>
      </c>
      <c r="D49" s="46" t="e">
        <f t="shared" si="14"/>
        <v>#REF!</v>
      </c>
      <c r="E49" s="46" t="e">
        <f>DSUM('PL2 NSDP'!$C$9:$AA$297,'PL2 NSDP'!#REF!,'DK nganh'!N138:O139)</f>
        <v>#REF!</v>
      </c>
      <c r="F49" s="46" t="e">
        <f>DSUM(#REF!,#REF!,'DK nganh'!N138:O139)</f>
        <v>#REF!</v>
      </c>
      <c r="G49" s="50"/>
      <c r="H49" s="33" t="e">
        <f>DSUM('PL2 NSDP'!$C$9:$AA$297,'PL2 NSDP'!#REF!,'DK nganh'!B138:C139)</f>
        <v>#REF!</v>
      </c>
      <c r="I49" s="33"/>
      <c r="J49" s="33"/>
      <c r="K49" s="33" t="e">
        <f>DSUM('PL2 NSDP'!$C$9:$AA$297,'PL2 NSDP'!#REF!,'DK nganh'!D138:E139)</f>
        <v>#REF!</v>
      </c>
      <c r="L49" s="33"/>
      <c r="M49" s="33"/>
      <c r="N49" s="33" t="e">
        <f>DSUM('PL2 NSDP'!$C$9:$AA$297,'PL2 NSDP'!#REF!,'DK nganh'!F138:G139)</f>
        <v>#REF!</v>
      </c>
      <c r="O49" s="33"/>
      <c r="P49" s="33" t="e">
        <f>DSUM(#REF!,#REF!,'DK nganh'!H138:I139)</f>
        <v>#REF!</v>
      </c>
      <c r="Q49" s="33"/>
      <c r="R49" s="33"/>
      <c r="S49" s="33"/>
    </row>
    <row r="50" spans="1:19" ht="27" customHeight="1">
      <c r="A50" s="11">
        <v>27</v>
      </c>
      <c r="B50" s="51" t="s">
        <v>62</v>
      </c>
      <c r="C50" s="46" t="e">
        <f t="shared" si="13"/>
        <v>#REF!</v>
      </c>
      <c r="D50" s="46" t="e">
        <f t="shared" si="14"/>
        <v>#REF!</v>
      </c>
      <c r="E50" s="46" t="e">
        <f>DSUM('PL2 NSDP'!$C$9:$AA$297,'PL2 NSDP'!#REF!,'DK nganh'!N143:O144)</f>
        <v>#REF!</v>
      </c>
      <c r="F50" s="46" t="e">
        <f>DSUM(#REF!,#REF!,'DK nganh'!N143:O144)</f>
        <v>#REF!</v>
      </c>
      <c r="G50" s="50" t="e">
        <f>DSUM(#REF!,#REF!,'DK nganh'!N143:O144)</f>
        <v>#REF!</v>
      </c>
      <c r="H50" s="33" t="e">
        <f>DSUM('PL2 NSDP'!$C$9:$AA$297,'PL2 NSDP'!#REF!,'DK nganh'!B143:C144)</f>
        <v>#REF!</v>
      </c>
      <c r="I50" s="33"/>
      <c r="J50" s="33"/>
      <c r="K50" s="33" t="e">
        <f>DSUM('PL2 NSDP'!$C$9:$AA$297,'PL2 NSDP'!#REF!,'DK nganh'!D143:E144)</f>
        <v>#REF!</v>
      </c>
      <c r="L50" s="33"/>
      <c r="M50" s="33"/>
      <c r="N50" s="33" t="e">
        <f>DSUM('PL2 NSDP'!$C$9:$AA$297,'PL2 NSDP'!#REF!,'DK nganh'!F143:G144)</f>
        <v>#REF!</v>
      </c>
      <c r="O50" s="33"/>
      <c r="P50" s="33" t="e">
        <f>DSUM(#REF!,#REF!,'DK nganh'!H143:I144)</f>
        <v>#REF!</v>
      </c>
      <c r="Q50" s="33" t="e">
        <f>DSUM(#REF!,#REF!,'DK nganh'!J143:K144)</f>
        <v>#REF!</v>
      </c>
      <c r="R50" s="33"/>
      <c r="S50" s="33"/>
    </row>
    <row r="51" spans="1:19" ht="24.95" customHeight="1">
      <c r="A51" s="11">
        <v>28</v>
      </c>
      <c r="B51" s="41" t="s">
        <v>227</v>
      </c>
      <c r="C51" s="46" t="e">
        <f t="shared" si="13"/>
        <v>#REF!</v>
      </c>
      <c r="D51" s="46" t="e">
        <f t="shared" si="14"/>
        <v>#REF!</v>
      </c>
      <c r="E51" s="46" t="e">
        <f>DSUM('PL2 NSDP'!$C$9:$AA$297,'PL2 NSDP'!#REF!,'DK nganh'!N123:O124)</f>
        <v>#REF!</v>
      </c>
      <c r="F51" s="46" t="e">
        <f>DSUM(#REF!,#REF!,'DK nganh'!N123:O124)</f>
        <v>#REF!</v>
      </c>
      <c r="G51" s="50"/>
      <c r="H51" s="33" t="e">
        <f>DSUM('PL2 NSDP'!$C$9:$AA$297,'PL2 NSDP'!#REF!,'DK nganh'!B123:C124)</f>
        <v>#REF!</v>
      </c>
      <c r="I51" s="33"/>
      <c r="J51" s="33"/>
      <c r="K51" s="33" t="e">
        <f>DSUM('PL2 NSDP'!$C$9:$AA$297,'PL2 NSDP'!#REF!,'DK nganh'!D123:E124)</f>
        <v>#REF!</v>
      </c>
      <c r="L51" s="33"/>
      <c r="M51" s="33"/>
      <c r="N51" s="33" t="e">
        <f>DSUM('PL2 NSDP'!$C$9:$AA$297,'PL2 NSDP'!#REF!,'DK nganh'!F118:G119)</f>
        <v>#REF!</v>
      </c>
      <c r="O51" s="33"/>
      <c r="P51" s="33" t="e">
        <f>DSUM(#REF!,#REF!,'DK nganh'!H123:I124)</f>
        <v>#REF!</v>
      </c>
      <c r="Q51" s="33"/>
      <c r="R51" s="33"/>
      <c r="S51" s="33"/>
    </row>
    <row r="52" spans="1:19" ht="24.95" customHeight="1">
      <c r="A52" s="11">
        <v>29</v>
      </c>
      <c r="B52" s="48" t="s">
        <v>276</v>
      </c>
      <c r="C52" s="46" t="e">
        <f>H52+K52+N52+P52+Q52+R52</f>
        <v>#REF!</v>
      </c>
      <c r="D52" s="46" t="e">
        <f>SUM(E52:G52)</f>
        <v>#REF!</v>
      </c>
      <c r="E52" s="46" t="e">
        <f>DSUM('PL2 NSDP'!$C$9:$AA$297,'PL2 NSDP'!#REF!,'DK nganh'!N78:O79)</f>
        <v>#REF!</v>
      </c>
      <c r="F52" s="46" t="e">
        <f>DSUM(#REF!,#REF!,'DK nganh'!N78:O79)</f>
        <v>#REF!</v>
      </c>
      <c r="G52" s="46"/>
      <c r="H52" s="32" t="e">
        <f>DSUM('PL2 NSDP'!$C$9:$AA$297,'PL2 NSDP'!#REF!,'DK nganh'!B78:C79)</f>
        <v>#REF!</v>
      </c>
      <c r="I52" s="32"/>
      <c r="J52" s="32"/>
      <c r="K52" s="32" t="e">
        <f>DSUM('PL2 NSDP'!$C$9:$AA$297,'PL2 NSDP'!#REF!,'DK nganh'!D78:E79)</f>
        <v>#REF!</v>
      </c>
      <c r="L52" s="32"/>
      <c r="M52" s="32"/>
      <c r="N52" s="32" t="e">
        <f>DSUM('PL2 NSDP'!$C$9:$AA$297,'PL2 NSDP'!#REF!,'DK nganh'!F78:G79)</f>
        <v>#REF!</v>
      </c>
      <c r="O52" s="32"/>
      <c r="P52" s="32" t="e">
        <f>DSUM(#REF!,#REF!,'DK nganh'!H78:I79)</f>
        <v>#REF!</v>
      </c>
      <c r="Q52" s="32"/>
      <c r="R52" s="32">
        <v>800</v>
      </c>
      <c r="S52" s="32"/>
    </row>
    <row r="53" spans="1:19" ht="24.95" customHeight="1">
      <c r="A53" s="53">
        <v>30</v>
      </c>
      <c r="B53" s="75" t="s">
        <v>250</v>
      </c>
      <c r="C53" s="47" t="e">
        <f>H53+K53+N53+P53+Q53+R53</f>
        <v>#REF!</v>
      </c>
      <c r="D53" s="47" t="e">
        <f>SUM(E53:G53)</f>
        <v>#REF!</v>
      </c>
      <c r="E53" s="47" t="e">
        <f>DSUM('PL2 NSDP'!$C$9:$AA$297,'PL2 NSDP'!#REF!,'DK nganh'!N83:O84)</f>
        <v>#REF!</v>
      </c>
      <c r="F53" s="47" t="e">
        <f>DSUM(#REF!,#REF!,'DK nganh'!N83:O84)</f>
        <v>#REF!</v>
      </c>
      <c r="G53" s="47"/>
      <c r="H53" s="34" t="e">
        <f>DSUM('PL2 NSDP'!$C$9:$AA$297,'PL2 NSDP'!#REF!,'DK nganh'!B83:C84)</f>
        <v>#REF!</v>
      </c>
      <c r="I53" s="34"/>
      <c r="J53" s="34"/>
      <c r="K53" s="34" t="e">
        <f>DSUM('PL2 NSDP'!$C$9:$AA$297,'PL2 NSDP'!#REF!,'DK nganh'!D83:E84)</f>
        <v>#REF!</v>
      </c>
      <c r="L53" s="34"/>
      <c r="M53" s="34"/>
      <c r="N53" s="34" t="e">
        <f>DSUM('PL2 NSDP'!$C$9:$AA$297,'PL2 NSDP'!#REF!,'DK nganh'!F83:G84)</f>
        <v>#REF!</v>
      </c>
      <c r="O53" s="34"/>
      <c r="P53" s="34" t="e">
        <f>DSUM(#REF!,#REF!,'DK nganh'!H83:I84)</f>
        <v>#REF!</v>
      </c>
      <c r="Q53" s="34"/>
      <c r="R53" s="34">
        <v>801</v>
      </c>
      <c r="S53" s="34"/>
    </row>
  </sheetData>
  <sortState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2"/>
  </cols>
  <sheetData>
    <row r="6" spans="1:20" ht="13.5">
      <c r="A6" s="62" t="s">
        <v>283</v>
      </c>
      <c r="B6" s="14"/>
      <c r="C6" s="14"/>
      <c r="D6" s="14"/>
      <c r="E6" s="14"/>
      <c r="F6" s="14"/>
      <c r="G6" s="14"/>
      <c r="H6" s="14"/>
      <c r="I6" s="14"/>
      <c r="J6" s="14"/>
      <c r="K6" s="14"/>
      <c r="L6" s="14"/>
      <c r="M6" s="14"/>
      <c r="N6" s="14"/>
    </row>
    <row r="7" spans="1:20" ht="13.5">
      <c r="A7" s="15" t="s">
        <v>177</v>
      </c>
      <c r="B7" s="290" t="s">
        <v>131</v>
      </c>
      <c r="C7" s="290"/>
      <c r="D7" s="29"/>
      <c r="E7" s="291" t="s">
        <v>132</v>
      </c>
      <c r="F7" s="291"/>
      <c r="G7" s="294" t="s">
        <v>173</v>
      </c>
      <c r="H7" s="294"/>
      <c r="I7" s="295" t="s">
        <v>174</v>
      </c>
      <c r="J7" s="295"/>
      <c r="K7" s="296" t="s">
        <v>175</v>
      </c>
      <c r="L7" s="296"/>
      <c r="M7" s="295" t="s">
        <v>137</v>
      </c>
      <c r="N7" s="295"/>
      <c r="O7" s="297" t="s">
        <v>235</v>
      </c>
      <c r="P7" s="297"/>
      <c r="R7" s="2"/>
      <c r="S7" s="2"/>
      <c r="T7" s="2"/>
    </row>
    <row r="8" spans="1:20" ht="13.5">
      <c r="A8" s="16"/>
      <c r="B8" s="17" t="s">
        <v>138</v>
      </c>
      <c r="C8" s="17" t="s">
        <v>139</v>
      </c>
      <c r="D8" s="35" t="s">
        <v>180</v>
      </c>
      <c r="E8" s="17" t="s">
        <v>138</v>
      </c>
      <c r="F8" s="17" t="s">
        <v>139</v>
      </c>
      <c r="G8" s="17" t="s">
        <v>138</v>
      </c>
      <c r="H8" s="17" t="s">
        <v>139</v>
      </c>
      <c r="I8" s="17" t="s">
        <v>138</v>
      </c>
      <c r="J8" s="17" t="s">
        <v>139</v>
      </c>
      <c r="K8" s="17" t="s">
        <v>138</v>
      </c>
      <c r="L8" s="17" t="s">
        <v>139</v>
      </c>
      <c r="M8" s="17" t="str">
        <f>K8</f>
        <v>CDT</v>
      </c>
      <c r="N8" s="18" t="s">
        <v>139</v>
      </c>
      <c r="O8" s="17" t="str">
        <f>M8</f>
        <v>CDT</v>
      </c>
      <c r="P8" s="18" t="s">
        <v>180</v>
      </c>
      <c r="R8" s="2"/>
      <c r="S8" s="2"/>
      <c r="T8" s="2"/>
    </row>
    <row r="9" spans="1:20" ht="13.5">
      <c r="A9" s="16"/>
      <c r="B9" s="30" t="s">
        <v>140</v>
      </c>
      <c r="C9" s="20" t="s">
        <v>141</v>
      </c>
      <c r="D9" s="36" t="s">
        <v>182</v>
      </c>
      <c r="E9" s="21" t="str">
        <f>B9</f>
        <v>ktu</v>
      </c>
      <c r="F9" s="20" t="s">
        <v>142</v>
      </c>
      <c r="G9" s="21" t="str">
        <f>E9</f>
        <v>ktu</v>
      </c>
      <c r="H9" s="20" t="s">
        <v>146</v>
      </c>
      <c r="I9" s="21" t="str">
        <f>G9</f>
        <v>ktu</v>
      </c>
      <c r="J9" s="20" t="s">
        <v>176</v>
      </c>
      <c r="K9" s="21" t="str">
        <f>I9</f>
        <v>ktu</v>
      </c>
      <c r="L9" s="20" t="s">
        <v>147</v>
      </c>
      <c r="M9" s="22" t="str">
        <f>K9</f>
        <v>ktu</v>
      </c>
      <c r="N9" s="23" t="s">
        <v>145</v>
      </c>
      <c r="O9" s="22" t="str">
        <f>M9</f>
        <v>ktu</v>
      </c>
      <c r="P9" s="23" t="s">
        <v>181</v>
      </c>
      <c r="R9" s="2"/>
      <c r="S9" s="2"/>
      <c r="T9" s="2"/>
    </row>
    <row r="10" spans="1:20" ht="13.5">
      <c r="A10" s="16"/>
      <c r="B10" s="24"/>
      <c r="C10" s="24"/>
      <c r="D10" s="24"/>
      <c r="E10" s="25"/>
      <c r="F10" s="25"/>
      <c r="G10" s="25"/>
      <c r="H10" s="25"/>
      <c r="I10" s="24"/>
      <c r="J10" s="24"/>
      <c r="K10" s="25"/>
      <c r="L10" s="25"/>
      <c r="M10" s="26"/>
      <c r="N10" s="26"/>
      <c r="R10" s="2"/>
      <c r="S10" s="2"/>
      <c r="T10" s="2"/>
    </row>
    <row r="11" spans="1:20" ht="13.5">
      <c r="A11" s="16"/>
      <c r="B11" s="24"/>
      <c r="C11" s="24"/>
      <c r="D11" s="24"/>
      <c r="E11" s="25"/>
      <c r="F11" s="25"/>
      <c r="G11" s="25"/>
      <c r="H11" s="25"/>
      <c r="I11" s="24"/>
      <c r="J11" s="24"/>
      <c r="K11" s="25"/>
      <c r="L11" s="25"/>
      <c r="M11" s="26"/>
      <c r="N11" s="26"/>
    </row>
    <row r="12" spans="1:20" ht="13.5">
      <c r="A12" s="15" t="s">
        <v>148</v>
      </c>
      <c r="B12" s="290" t="s">
        <v>131</v>
      </c>
      <c r="C12" s="290"/>
      <c r="D12" s="29"/>
      <c r="E12" s="291" t="s">
        <v>132</v>
      </c>
      <c r="F12" s="291"/>
      <c r="G12" s="294" t="s">
        <v>173</v>
      </c>
      <c r="H12" s="294"/>
      <c r="I12" s="295" t="s">
        <v>174</v>
      </c>
      <c r="J12" s="295"/>
      <c r="K12" s="296" t="s">
        <v>175</v>
      </c>
      <c r="L12" s="296"/>
      <c r="M12" s="295" t="s">
        <v>137</v>
      </c>
      <c r="N12" s="295"/>
      <c r="O12" s="297" t="s">
        <v>235</v>
      </c>
      <c r="P12" s="297"/>
    </row>
    <row r="13" spans="1:20" ht="13.5">
      <c r="A13" s="16"/>
      <c r="B13" s="17" t="s">
        <v>138</v>
      </c>
      <c r="C13" s="17" t="s">
        <v>139</v>
      </c>
      <c r="D13" s="35" t="s">
        <v>180</v>
      </c>
      <c r="E13" s="17" t="s">
        <v>138</v>
      </c>
      <c r="F13" s="17" t="s">
        <v>139</v>
      </c>
      <c r="G13" s="17" t="s">
        <v>138</v>
      </c>
      <c r="H13" s="17" t="s">
        <v>139</v>
      </c>
      <c r="I13" s="17" t="s">
        <v>138</v>
      </c>
      <c r="J13" s="17" t="s">
        <v>139</v>
      </c>
      <c r="K13" s="17" t="s">
        <v>138</v>
      </c>
      <c r="L13" s="17" t="s">
        <v>139</v>
      </c>
      <c r="M13" s="17" t="str">
        <f>K13</f>
        <v>CDT</v>
      </c>
      <c r="N13" s="18" t="s">
        <v>139</v>
      </c>
      <c r="O13" s="17" t="str">
        <f>M13</f>
        <v>CDT</v>
      </c>
      <c r="P13" s="18" t="s">
        <v>180</v>
      </c>
    </row>
    <row r="14" spans="1:20" ht="13.5">
      <c r="A14" s="16"/>
      <c r="B14" s="30" t="s">
        <v>149</v>
      </c>
      <c r="C14" s="20" t="s">
        <v>141</v>
      </c>
      <c r="D14" s="36" t="s">
        <v>182</v>
      </c>
      <c r="E14" s="21" t="str">
        <f>B14</f>
        <v>dha</v>
      </c>
      <c r="F14" s="20" t="s">
        <v>142</v>
      </c>
      <c r="G14" s="21" t="str">
        <f>E14</f>
        <v>dha</v>
      </c>
      <c r="H14" s="20" t="s">
        <v>146</v>
      </c>
      <c r="I14" s="21" t="str">
        <f>G14</f>
        <v>dha</v>
      </c>
      <c r="J14" s="20" t="s">
        <v>176</v>
      </c>
      <c r="K14" s="21" t="str">
        <f>I14</f>
        <v>dha</v>
      </c>
      <c r="L14" s="20" t="s">
        <v>147</v>
      </c>
      <c r="M14" s="22" t="str">
        <f>K14</f>
        <v>dha</v>
      </c>
      <c r="N14" s="23" t="s">
        <v>145</v>
      </c>
      <c r="O14" s="22" t="str">
        <f>M14</f>
        <v>dha</v>
      </c>
      <c r="P14" s="23" t="s">
        <v>181</v>
      </c>
    </row>
    <row r="15" spans="1:20" ht="13.5">
      <c r="A15" s="16"/>
      <c r="B15" s="24"/>
      <c r="C15" s="24"/>
      <c r="D15" s="24"/>
      <c r="E15" s="25"/>
      <c r="F15" s="25"/>
      <c r="G15" s="25"/>
      <c r="H15" s="25"/>
      <c r="I15" s="24"/>
      <c r="J15" s="24"/>
      <c r="K15" s="25"/>
      <c r="L15" s="25"/>
      <c r="M15" s="26"/>
      <c r="N15" s="26"/>
    </row>
    <row r="16" spans="1:20" ht="13.5">
      <c r="A16" s="16"/>
      <c r="B16" s="24"/>
      <c r="C16" s="24"/>
      <c r="D16" s="24"/>
      <c r="E16" s="25"/>
      <c r="F16" s="25"/>
      <c r="G16" s="25"/>
      <c r="H16" s="25"/>
      <c r="I16" s="24"/>
      <c r="J16" s="24"/>
      <c r="K16" s="25"/>
      <c r="L16" s="25"/>
      <c r="M16" s="26"/>
      <c r="N16" s="26"/>
    </row>
    <row r="17" spans="1:16" ht="13.5">
      <c r="A17" s="15" t="s">
        <v>150</v>
      </c>
      <c r="B17" s="290" t="s">
        <v>131</v>
      </c>
      <c r="C17" s="290"/>
      <c r="D17" s="29"/>
      <c r="E17" s="291" t="s">
        <v>132</v>
      </c>
      <c r="F17" s="291"/>
      <c r="G17" s="294" t="s">
        <v>173</v>
      </c>
      <c r="H17" s="294"/>
      <c r="I17" s="295" t="s">
        <v>174</v>
      </c>
      <c r="J17" s="295"/>
      <c r="K17" s="296" t="s">
        <v>175</v>
      </c>
      <c r="L17" s="296"/>
      <c r="M17" s="295" t="s">
        <v>137</v>
      </c>
      <c r="N17" s="295"/>
      <c r="O17" s="297" t="s">
        <v>235</v>
      </c>
      <c r="P17" s="297"/>
    </row>
    <row r="18" spans="1:16" ht="13.5">
      <c r="A18" s="16"/>
      <c r="B18" s="17" t="s">
        <v>138</v>
      </c>
      <c r="C18" s="17" t="s">
        <v>139</v>
      </c>
      <c r="D18" s="35" t="s">
        <v>180</v>
      </c>
      <c r="E18" s="17" t="s">
        <v>138</v>
      </c>
      <c r="F18" s="17" t="s">
        <v>139</v>
      </c>
      <c r="G18" s="17" t="s">
        <v>138</v>
      </c>
      <c r="H18" s="17" t="s">
        <v>139</v>
      </c>
      <c r="I18" s="17" t="s">
        <v>138</v>
      </c>
      <c r="J18" s="17" t="s">
        <v>139</v>
      </c>
      <c r="K18" s="17" t="s">
        <v>138</v>
      </c>
      <c r="L18" s="17" t="s">
        <v>139</v>
      </c>
      <c r="M18" s="17" t="str">
        <f>K18</f>
        <v>CDT</v>
      </c>
      <c r="N18" s="18" t="s">
        <v>139</v>
      </c>
      <c r="O18" s="17" t="str">
        <f>M18</f>
        <v>CDT</v>
      </c>
      <c r="P18" s="18" t="s">
        <v>180</v>
      </c>
    </row>
    <row r="19" spans="1:16" ht="13.5">
      <c r="A19" s="16"/>
      <c r="B19" s="30" t="s">
        <v>151</v>
      </c>
      <c r="C19" s="20" t="s">
        <v>141</v>
      </c>
      <c r="D19" s="36" t="s">
        <v>182</v>
      </c>
      <c r="E19" s="21" t="str">
        <f>B19</f>
        <v>dto</v>
      </c>
      <c r="F19" s="20" t="s">
        <v>142</v>
      </c>
      <c r="G19" s="21" t="str">
        <f>E19</f>
        <v>dto</v>
      </c>
      <c r="H19" s="20" t="s">
        <v>146</v>
      </c>
      <c r="I19" s="21" t="str">
        <f>G19</f>
        <v>dto</v>
      </c>
      <c r="J19" s="20" t="s">
        <v>176</v>
      </c>
      <c r="K19" s="21" t="str">
        <f>I19</f>
        <v>dto</v>
      </c>
      <c r="L19" s="20" t="s">
        <v>147</v>
      </c>
      <c r="M19" s="22" t="str">
        <f>K19</f>
        <v>dto</v>
      </c>
      <c r="N19" s="23" t="s">
        <v>145</v>
      </c>
      <c r="O19" s="22" t="str">
        <f>M19</f>
        <v>dto</v>
      </c>
      <c r="P19" s="23" t="s">
        <v>181</v>
      </c>
    </row>
    <row r="20" spans="1:16" ht="13.5">
      <c r="A20" s="16"/>
      <c r="B20" s="24"/>
      <c r="C20" s="24"/>
      <c r="D20" s="24"/>
      <c r="E20" s="25"/>
      <c r="F20" s="25"/>
      <c r="G20" s="25"/>
      <c r="H20" s="25"/>
      <c r="I20" s="24"/>
      <c r="J20" s="24"/>
      <c r="K20" s="25"/>
      <c r="L20" s="25"/>
      <c r="M20" s="26"/>
      <c r="N20" s="26"/>
    </row>
    <row r="21" spans="1:16" ht="13.5">
      <c r="A21" s="16"/>
      <c r="B21" s="24"/>
      <c r="C21" s="24"/>
      <c r="D21" s="24"/>
      <c r="E21" s="25"/>
      <c r="F21" s="25"/>
      <c r="G21" s="25"/>
      <c r="H21" s="25"/>
      <c r="I21" s="24"/>
      <c r="J21" s="24"/>
      <c r="K21" s="25"/>
      <c r="L21" s="25"/>
      <c r="M21" s="26"/>
      <c r="N21" s="26"/>
    </row>
    <row r="22" spans="1:16" ht="13.5">
      <c r="A22" s="15" t="s">
        <v>114</v>
      </c>
      <c r="B22" s="290" t="s">
        <v>131</v>
      </c>
      <c r="C22" s="290"/>
      <c r="D22" s="29"/>
      <c r="E22" s="291" t="s">
        <v>132</v>
      </c>
      <c r="F22" s="291"/>
      <c r="G22" s="294" t="s">
        <v>173</v>
      </c>
      <c r="H22" s="294"/>
      <c r="I22" s="295" t="s">
        <v>174</v>
      </c>
      <c r="J22" s="295"/>
      <c r="K22" s="296" t="s">
        <v>175</v>
      </c>
      <c r="L22" s="296"/>
      <c r="M22" s="295" t="s">
        <v>137</v>
      </c>
      <c r="N22" s="295"/>
      <c r="O22" s="297" t="s">
        <v>235</v>
      </c>
      <c r="P22" s="297"/>
    </row>
    <row r="23" spans="1:16" ht="13.5">
      <c r="A23" s="16"/>
      <c r="B23" s="17" t="s">
        <v>138</v>
      </c>
      <c r="C23" s="17" t="s">
        <v>139</v>
      </c>
      <c r="D23" s="35" t="s">
        <v>180</v>
      </c>
      <c r="E23" s="17" t="s">
        <v>138</v>
      </c>
      <c r="F23" s="17" t="s">
        <v>139</v>
      </c>
      <c r="G23" s="17" t="s">
        <v>138</v>
      </c>
      <c r="H23" s="17" t="s">
        <v>139</v>
      </c>
      <c r="I23" s="17" t="s">
        <v>138</v>
      </c>
      <c r="J23" s="17" t="s">
        <v>139</v>
      </c>
      <c r="K23" s="17" t="s">
        <v>138</v>
      </c>
      <c r="L23" s="17" t="s">
        <v>139</v>
      </c>
      <c r="M23" s="17" t="str">
        <f>K23</f>
        <v>CDT</v>
      </c>
      <c r="N23" s="18" t="s">
        <v>139</v>
      </c>
      <c r="O23" s="17" t="str">
        <f>M23</f>
        <v>CDT</v>
      </c>
      <c r="P23" s="18" t="s">
        <v>180</v>
      </c>
    </row>
    <row r="24" spans="1:16" ht="13.5">
      <c r="A24" s="16"/>
      <c r="B24" s="30" t="s">
        <v>152</v>
      </c>
      <c r="C24" s="20" t="s">
        <v>141</v>
      </c>
      <c r="D24" s="36" t="s">
        <v>182</v>
      </c>
      <c r="E24" s="21" t="str">
        <f>B24</f>
        <v>tmr</v>
      </c>
      <c r="F24" s="20" t="s">
        <v>142</v>
      </c>
      <c r="G24" s="21" t="str">
        <f>E24</f>
        <v>tmr</v>
      </c>
      <c r="H24" s="20" t="s">
        <v>146</v>
      </c>
      <c r="I24" s="21" t="str">
        <f>G24</f>
        <v>tmr</v>
      </c>
      <c r="J24" s="20" t="s">
        <v>176</v>
      </c>
      <c r="K24" s="21" t="str">
        <f>I24</f>
        <v>tmr</v>
      </c>
      <c r="L24" s="20" t="s">
        <v>147</v>
      </c>
      <c r="M24" s="22" t="str">
        <f>K24</f>
        <v>tmr</v>
      </c>
      <c r="N24" s="23" t="s">
        <v>145</v>
      </c>
      <c r="O24" s="22" t="str">
        <f>M24</f>
        <v>tmr</v>
      </c>
      <c r="P24" s="23" t="s">
        <v>181</v>
      </c>
    </row>
    <row r="25" spans="1:16" ht="13.5">
      <c r="A25" s="16"/>
      <c r="B25" s="24"/>
      <c r="C25" s="24"/>
      <c r="D25" s="24"/>
      <c r="E25" s="25"/>
      <c r="F25" s="25"/>
      <c r="G25" s="25"/>
      <c r="H25" s="25"/>
      <c r="I25" s="24"/>
      <c r="J25" s="24"/>
      <c r="K25" s="25"/>
      <c r="L25" s="25"/>
      <c r="M25" s="26"/>
      <c r="N25" s="26"/>
    </row>
    <row r="26" spans="1:16" ht="13.5">
      <c r="A26" s="16"/>
      <c r="B26" s="24"/>
      <c r="C26" s="24"/>
      <c r="D26" s="24"/>
      <c r="E26" s="25"/>
      <c r="F26" s="25"/>
      <c r="G26" s="25"/>
      <c r="H26" s="25"/>
      <c r="I26" s="24"/>
      <c r="J26" s="24"/>
      <c r="K26" s="25"/>
      <c r="L26" s="25"/>
      <c r="M26" s="26"/>
      <c r="N26" s="26"/>
    </row>
    <row r="27" spans="1:16" ht="13.5">
      <c r="A27" s="15" t="s">
        <v>153</v>
      </c>
      <c r="B27" s="290" t="s">
        <v>131</v>
      </c>
      <c r="C27" s="290"/>
      <c r="D27" s="29"/>
      <c r="E27" s="291" t="s">
        <v>132</v>
      </c>
      <c r="F27" s="291"/>
      <c r="G27" s="294" t="s">
        <v>173</v>
      </c>
      <c r="H27" s="294"/>
      <c r="I27" s="295" t="s">
        <v>174</v>
      </c>
      <c r="J27" s="295"/>
      <c r="K27" s="296" t="s">
        <v>175</v>
      </c>
      <c r="L27" s="296"/>
      <c r="M27" s="295" t="s">
        <v>137</v>
      </c>
      <c r="N27" s="295"/>
      <c r="O27" s="297" t="s">
        <v>235</v>
      </c>
      <c r="P27" s="297"/>
    </row>
    <row r="28" spans="1:16" ht="13.5">
      <c r="A28" s="16"/>
      <c r="B28" s="17" t="s">
        <v>138</v>
      </c>
      <c r="C28" s="17" t="s">
        <v>139</v>
      </c>
      <c r="D28" s="35" t="s">
        <v>180</v>
      </c>
      <c r="E28" s="17" t="s">
        <v>138</v>
      </c>
      <c r="F28" s="17" t="s">
        <v>139</v>
      </c>
      <c r="G28" s="17" t="s">
        <v>138</v>
      </c>
      <c r="H28" s="17" t="s">
        <v>139</v>
      </c>
      <c r="I28" s="17" t="s">
        <v>138</v>
      </c>
      <c r="J28" s="17" t="s">
        <v>139</v>
      </c>
      <c r="K28" s="17" t="s">
        <v>138</v>
      </c>
      <c r="L28" s="17" t="s">
        <v>139</v>
      </c>
      <c r="M28" s="17" t="str">
        <f>K28</f>
        <v>CDT</v>
      </c>
      <c r="N28" s="18" t="s">
        <v>139</v>
      </c>
      <c r="O28" s="17" t="str">
        <f>M28</f>
        <v>CDT</v>
      </c>
      <c r="P28" s="18" t="s">
        <v>180</v>
      </c>
    </row>
    <row r="29" spans="1:16" ht="13.5">
      <c r="A29" s="16"/>
      <c r="B29" s="30" t="s">
        <v>154</v>
      </c>
      <c r="C29" s="20" t="s">
        <v>141</v>
      </c>
      <c r="D29" s="36" t="s">
        <v>182</v>
      </c>
      <c r="E29" s="21" t="str">
        <f>B29</f>
        <v>nho</v>
      </c>
      <c r="F29" s="20" t="s">
        <v>142</v>
      </c>
      <c r="G29" s="21" t="str">
        <f>E29</f>
        <v>nho</v>
      </c>
      <c r="H29" s="20" t="s">
        <v>146</v>
      </c>
      <c r="I29" s="21" t="str">
        <f>G29</f>
        <v>nho</v>
      </c>
      <c r="J29" s="20" t="s">
        <v>176</v>
      </c>
      <c r="K29" s="21" t="str">
        <f>I29</f>
        <v>nho</v>
      </c>
      <c r="L29" s="20" t="s">
        <v>147</v>
      </c>
      <c r="M29" s="22" t="str">
        <f>K29</f>
        <v>nho</v>
      </c>
      <c r="N29" s="23" t="s">
        <v>145</v>
      </c>
      <c r="O29" s="22" t="str">
        <f>M29</f>
        <v>nho</v>
      </c>
      <c r="P29" s="23" t="s">
        <v>181</v>
      </c>
    </row>
    <row r="30" spans="1:16" ht="13.5">
      <c r="A30" s="16"/>
      <c r="B30" s="24"/>
      <c r="C30" s="24"/>
      <c r="D30" s="24"/>
      <c r="E30" s="25"/>
      <c r="F30" s="25"/>
      <c r="G30" s="25"/>
      <c r="H30" s="25"/>
      <c r="I30" s="24"/>
      <c r="J30" s="24"/>
      <c r="K30" s="25"/>
      <c r="L30" s="25"/>
      <c r="M30" s="26"/>
      <c r="N30" s="26"/>
    </row>
    <row r="31" spans="1:16" ht="13.5">
      <c r="A31" s="16"/>
      <c r="B31" s="24"/>
      <c r="C31" s="24"/>
      <c r="D31" s="24"/>
      <c r="E31" s="25"/>
      <c r="F31" s="25"/>
      <c r="G31" s="25"/>
      <c r="H31" s="25"/>
      <c r="I31" s="24"/>
      <c r="J31" s="24"/>
      <c r="K31" s="25"/>
      <c r="L31" s="25"/>
      <c r="M31" s="26"/>
      <c r="N31" s="26"/>
    </row>
    <row r="32" spans="1:16" ht="13.5">
      <c r="A32" s="15" t="s">
        <v>116</v>
      </c>
      <c r="B32" s="290" t="s">
        <v>131</v>
      </c>
      <c r="C32" s="290"/>
      <c r="D32" s="29"/>
      <c r="E32" s="291" t="s">
        <v>132</v>
      </c>
      <c r="F32" s="291"/>
      <c r="G32" s="294" t="s">
        <v>173</v>
      </c>
      <c r="H32" s="294"/>
      <c r="I32" s="295" t="s">
        <v>174</v>
      </c>
      <c r="J32" s="295"/>
      <c r="K32" s="296" t="s">
        <v>175</v>
      </c>
      <c r="L32" s="296"/>
      <c r="M32" s="295" t="s">
        <v>137</v>
      </c>
      <c r="N32" s="295"/>
      <c r="O32" s="297" t="s">
        <v>235</v>
      </c>
      <c r="P32" s="297"/>
    </row>
    <row r="33" spans="1:16" ht="13.5">
      <c r="A33" s="16"/>
      <c r="B33" s="17" t="s">
        <v>138</v>
      </c>
      <c r="C33" s="17" t="s">
        <v>139</v>
      </c>
      <c r="D33" s="35" t="s">
        <v>180</v>
      </c>
      <c r="E33" s="17" t="s">
        <v>138</v>
      </c>
      <c r="F33" s="17" t="s">
        <v>139</v>
      </c>
      <c r="G33" s="17" t="s">
        <v>138</v>
      </c>
      <c r="H33" s="17" t="s">
        <v>139</v>
      </c>
      <c r="I33" s="17" t="s">
        <v>138</v>
      </c>
      <c r="J33" s="17" t="s">
        <v>139</v>
      </c>
      <c r="K33" s="17" t="s">
        <v>138</v>
      </c>
      <c r="L33" s="17" t="s">
        <v>139</v>
      </c>
      <c r="M33" s="17" t="str">
        <f>K33</f>
        <v>CDT</v>
      </c>
      <c r="N33" s="18" t="s">
        <v>139</v>
      </c>
      <c r="O33" s="17" t="str">
        <f>M33</f>
        <v>CDT</v>
      </c>
      <c r="P33" s="18" t="s">
        <v>180</v>
      </c>
    </row>
    <row r="34" spans="1:16" ht="13.5">
      <c r="A34" s="16"/>
      <c r="B34" s="30" t="s">
        <v>155</v>
      </c>
      <c r="C34" s="20" t="s">
        <v>141</v>
      </c>
      <c r="D34" s="36" t="s">
        <v>182</v>
      </c>
      <c r="E34" s="21" t="str">
        <f>B34</f>
        <v>dgl</v>
      </c>
      <c r="F34" s="20" t="s">
        <v>142</v>
      </c>
      <c r="G34" s="21" t="str">
        <f>E34</f>
        <v>dgl</v>
      </c>
      <c r="H34" s="20" t="s">
        <v>146</v>
      </c>
      <c r="I34" s="21" t="str">
        <f>G34</f>
        <v>dgl</v>
      </c>
      <c r="J34" s="20" t="s">
        <v>176</v>
      </c>
      <c r="K34" s="21" t="str">
        <f>I34</f>
        <v>dgl</v>
      </c>
      <c r="L34" s="20" t="s">
        <v>147</v>
      </c>
      <c r="M34" s="22" t="str">
        <f>K34</f>
        <v>dgl</v>
      </c>
      <c r="N34" s="23" t="s">
        <v>145</v>
      </c>
      <c r="O34" s="22" t="str">
        <f>M34</f>
        <v>dgl</v>
      </c>
      <c r="P34" s="23" t="s">
        <v>181</v>
      </c>
    </row>
    <row r="35" spans="1:16" ht="13.5">
      <c r="A35" s="16"/>
      <c r="B35" s="24"/>
      <c r="C35" s="24"/>
      <c r="D35" s="24"/>
      <c r="E35" s="25"/>
      <c r="F35" s="25"/>
      <c r="G35" s="25"/>
      <c r="H35" s="25"/>
      <c r="I35" s="24"/>
      <c r="J35" s="24"/>
      <c r="K35" s="25"/>
      <c r="L35" s="25"/>
      <c r="M35" s="26"/>
      <c r="N35" s="26"/>
    </row>
    <row r="36" spans="1:16" ht="13.5">
      <c r="A36" s="16"/>
      <c r="B36" s="24"/>
      <c r="C36" s="24"/>
      <c r="D36" s="24"/>
      <c r="E36" s="25"/>
      <c r="F36" s="25"/>
      <c r="G36" s="25"/>
      <c r="H36" s="25"/>
      <c r="I36" s="24"/>
      <c r="J36" s="24"/>
      <c r="K36" s="25"/>
      <c r="L36" s="25"/>
      <c r="M36" s="26"/>
      <c r="N36" s="26"/>
    </row>
    <row r="37" spans="1:16" ht="13.5">
      <c r="A37" s="15" t="s">
        <v>156</v>
      </c>
      <c r="B37" s="290" t="s">
        <v>131</v>
      </c>
      <c r="C37" s="290"/>
      <c r="D37" s="29"/>
      <c r="E37" s="291" t="s">
        <v>132</v>
      </c>
      <c r="F37" s="291"/>
      <c r="G37" s="294" t="s">
        <v>173</v>
      </c>
      <c r="H37" s="294"/>
      <c r="I37" s="295" t="s">
        <v>174</v>
      </c>
      <c r="J37" s="295"/>
      <c r="K37" s="296" t="s">
        <v>175</v>
      </c>
      <c r="L37" s="296"/>
      <c r="M37" s="295" t="s">
        <v>137</v>
      </c>
      <c r="N37" s="295"/>
      <c r="O37" s="297" t="s">
        <v>235</v>
      </c>
      <c r="P37" s="297"/>
    </row>
    <row r="38" spans="1:16" ht="13.5">
      <c r="A38" s="16"/>
      <c r="B38" s="17" t="s">
        <v>138</v>
      </c>
      <c r="C38" s="17" t="s">
        <v>139</v>
      </c>
      <c r="D38" s="35" t="s">
        <v>180</v>
      </c>
      <c r="E38" s="17" t="s">
        <v>138</v>
      </c>
      <c r="F38" s="17" t="s">
        <v>139</v>
      </c>
      <c r="G38" s="17" t="s">
        <v>138</v>
      </c>
      <c r="H38" s="17" t="s">
        <v>139</v>
      </c>
      <c r="I38" s="17" t="s">
        <v>138</v>
      </c>
      <c r="J38" s="17" t="s">
        <v>139</v>
      </c>
      <c r="K38" s="17" t="s">
        <v>138</v>
      </c>
      <c r="L38" s="17" t="s">
        <v>139</v>
      </c>
      <c r="M38" s="17" t="str">
        <f>K38</f>
        <v>CDT</v>
      </c>
      <c r="N38" s="18" t="s">
        <v>139</v>
      </c>
      <c r="O38" s="17" t="str">
        <f>M38</f>
        <v>CDT</v>
      </c>
      <c r="P38" s="18" t="s">
        <v>180</v>
      </c>
    </row>
    <row r="39" spans="1:16" ht="13.5">
      <c r="A39" s="16"/>
      <c r="B39" s="30" t="s">
        <v>157</v>
      </c>
      <c r="C39" s="20" t="s">
        <v>141</v>
      </c>
      <c r="D39" s="36" t="s">
        <v>182</v>
      </c>
      <c r="E39" s="21" t="str">
        <f>B39</f>
        <v>sth</v>
      </c>
      <c r="F39" s="20" t="s">
        <v>142</v>
      </c>
      <c r="G39" s="21" t="str">
        <f>E39</f>
        <v>sth</v>
      </c>
      <c r="H39" s="20" t="s">
        <v>146</v>
      </c>
      <c r="I39" s="21" t="str">
        <f>G39</f>
        <v>sth</v>
      </c>
      <c r="J39" s="20" t="s">
        <v>176</v>
      </c>
      <c r="K39" s="21" t="str">
        <f>I39</f>
        <v>sth</v>
      </c>
      <c r="L39" s="20" t="s">
        <v>147</v>
      </c>
      <c r="M39" s="22" t="str">
        <f>K39</f>
        <v>sth</v>
      </c>
      <c r="N39" s="23" t="s">
        <v>145</v>
      </c>
      <c r="O39" s="22" t="str">
        <f>M39</f>
        <v>sth</v>
      </c>
      <c r="P39" s="23" t="s">
        <v>181</v>
      </c>
    </row>
    <row r="40" spans="1:16" ht="13.5">
      <c r="A40" s="16"/>
      <c r="B40" s="24"/>
      <c r="C40" s="24"/>
      <c r="D40" s="24"/>
      <c r="E40" s="25"/>
      <c r="F40" s="25"/>
      <c r="G40" s="25"/>
      <c r="H40" s="25"/>
      <c r="I40" s="24"/>
      <c r="J40" s="24"/>
      <c r="K40" s="25"/>
      <c r="L40" s="25"/>
      <c r="M40" s="26"/>
      <c r="N40" s="26"/>
    </row>
    <row r="41" spans="1:16" ht="13.5">
      <c r="A41" s="16"/>
      <c r="B41" s="24"/>
      <c r="C41" s="24"/>
      <c r="D41" s="24"/>
      <c r="E41" s="25"/>
      <c r="F41" s="25"/>
      <c r="G41" s="25"/>
      <c r="H41" s="25"/>
      <c r="I41" s="24"/>
      <c r="J41" s="24"/>
      <c r="K41" s="25"/>
      <c r="L41" s="25"/>
      <c r="M41" s="26"/>
      <c r="N41" s="26"/>
    </row>
    <row r="42" spans="1:16" s="2" customFormat="1" ht="13.5">
      <c r="A42" s="15" t="s">
        <v>178</v>
      </c>
      <c r="B42" s="290" t="s">
        <v>131</v>
      </c>
      <c r="C42" s="290"/>
      <c r="D42" s="29"/>
      <c r="E42" s="291" t="s">
        <v>132</v>
      </c>
      <c r="F42" s="291"/>
      <c r="G42" s="294" t="s">
        <v>173</v>
      </c>
      <c r="H42" s="294"/>
      <c r="I42" s="295" t="s">
        <v>174</v>
      </c>
      <c r="J42" s="295"/>
      <c r="K42" s="296" t="s">
        <v>175</v>
      </c>
      <c r="L42" s="296"/>
      <c r="M42" s="295" t="s">
        <v>137</v>
      </c>
      <c r="N42" s="295"/>
      <c r="O42" s="297" t="s">
        <v>235</v>
      </c>
      <c r="P42" s="297"/>
    </row>
    <row r="43" spans="1:16" ht="13.5">
      <c r="A43" s="16"/>
      <c r="B43" s="17" t="s">
        <v>138</v>
      </c>
      <c r="C43" s="17" t="s">
        <v>139</v>
      </c>
      <c r="D43" s="35" t="s">
        <v>180</v>
      </c>
      <c r="E43" s="17" t="s">
        <v>138</v>
      </c>
      <c r="F43" s="17" t="s">
        <v>139</v>
      </c>
      <c r="G43" s="17" t="s">
        <v>138</v>
      </c>
      <c r="H43" s="17" t="s">
        <v>139</v>
      </c>
      <c r="I43" s="17" t="s">
        <v>138</v>
      </c>
      <c r="J43" s="17" t="s">
        <v>139</v>
      </c>
      <c r="K43" s="17" t="s">
        <v>138</v>
      </c>
      <c r="L43" s="17" t="s">
        <v>139</v>
      </c>
      <c r="M43" s="17" t="str">
        <f>K43</f>
        <v>CDT</v>
      </c>
      <c r="N43" s="18" t="s">
        <v>139</v>
      </c>
      <c r="O43" s="17" t="str">
        <f>M43</f>
        <v>CDT</v>
      </c>
      <c r="P43" s="18" t="s">
        <v>180</v>
      </c>
    </row>
    <row r="44" spans="1:16" ht="13.5">
      <c r="A44" s="16"/>
      <c r="B44" s="30" t="s">
        <v>179</v>
      </c>
      <c r="C44" s="20" t="s">
        <v>141</v>
      </c>
      <c r="D44" s="36" t="s">
        <v>182</v>
      </c>
      <c r="E44" s="21" t="str">
        <f>B44</f>
        <v>ihd</v>
      </c>
      <c r="F44" s="20" t="s">
        <v>142</v>
      </c>
      <c r="G44" s="21" t="str">
        <f>E44</f>
        <v>ihd</v>
      </c>
      <c r="H44" s="20" t="s">
        <v>146</v>
      </c>
      <c r="I44" s="21" t="str">
        <f>G44</f>
        <v>ihd</v>
      </c>
      <c r="J44" s="20" t="s">
        <v>176</v>
      </c>
      <c r="K44" s="21" t="str">
        <f>I44</f>
        <v>ihd</v>
      </c>
      <c r="L44" s="20" t="s">
        <v>147</v>
      </c>
      <c r="M44" s="22" t="str">
        <f>K44</f>
        <v>ihd</v>
      </c>
      <c r="N44" s="23" t="s">
        <v>145</v>
      </c>
      <c r="O44" s="22" t="str">
        <f>M44</f>
        <v>ihd</v>
      </c>
      <c r="P44" s="23" t="s">
        <v>181</v>
      </c>
    </row>
    <row r="45" spans="1:16" ht="13.5">
      <c r="A45" s="16"/>
      <c r="B45" s="24"/>
      <c r="C45" s="24"/>
      <c r="D45" s="24"/>
      <c r="E45" s="25"/>
      <c r="F45" s="25"/>
      <c r="G45" s="25"/>
      <c r="H45" s="25"/>
      <c r="I45" s="24"/>
      <c r="J45" s="24"/>
      <c r="K45" s="25"/>
      <c r="L45" s="25"/>
      <c r="M45" s="26"/>
      <c r="N45" s="26"/>
    </row>
    <row r="46" spans="1:16" s="2" customFormat="1" ht="13.5">
      <c r="A46" s="16"/>
      <c r="B46" s="24"/>
      <c r="C46" s="24"/>
      <c r="D46" s="24"/>
      <c r="E46" s="25"/>
      <c r="F46" s="25"/>
      <c r="G46" s="25"/>
      <c r="H46" s="25"/>
      <c r="I46" s="24"/>
      <c r="J46" s="24"/>
      <c r="K46" s="25"/>
      <c r="L46" s="25"/>
      <c r="M46" s="26"/>
      <c r="N46" s="26"/>
    </row>
    <row r="47" spans="1:16" ht="13.5">
      <c r="A47" s="15" t="s">
        <v>119</v>
      </c>
      <c r="B47" s="290" t="s">
        <v>131</v>
      </c>
      <c r="C47" s="290"/>
      <c r="D47" s="29"/>
      <c r="E47" s="291" t="s">
        <v>132</v>
      </c>
      <c r="F47" s="291"/>
      <c r="G47" s="294" t="s">
        <v>173</v>
      </c>
      <c r="H47" s="294"/>
      <c r="I47" s="295" t="s">
        <v>174</v>
      </c>
      <c r="J47" s="295"/>
      <c r="K47" s="296" t="s">
        <v>175</v>
      </c>
      <c r="L47" s="296"/>
      <c r="M47" s="295" t="s">
        <v>137</v>
      </c>
      <c r="N47" s="295"/>
      <c r="O47" s="297" t="s">
        <v>235</v>
      </c>
      <c r="P47" s="297"/>
    </row>
    <row r="48" spans="1:16" ht="13.5">
      <c r="A48" s="16"/>
      <c r="B48" s="17" t="s">
        <v>138</v>
      </c>
      <c r="C48" s="17" t="s">
        <v>139</v>
      </c>
      <c r="D48" s="35" t="s">
        <v>180</v>
      </c>
      <c r="E48" s="17" t="s">
        <v>138</v>
      </c>
      <c r="F48" s="17" t="s">
        <v>139</v>
      </c>
      <c r="G48" s="17" t="s">
        <v>138</v>
      </c>
      <c r="H48" s="17" t="s">
        <v>139</v>
      </c>
      <c r="I48" s="17" t="s">
        <v>138</v>
      </c>
      <c r="J48" s="17" t="s">
        <v>139</v>
      </c>
      <c r="K48" s="17" t="s">
        <v>138</v>
      </c>
      <c r="L48" s="17" t="s">
        <v>139</v>
      </c>
      <c r="M48" s="17" t="str">
        <f>K48</f>
        <v>CDT</v>
      </c>
      <c r="N48" s="18" t="s">
        <v>139</v>
      </c>
      <c r="O48" s="17" t="str">
        <f>M48</f>
        <v>CDT</v>
      </c>
      <c r="P48" s="18" t="s">
        <v>180</v>
      </c>
    </row>
    <row r="49" spans="1:16" ht="13.5">
      <c r="A49" s="16"/>
      <c r="B49" s="30" t="s">
        <v>158</v>
      </c>
      <c r="C49" s="20" t="s">
        <v>141</v>
      </c>
      <c r="D49" s="36" t="s">
        <v>182</v>
      </c>
      <c r="E49" s="21" t="str">
        <f>B49</f>
        <v>kra</v>
      </c>
      <c r="F49" s="20" t="s">
        <v>142</v>
      </c>
      <c r="G49" s="21" t="str">
        <f>E49</f>
        <v>kra</v>
      </c>
      <c r="H49" s="20" t="s">
        <v>146</v>
      </c>
      <c r="I49" s="21" t="str">
        <f>G49</f>
        <v>kra</v>
      </c>
      <c r="J49" s="20" t="s">
        <v>176</v>
      </c>
      <c r="K49" s="21" t="str">
        <f>I49</f>
        <v>kra</v>
      </c>
      <c r="L49" s="20" t="s">
        <v>147</v>
      </c>
      <c r="M49" s="22" t="str">
        <f>K49</f>
        <v>kra</v>
      </c>
      <c r="N49" s="23" t="s">
        <v>145</v>
      </c>
      <c r="O49" s="22" t="str">
        <f>M49</f>
        <v>kra</v>
      </c>
      <c r="P49" s="23" t="s">
        <v>181</v>
      </c>
    </row>
    <row r="50" spans="1:16" ht="13.5">
      <c r="A50" s="16"/>
      <c r="B50" s="24"/>
      <c r="C50" s="24"/>
      <c r="D50" s="24"/>
      <c r="E50" s="25"/>
      <c r="F50" s="25"/>
      <c r="G50" s="25"/>
      <c r="H50" s="25"/>
      <c r="I50" s="24"/>
      <c r="J50" s="24"/>
      <c r="K50" s="25"/>
      <c r="L50" s="25"/>
      <c r="M50" s="26"/>
      <c r="N50" s="26"/>
    </row>
    <row r="51" spans="1:16" ht="13.5">
      <c r="A51" s="16"/>
      <c r="B51" s="24"/>
      <c r="C51" s="24"/>
      <c r="D51" s="24"/>
      <c r="E51" s="25"/>
      <c r="F51" s="25"/>
      <c r="G51" s="25"/>
      <c r="H51" s="25"/>
      <c r="I51" s="24"/>
      <c r="J51" s="24"/>
      <c r="K51" s="25"/>
      <c r="L51" s="25"/>
      <c r="M51" s="26"/>
      <c r="N51" s="26"/>
    </row>
    <row r="52" spans="1:16" ht="13.5">
      <c r="A52" s="15" t="s">
        <v>159</v>
      </c>
      <c r="B52" s="290" t="s">
        <v>131</v>
      </c>
      <c r="C52" s="290"/>
      <c r="D52" s="29"/>
      <c r="E52" s="291" t="s">
        <v>132</v>
      </c>
      <c r="F52" s="291"/>
      <c r="G52" s="294" t="s">
        <v>173</v>
      </c>
      <c r="H52" s="294"/>
      <c r="I52" s="295" t="s">
        <v>174</v>
      </c>
      <c r="J52" s="295"/>
      <c r="K52" s="296" t="s">
        <v>175</v>
      </c>
      <c r="L52" s="296"/>
      <c r="M52" s="295" t="s">
        <v>137</v>
      </c>
      <c r="N52" s="295"/>
      <c r="O52" s="297" t="s">
        <v>235</v>
      </c>
      <c r="P52" s="297"/>
    </row>
    <row r="53" spans="1:16" ht="13.5">
      <c r="A53" s="16"/>
      <c r="B53" s="17" t="s">
        <v>138</v>
      </c>
      <c r="C53" s="17" t="s">
        <v>139</v>
      </c>
      <c r="D53" s="35" t="s">
        <v>180</v>
      </c>
      <c r="E53" s="17" t="s">
        <v>138</v>
      </c>
      <c r="F53" s="17" t="s">
        <v>139</v>
      </c>
      <c r="G53" s="17" t="s">
        <v>138</v>
      </c>
      <c r="H53" s="17" t="s">
        <v>139</v>
      </c>
      <c r="I53" s="17" t="s">
        <v>138</v>
      </c>
      <c r="J53" s="17" t="s">
        <v>139</v>
      </c>
      <c r="K53" s="17" t="s">
        <v>138</v>
      </c>
      <c r="L53" s="17" t="s">
        <v>139</v>
      </c>
      <c r="M53" s="17" t="str">
        <f>K53</f>
        <v>CDT</v>
      </c>
      <c r="N53" s="18" t="s">
        <v>139</v>
      </c>
      <c r="O53" s="17" t="str">
        <f>M53</f>
        <v>CDT</v>
      </c>
      <c r="P53" s="18" t="s">
        <v>180</v>
      </c>
    </row>
    <row r="54" spans="1:16" ht="13.5">
      <c r="A54" s="16"/>
      <c r="B54" s="30" t="s">
        <v>160</v>
      </c>
      <c r="C54" s="20" t="s">
        <v>141</v>
      </c>
      <c r="D54" s="36" t="s">
        <v>182</v>
      </c>
      <c r="E54" s="21" t="str">
        <f>B54</f>
        <v>kpl</v>
      </c>
      <c r="F54" s="20" t="s">
        <v>142</v>
      </c>
      <c r="G54" s="21" t="str">
        <f>E54</f>
        <v>kpl</v>
      </c>
      <c r="H54" s="20" t="s">
        <v>146</v>
      </c>
      <c r="I54" s="21" t="str">
        <f>G54</f>
        <v>kpl</v>
      </c>
      <c r="J54" s="20" t="s">
        <v>176</v>
      </c>
      <c r="K54" s="21" t="str">
        <f>I54</f>
        <v>kpl</v>
      </c>
      <c r="L54" s="20" t="s">
        <v>147</v>
      </c>
      <c r="M54" s="22" t="str">
        <f>K54</f>
        <v>kpl</v>
      </c>
      <c r="N54" s="23" t="s">
        <v>145</v>
      </c>
      <c r="O54" s="22" t="str">
        <f>M54</f>
        <v>kpl</v>
      </c>
      <c r="P54" s="23" t="s">
        <v>181</v>
      </c>
    </row>
    <row r="55" spans="1:16" ht="13.5">
      <c r="A55" s="16"/>
      <c r="B55" s="24"/>
      <c r="C55" s="24"/>
      <c r="D55" s="24"/>
      <c r="E55" s="25"/>
      <c r="F55" s="25"/>
      <c r="G55" s="24"/>
      <c r="H55" s="24"/>
      <c r="I55" s="25"/>
      <c r="J55" s="25"/>
      <c r="K55" s="24"/>
      <c r="L55" s="24"/>
      <c r="M55" s="27"/>
      <c r="N55" s="27"/>
    </row>
    <row r="56" spans="1:16" ht="13.5">
      <c r="A56" s="16"/>
      <c r="B56" s="24"/>
      <c r="C56" s="24"/>
      <c r="D56" s="24"/>
      <c r="E56" s="25"/>
      <c r="F56" s="25"/>
      <c r="G56" s="24"/>
      <c r="H56" s="24"/>
      <c r="I56" s="25"/>
      <c r="J56" s="25"/>
      <c r="K56" s="24"/>
      <c r="L56" s="24"/>
      <c r="M56" s="27"/>
      <c r="N56" s="27"/>
    </row>
    <row r="57" spans="1:16" ht="13.5">
      <c r="A57" s="16"/>
      <c r="B57" s="24"/>
      <c r="C57" s="24"/>
      <c r="D57" s="24"/>
      <c r="E57" s="25"/>
      <c r="F57" s="25"/>
      <c r="G57" s="25"/>
      <c r="H57" s="25"/>
      <c r="I57" s="24"/>
      <c r="J57" s="24"/>
      <c r="K57" s="25"/>
      <c r="L57" s="25"/>
      <c r="M57" s="26"/>
      <c r="N57" s="26"/>
    </row>
    <row r="60" spans="1:16" ht="13.5">
      <c r="A60" s="61" t="s">
        <v>185</v>
      </c>
      <c r="B60" s="14"/>
      <c r="C60" s="14"/>
      <c r="D60" s="14"/>
      <c r="E60" s="14"/>
      <c r="F60" s="14"/>
      <c r="G60" s="14"/>
      <c r="H60" s="14"/>
      <c r="I60" s="14"/>
      <c r="J60" s="14"/>
      <c r="K60" s="14"/>
      <c r="L60" s="14"/>
      <c r="M60" s="14"/>
      <c r="N60" s="14"/>
      <c r="O60" s="2"/>
    </row>
    <row r="61" spans="1:16" ht="13.5">
      <c r="A61" s="15" t="s">
        <v>177</v>
      </c>
      <c r="B61" s="290" t="s">
        <v>131</v>
      </c>
      <c r="C61" s="290"/>
      <c r="D61" s="29"/>
      <c r="E61" s="291" t="s">
        <v>132</v>
      </c>
      <c r="F61" s="291"/>
      <c r="G61" s="292" t="s">
        <v>173</v>
      </c>
      <c r="H61" s="292"/>
      <c r="I61" s="290" t="s">
        <v>174</v>
      </c>
      <c r="J61" s="290"/>
      <c r="K61" s="291" t="s">
        <v>175</v>
      </c>
      <c r="L61" s="291"/>
      <c r="M61" s="290" t="s">
        <v>137</v>
      </c>
      <c r="N61" s="290"/>
      <c r="O61" s="2"/>
    </row>
    <row r="62" spans="1:16" ht="13.5">
      <c r="A62" s="16"/>
      <c r="B62" s="17" t="s">
        <v>138</v>
      </c>
      <c r="C62" s="17" t="s">
        <v>139</v>
      </c>
      <c r="D62" s="35" t="s">
        <v>180</v>
      </c>
      <c r="E62" s="17" t="s">
        <v>138</v>
      </c>
      <c r="F62" s="17" t="s">
        <v>139</v>
      </c>
      <c r="G62" s="17" t="s">
        <v>138</v>
      </c>
      <c r="H62" s="17" t="s">
        <v>139</v>
      </c>
      <c r="I62" s="17" t="s">
        <v>138</v>
      </c>
      <c r="J62" s="17" t="s">
        <v>139</v>
      </c>
      <c r="K62" s="17" t="s">
        <v>138</v>
      </c>
      <c r="L62" s="17" t="s">
        <v>139</v>
      </c>
      <c r="M62" s="17" t="str">
        <f>K62</f>
        <v>CDT</v>
      </c>
      <c r="N62" s="18" t="s">
        <v>139</v>
      </c>
      <c r="O62" s="2"/>
    </row>
    <row r="63" spans="1:16" ht="13.5">
      <c r="A63" s="16"/>
      <c r="B63" s="30" t="s">
        <v>140</v>
      </c>
      <c r="C63" s="20" t="s">
        <v>141</v>
      </c>
      <c r="D63" s="36" t="s">
        <v>183</v>
      </c>
      <c r="E63" s="21" t="str">
        <f>B63</f>
        <v>ktu</v>
      </c>
      <c r="F63" s="20" t="s">
        <v>142</v>
      </c>
      <c r="G63" s="21" t="str">
        <f>E63</f>
        <v>ktu</v>
      </c>
      <c r="H63" s="20" t="s">
        <v>146</v>
      </c>
      <c r="I63" s="21" t="str">
        <f>G63</f>
        <v>ktu</v>
      </c>
      <c r="J63" s="20" t="s">
        <v>176</v>
      </c>
      <c r="K63" s="21" t="str">
        <f>I63</f>
        <v>ktu</v>
      </c>
      <c r="L63" s="20" t="s">
        <v>147</v>
      </c>
      <c r="M63" s="22" t="str">
        <f>K63</f>
        <v>ktu</v>
      </c>
      <c r="N63" s="23" t="s">
        <v>145</v>
      </c>
      <c r="O63" s="2"/>
    </row>
    <row r="64" spans="1:16" ht="13.5">
      <c r="A64" s="16"/>
      <c r="B64" s="24"/>
      <c r="C64" s="24"/>
      <c r="D64" s="24"/>
      <c r="E64" s="25"/>
      <c r="F64" s="25"/>
      <c r="G64" s="25"/>
      <c r="H64" s="25"/>
      <c r="I64" s="24"/>
      <c r="J64" s="24"/>
      <c r="K64" s="25"/>
      <c r="L64" s="25"/>
      <c r="M64" s="26"/>
      <c r="N64" s="26"/>
      <c r="O64" s="2"/>
    </row>
    <row r="65" spans="1:15" ht="13.5">
      <c r="A65" s="16"/>
      <c r="B65" s="24"/>
      <c r="C65" s="24"/>
      <c r="D65" s="24"/>
      <c r="E65" s="25"/>
      <c r="F65" s="25"/>
      <c r="G65" s="25"/>
      <c r="H65" s="25"/>
      <c r="I65" s="24"/>
      <c r="J65" s="24"/>
      <c r="K65" s="25"/>
      <c r="L65" s="25"/>
      <c r="M65" s="26"/>
      <c r="N65" s="26"/>
      <c r="O65" s="2"/>
    </row>
    <row r="66" spans="1:15" ht="13.5">
      <c r="A66" s="15" t="s">
        <v>148</v>
      </c>
      <c r="B66" s="290" t="s">
        <v>131</v>
      </c>
      <c r="C66" s="290"/>
      <c r="D66" s="29"/>
      <c r="E66" s="291" t="s">
        <v>132</v>
      </c>
      <c r="F66" s="291"/>
      <c r="G66" s="292" t="s">
        <v>173</v>
      </c>
      <c r="H66" s="292"/>
      <c r="I66" s="290" t="s">
        <v>174</v>
      </c>
      <c r="J66" s="290"/>
      <c r="K66" s="291" t="s">
        <v>175</v>
      </c>
      <c r="L66" s="291"/>
      <c r="M66" s="290" t="s">
        <v>137</v>
      </c>
      <c r="N66" s="290"/>
      <c r="O66" s="2"/>
    </row>
    <row r="67" spans="1:15" ht="13.5">
      <c r="A67" s="16"/>
      <c r="B67" s="17" t="s">
        <v>138</v>
      </c>
      <c r="C67" s="17" t="s">
        <v>139</v>
      </c>
      <c r="D67" s="35" t="s">
        <v>180</v>
      </c>
      <c r="E67" s="17" t="s">
        <v>138</v>
      </c>
      <c r="F67" s="17" t="s">
        <v>139</v>
      </c>
      <c r="G67" s="17" t="s">
        <v>138</v>
      </c>
      <c r="H67" s="17" t="s">
        <v>139</v>
      </c>
      <c r="I67" s="17" t="s">
        <v>138</v>
      </c>
      <c r="J67" s="17" t="s">
        <v>139</v>
      </c>
      <c r="K67" s="17" t="s">
        <v>138</v>
      </c>
      <c r="L67" s="17" t="s">
        <v>139</v>
      </c>
      <c r="M67" s="17" t="str">
        <f>K67</f>
        <v>CDT</v>
      </c>
      <c r="N67" s="18" t="s">
        <v>139</v>
      </c>
      <c r="O67" s="2"/>
    </row>
    <row r="68" spans="1:15" ht="13.5">
      <c r="A68" s="16"/>
      <c r="B68" s="30" t="s">
        <v>149</v>
      </c>
      <c r="C68" s="20" t="s">
        <v>141</v>
      </c>
      <c r="D68" s="36" t="s">
        <v>183</v>
      </c>
      <c r="E68" s="21" t="str">
        <f>B68</f>
        <v>dha</v>
      </c>
      <c r="F68" s="20" t="s">
        <v>142</v>
      </c>
      <c r="G68" s="21" t="str">
        <f>E68</f>
        <v>dha</v>
      </c>
      <c r="H68" s="20" t="s">
        <v>146</v>
      </c>
      <c r="I68" s="21" t="str">
        <f>G68</f>
        <v>dha</v>
      </c>
      <c r="J68" s="20" t="s">
        <v>176</v>
      </c>
      <c r="K68" s="21" t="str">
        <f>I68</f>
        <v>dha</v>
      </c>
      <c r="L68" s="20" t="s">
        <v>147</v>
      </c>
      <c r="M68" s="22" t="str">
        <f>K68</f>
        <v>dha</v>
      </c>
      <c r="N68" s="23" t="s">
        <v>145</v>
      </c>
      <c r="O68" s="2"/>
    </row>
    <row r="69" spans="1:15" ht="13.5">
      <c r="A69" s="16"/>
      <c r="B69" s="24"/>
      <c r="C69" s="24"/>
      <c r="D69" s="24"/>
      <c r="E69" s="25"/>
      <c r="F69" s="25"/>
      <c r="G69" s="25"/>
      <c r="H69" s="25"/>
      <c r="I69" s="24"/>
      <c r="J69" s="24"/>
      <c r="K69" s="25"/>
      <c r="L69" s="25"/>
      <c r="M69" s="26"/>
      <c r="N69" s="26"/>
      <c r="O69" s="2"/>
    </row>
    <row r="70" spans="1:15" ht="13.5">
      <c r="A70" s="16"/>
      <c r="B70" s="24"/>
      <c r="C70" s="24"/>
      <c r="D70" s="24"/>
      <c r="E70" s="25"/>
      <c r="F70" s="25"/>
      <c r="G70" s="25"/>
      <c r="H70" s="25"/>
      <c r="I70" s="24"/>
      <c r="J70" s="24"/>
      <c r="K70" s="25"/>
      <c r="L70" s="25"/>
      <c r="M70" s="26"/>
      <c r="N70" s="26"/>
      <c r="O70" s="2"/>
    </row>
    <row r="71" spans="1:15" ht="13.5">
      <c r="A71" s="15" t="s">
        <v>150</v>
      </c>
      <c r="B71" s="290" t="s">
        <v>131</v>
      </c>
      <c r="C71" s="290"/>
      <c r="D71" s="29"/>
      <c r="E71" s="291" t="s">
        <v>132</v>
      </c>
      <c r="F71" s="291"/>
      <c r="G71" s="292" t="s">
        <v>173</v>
      </c>
      <c r="H71" s="292"/>
      <c r="I71" s="290" t="s">
        <v>174</v>
      </c>
      <c r="J71" s="290"/>
      <c r="K71" s="291" t="s">
        <v>175</v>
      </c>
      <c r="L71" s="291"/>
      <c r="M71" s="290" t="s">
        <v>137</v>
      </c>
      <c r="N71" s="290"/>
      <c r="O71" s="2"/>
    </row>
    <row r="72" spans="1:15" ht="13.5">
      <c r="A72" s="16"/>
      <c r="B72" s="17" t="s">
        <v>138</v>
      </c>
      <c r="C72" s="17" t="s">
        <v>139</v>
      </c>
      <c r="D72" s="35" t="s">
        <v>180</v>
      </c>
      <c r="E72" s="17" t="s">
        <v>138</v>
      </c>
      <c r="F72" s="17" t="s">
        <v>139</v>
      </c>
      <c r="G72" s="17" t="s">
        <v>138</v>
      </c>
      <c r="H72" s="17" t="s">
        <v>139</v>
      </c>
      <c r="I72" s="17" t="s">
        <v>138</v>
      </c>
      <c r="J72" s="17" t="s">
        <v>139</v>
      </c>
      <c r="K72" s="17" t="s">
        <v>138</v>
      </c>
      <c r="L72" s="17" t="s">
        <v>139</v>
      </c>
      <c r="M72" s="17" t="str">
        <f>K72</f>
        <v>CDT</v>
      </c>
      <c r="N72" s="18" t="s">
        <v>139</v>
      </c>
      <c r="O72" s="2"/>
    </row>
    <row r="73" spans="1:15" ht="13.5">
      <c r="A73" s="16"/>
      <c r="B73" s="30" t="s">
        <v>151</v>
      </c>
      <c r="C73" s="20" t="s">
        <v>141</v>
      </c>
      <c r="D73" s="36" t="s">
        <v>183</v>
      </c>
      <c r="E73" s="21" t="str">
        <f>B73</f>
        <v>dto</v>
      </c>
      <c r="F73" s="20" t="s">
        <v>142</v>
      </c>
      <c r="G73" s="21" t="str">
        <f>E73</f>
        <v>dto</v>
      </c>
      <c r="H73" s="20" t="s">
        <v>146</v>
      </c>
      <c r="I73" s="21" t="str">
        <f>G73</f>
        <v>dto</v>
      </c>
      <c r="J73" s="20" t="s">
        <v>176</v>
      </c>
      <c r="K73" s="21" t="str">
        <f>I73</f>
        <v>dto</v>
      </c>
      <c r="L73" s="20" t="s">
        <v>147</v>
      </c>
      <c r="M73" s="22" t="str">
        <f>K73</f>
        <v>dto</v>
      </c>
      <c r="N73" s="23" t="s">
        <v>145</v>
      </c>
      <c r="O73" s="2"/>
    </row>
    <row r="74" spans="1:15" ht="13.5">
      <c r="A74" s="16"/>
      <c r="B74" s="24"/>
      <c r="C74" s="24"/>
      <c r="D74" s="24"/>
      <c r="E74" s="25"/>
      <c r="F74" s="25"/>
      <c r="G74" s="25"/>
      <c r="H74" s="25"/>
      <c r="I74" s="24"/>
      <c r="J74" s="24"/>
      <c r="K74" s="25"/>
      <c r="L74" s="25"/>
      <c r="M74" s="26"/>
      <c r="N74" s="26"/>
      <c r="O74" s="2"/>
    </row>
    <row r="75" spans="1:15" ht="13.5">
      <c r="A75" s="16"/>
      <c r="B75" s="24"/>
      <c r="C75" s="24"/>
      <c r="D75" s="24"/>
      <c r="E75" s="25"/>
      <c r="F75" s="25"/>
      <c r="G75" s="25"/>
      <c r="H75" s="25"/>
      <c r="I75" s="24"/>
      <c r="J75" s="24"/>
      <c r="K75" s="25"/>
      <c r="L75" s="25"/>
      <c r="M75" s="26"/>
      <c r="N75" s="26"/>
      <c r="O75" s="2"/>
    </row>
    <row r="76" spans="1:15" ht="13.5">
      <c r="A76" s="15" t="s">
        <v>114</v>
      </c>
      <c r="B76" s="290" t="s">
        <v>131</v>
      </c>
      <c r="C76" s="290"/>
      <c r="D76" s="29"/>
      <c r="E76" s="291" t="s">
        <v>132</v>
      </c>
      <c r="F76" s="291"/>
      <c r="G76" s="292" t="s">
        <v>173</v>
      </c>
      <c r="H76" s="292"/>
      <c r="I76" s="290" t="s">
        <v>174</v>
      </c>
      <c r="J76" s="290"/>
      <c r="K76" s="291" t="s">
        <v>175</v>
      </c>
      <c r="L76" s="291"/>
      <c r="M76" s="290" t="s">
        <v>137</v>
      </c>
      <c r="N76" s="290"/>
      <c r="O76" s="2"/>
    </row>
    <row r="77" spans="1:15" ht="13.5">
      <c r="A77" s="16"/>
      <c r="B77" s="17" t="s">
        <v>138</v>
      </c>
      <c r="C77" s="17" t="s">
        <v>139</v>
      </c>
      <c r="D77" s="35" t="s">
        <v>180</v>
      </c>
      <c r="E77" s="17" t="s">
        <v>138</v>
      </c>
      <c r="F77" s="17" t="s">
        <v>139</v>
      </c>
      <c r="G77" s="17" t="s">
        <v>138</v>
      </c>
      <c r="H77" s="17" t="s">
        <v>139</v>
      </c>
      <c r="I77" s="17" t="s">
        <v>138</v>
      </c>
      <c r="J77" s="17" t="s">
        <v>139</v>
      </c>
      <c r="K77" s="17" t="s">
        <v>138</v>
      </c>
      <c r="L77" s="17" t="s">
        <v>139</v>
      </c>
      <c r="M77" s="17" t="str">
        <f>K77</f>
        <v>CDT</v>
      </c>
      <c r="N77" s="18" t="s">
        <v>139</v>
      </c>
      <c r="O77" s="2"/>
    </row>
    <row r="78" spans="1:15" ht="13.5">
      <c r="A78" s="16"/>
      <c r="B78" s="30" t="s">
        <v>152</v>
      </c>
      <c r="C78" s="20" t="s">
        <v>141</v>
      </c>
      <c r="D78" s="36" t="s">
        <v>183</v>
      </c>
      <c r="E78" s="21" t="str">
        <f>B78</f>
        <v>tmr</v>
      </c>
      <c r="F78" s="20" t="s">
        <v>142</v>
      </c>
      <c r="G78" s="21" t="str">
        <f>E78</f>
        <v>tmr</v>
      </c>
      <c r="H78" s="20" t="s">
        <v>146</v>
      </c>
      <c r="I78" s="21" t="str">
        <f>G78</f>
        <v>tmr</v>
      </c>
      <c r="J78" s="20" t="s">
        <v>176</v>
      </c>
      <c r="K78" s="21" t="str">
        <f>I78</f>
        <v>tmr</v>
      </c>
      <c r="L78" s="20" t="s">
        <v>147</v>
      </c>
      <c r="M78" s="22" t="str">
        <f>K78</f>
        <v>tmr</v>
      </c>
      <c r="N78" s="23" t="s">
        <v>145</v>
      </c>
      <c r="O78" s="2"/>
    </row>
    <row r="79" spans="1:15" ht="13.5">
      <c r="A79" s="16"/>
      <c r="B79" s="24"/>
      <c r="C79" s="24"/>
      <c r="D79" s="24"/>
      <c r="E79" s="25"/>
      <c r="F79" s="25"/>
      <c r="G79" s="25"/>
      <c r="H79" s="25"/>
      <c r="I79" s="24"/>
      <c r="J79" s="24"/>
      <c r="K79" s="25"/>
      <c r="L79" s="25"/>
      <c r="M79" s="26"/>
      <c r="N79" s="26"/>
      <c r="O79" s="2"/>
    </row>
    <row r="80" spans="1:15" ht="13.5">
      <c r="A80" s="16"/>
      <c r="B80" s="24"/>
      <c r="C80" s="24"/>
      <c r="D80" s="24"/>
      <c r="E80" s="25"/>
      <c r="F80" s="25"/>
      <c r="G80" s="25"/>
      <c r="H80" s="25"/>
      <c r="I80" s="24"/>
      <c r="J80" s="24"/>
      <c r="K80" s="25"/>
      <c r="L80" s="25"/>
      <c r="M80" s="26"/>
      <c r="N80" s="26"/>
      <c r="O80" s="2"/>
    </row>
    <row r="81" spans="1:15" ht="13.5">
      <c r="A81" s="15" t="s">
        <v>153</v>
      </c>
      <c r="B81" s="290" t="s">
        <v>131</v>
      </c>
      <c r="C81" s="290"/>
      <c r="D81" s="29"/>
      <c r="E81" s="291" t="s">
        <v>132</v>
      </c>
      <c r="F81" s="291"/>
      <c r="G81" s="292" t="s">
        <v>173</v>
      </c>
      <c r="H81" s="292"/>
      <c r="I81" s="290" t="s">
        <v>174</v>
      </c>
      <c r="J81" s="290"/>
      <c r="K81" s="291" t="s">
        <v>175</v>
      </c>
      <c r="L81" s="291"/>
      <c r="M81" s="290" t="s">
        <v>137</v>
      </c>
      <c r="N81" s="290"/>
      <c r="O81" s="2"/>
    </row>
    <row r="82" spans="1:15" ht="13.5">
      <c r="A82" s="16"/>
      <c r="B82" s="17" t="s">
        <v>138</v>
      </c>
      <c r="C82" s="17" t="s">
        <v>139</v>
      </c>
      <c r="D82" s="35" t="s">
        <v>180</v>
      </c>
      <c r="E82" s="17" t="s">
        <v>138</v>
      </c>
      <c r="F82" s="17" t="s">
        <v>139</v>
      </c>
      <c r="G82" s="17" t="s">
        <v>138</v>
      </c>
      <c r="H82" s="17" t="s">
        <v>139</v>
      </c>
      <c r="I82" s="17" t="s">
        <v>138</v>
      </c>
      <c r="J82" s="17" t="s">
        <v>139</v>
      </c>
      <c r="K82" s="17" t="s">
        <v>138</v>
      </c>
      <c r="L82" s="17" t="s">
        <v>139</v>
      </c>
      <c r="M82" s="17" t="str">
        <f>K82</f>
        <v>CDT</v>
      </c>
      <c r="N82" s="18" t="s">
        <v>139</v>
      </c>
      <c r="O82" s="2"/>
    </row>
    <row r="83" spans="1:15" ht="13.5">
      <c r="A83" s="16"/>
      <c r="B83" s="30" t="s">
        <v>154</v>
      </c>
      <c r="C83" s="20" t="s">
        <v>141</v>
      </c>
      <c r="D83" s="36" t="s">
        <v>183</v>
      </c>
      <c r="E83" s="21" t="str">
        <f>B83</f>
        <v>nho</v>
      </c>
      <c r="F83" s="20" t="s">
        <v>142</v>
      </c>
      <c r="G83" s="21" t="str">
        <f>E83</f>
        <v>nho</v>
      </c>
      <c r="H83" s="20" t="s">
        <v>146</v>
      </c>
      <c r="I83" s="21" t="str">
        <f>G83</f>
        <v>nho</v>
      </c>
      <c r="J83" s="20" t="s">
        <v>176</v>
      </c>
      <c r="K83" s="21" t="str">
        <f>I83</f>
        <v>nho</v>
      </c>
      <c r="L83" s="20" t="s">
        <v>147</v>
      </c>
      <c r="M83" s="22" t="str">
        <f>K83</f>
        <v>nho</v>
      </c>
      <c r="N83" s="23" t="s">
        <v>145</v>
      </c>
      <c r="O83" s="2"/>
    </row>
    <row r="84" spans="1:15" ht="13.5">
      <c r="A84" s="16"/>
      <c r="B84" s="24"/>
      <c r="C84" s="24"/>
      <c r="D84" s="24"/>
      <c r="E84" s="25"/>
      <c r="F84" s="25"/>
      <c r="G84" s="25"/>
      <c r="H84" s="25"/>
      <c r="I84" s="24"/>
      <c r="J84" s="24"/>
      <c r="K84" s="25"/>
      <c r="L84" s="25"/>
      <c r="M84" s="26"/>
      <c r="N84" s="26"/>
      <c r="O84" s="2"/>
    </row>
    <row r="85" spans="1:15" ht="13.5">
      <c r="A85" s="16"/>
      <c r="B85" s="24"/>
      <c r="C85" s="24"/>
      <c r="D85" s="24"/>
      <c r="E85" s="25"/>
      <c r="F85" s="25"/>
      <c r="G85" s="25"/>
      <c r="H85" s="25"/>
      <c r="I85" s="24"/>
      <c r="J85" s="24"/>
      <c r="K85" s="25"/>
      <c r="L85" s="25"/>
      <c r="M85" s="26"/>
      <c r="N85" s="26"/>
      <c r="O85" s="2"/>
    </row>
    <row r="86" spans="1:15" ht="13.5">
      <c r="A86" s="15" t="s">
        <v>116</v>
      </c>
      <c r="B86" s="290" t="s">
        <v>131</v>
      </c>
      <c r="C86" s="290"/>
      <c r="D86" s="29"/>
      <c r="E86" s="291" t="s">
        <v>132</v>
      </c>
      <c r="F86" s="291"/>
      <c r="G86" s="292" t="s">
        <v>173</v>
      </c>
      <c r="H86" s="292"/>
      <c r="I86" s="290" t="s">
        <v>174</v>
      </c>
      <c r="J86" s="290"/>
      <c r="K86" s="291" t="s">
        <v>175</v>
      </c>
      <c r="L86" s="291"/>
      <c r="M86" s="290" t="s">
        <v>137</v>
      </c>
      <c r="N86" s="290"/>
      <c r="O86" s="2"/>
    </row>
    <row r="87" spans="1:15" ht="13.5">
      <c r="A87" s="16"/>
      <c r="B87" s="17" t="s">
        <v>138</v>
      </c>
      <c r="C87" s="17" t="s">
        <v>139</v>
      </c>
      <c r="D87" s="35" t="s">
        <v>180</v>
      </c>
      <c r="E87" s="17" t="s">
        <v>138</v>
      </c>
      <c r="F87" s="17" t="s">
        <v>139</v>
      </c>
      <c r="G87" s="17" t="s">
        <v>138</v>
      </c>
      <c r="H87" s="17" t="s">
        <v>139</v>
      </c>
      <c r="I87" s="17" t="s">
        <v>138</v>
      </c>
      <c r="J87" s="17" t="s">
        <v>139</v>
      </c>
      <c r="K87" s="17" t="s">
        <v>138</v>
      </c>
      <c r="L87" s="17" t="s">
        <v>139</v>
      </c>
      <c r="M87" s="17" t="str">
        <f>K87</f>
        <v>CDT</v>
      </c>
      <c r="N87" s="18" t="s">
        <v>139</v>
      </c>
      <c r="O87" s="2"/>
    </row>
    <row r="88" spans="1:15" ht="13.5">
      <c r="A88" s="16"/>
      <c r="B88" s="30" t="s">
        <v>155</v>
      </c>
      <c r="C88" s="20" t="s">
        <v>141</v>
      </c>
      <c r="D88" s="36" t="s">
        <v>183</v>
      </c>
      <c r="E88" s="21" t="str">
        <f>B88</f>
        <v>dgl</v>
      </c>
      <c r="F88" s="20" t="s">
        <v>142</v>
      </c>
      <c r="G88" s="21" t="str">
        <f>E88</f>
        <v>dgl</v>
      </c>
      <c r="H88" s="20" t="s">
        <v>146</v>
      </c>
      <c r="I88" s="21" t="str">
        <f>G88</f>
        <v>dgl</v>
      </c>
      <c r="J88" s="20" t="s">
        <v>176</v>
      </c>
      <c r="K88" s="21" t="str">
        <f>I88</f>
        <v>dgl</v>
      </c>
      <c r="L88" s="20" t="s">
        <v>147</v>
      </c>
      <c r="M88" s="22" t="str">
        <f>K88</f>
        <v>dgl</v>
      </c>
      <c r="N88" s="23" t="s">
        <v>145</v>
      </c>
      <c r="O88" s="2"/>
    </row>
    <row r="89" spans="1:15" ht="13.5">
      <c r="A89" s="16"/>
      <c r="B89" s="24"/>
      <c r="C89" s="24"/>
      <c r="D89" s="24"/>
      <c r="E89" s="25"/>
      <c r="F89" s="25"/>
      <c r="G89" s="25"/>
      <c r="H89" s="25"/>
      <c r="I89" s="24"/>
      <c r="J89" s="24"/>
      <c r="K89" s="25"/>
      <c r="L89" s="25"/>
      <c r="M89" s="26"/>
      <c r="N89" s="26"/>
      <c r="O89" s="2"/>
    </row>
    <row r="90" spans="1:15" ht="13.5">
      <c r="A90" s="16"/>
      <c r="B90" s="24"/>
      <c r="C90" s="24"/>
      <c r="D90" s="24"/>
      <c r="E90" s="25"/>
      <c r="F90" s="25"/>
      <c r="G90" s="25"/>
      <c r="H90" s="25"/>
      <c r="I90" s="24"/>
      <c r="J90" s="24"/>
      <c r="K90" s="25"/>
      <c r="L90" s="25"/>
      <c r="M90" s="26"/>
      <c r="N90" s="26"/>
      <c r="O90" s="2"/>
    </row>
    <row r="91" spans="1:15" ht="13.5">
      <c r="A91" s="15" t="s">
        <v>156</v>
      </c>
      <c r="B91" s="290" t="s">
        <v>131</v>
      </c>
      <c r="C91" s="290"/>
      <c r="D91" s="29"/>
      <c r="E91" s="291" t="s">
        <v>132</v>
      </c>
      <c r="F91" s="291"/>
      <c r="G91" s="292" t="s">
        <v>173</v>
      </c>
      <c r="H91" s="292"/>
      <c r="I91" s="290" t="s">
        <v>174</v>
      </c>
      <c r="J91" s="290"/>
      <c r="K91" s="291" t="s">
        <v>175</v>
      </c>
      <c r="L91" s="291"/>
      <c r="M91" s="290" t="s">
        <v>137</v>
      </c>
      <c r="N91" s="290"/>
      <c r="O91" s="2"/>
    </row>
    <row r="92" spans="1:15" ht="13.5">
      <c r="A92" s="16"/>
      <c r="B92" s="17" t="s">
        <v>138</v>
      </c>
      <c r="C92" s="17" t="s">
        <v>139</v>
      </c>
      <c r="D92" s="35" t="s">
        <v>180</v>
      </c>
      <c r="E92" s="17" t="s">
        <v>138</v>
      </c>
      <c r="F92" s="17" t="s">
        <v>139</v>
      </c>
      <c r="G92" s="17" t="s">
        <v>138</v>
      </c>
      <c r="H92" s="17" t="s">
        <v>139</v>
      </c>
      <c r="I92" s="17" t="s">
        <v>138</v>
      </c>
      <c r="J92" s="17" t="s">
        <v>139</v>
      </c>
      <c r="K92" s="17" t="s">
        <v>138</v>
      </c>
      <c r="L92" s="17" t="s">
        <v>139</v>
      </c>
      <c r="M92" s="17" t="str">
        <f>K92</f>
        <v>CDT</v>
      </c>
      <c r="N92" s="18" t="s">
        <v>139</v>
      </c>
      <c r="O92" s="2"/>
    </row>
    <row r="93" spans="1:15" ht="13.5">
      <c r="A93" s="16"/>
      <c r="B93" s="30" t="s">
        <v>157</v>
      </c>
      <c r="C93" s="20" t="s">
        <v>141</v>
      </c>
      <c r="D93" s="36" t="s">
        <v>183</v>
      </c>
      <c r="E93" s="21" t="str">
        <f>B93</f>
        <v>sth</v>
      </c>
      <c r="F93" s="20" t="s">
        <v>142</v>
      </c>
      <c r="G93" s="21" t="str">
        <f>E93</f>
        <v>sth</v>
      </c>
      <c r="H93" s="20" t="s">
        <v>146</v>
      </c>
      <c r="I93" s="21" t="str">
        <f>G93</f>
        <v>sth</v>
      </c>
      <c r="J93" s="20" t="s">
        <v>176</v>
      </c>
      <c r="K93" s="21" t="str">
        <f>I93</f>
        <v>sth</v>
      </c>
      <c r="L93" s="20" t="s">
        <v>147</v>
      </c>
      <c r="M93" s="22" t="str">
        <f>K93</f>
        <v>sth</v>
      </c>
      <c r="N93" s="23" t="s">
        <v>145</v>
      </c>
      <c r="O93" s="2"/>
    </row>
    <row r="94" spans="1:15" ht="13.5">
      <c r="A94" s="16"/>
      <c r="B94" s="24"/>
      <c r="C94" s="24"/>
      <c r="D94" s="24"/>
      <c r="E94" s="25"/>
      <c r="F94" s="25"/>
      <c r="G94" s="25"/>
      <c r="H94" s="25"/>
      <c r="I94" s="24"/>
      <c r="J94" s="24"/>
      <c r="K94" s="25"/>
      <c r="L94" s="25"/>
      <c r="M94" s="26"/>
      <c r="N94" s="26"/>
      <c r="O94" s="2"/>
    </row>
    <row r="95" spans="1:15" ht="13.5">
      <c r="A95" s="16"/>
      <c r="B95" s="24"/>
      <c r="C95" s="24"/>
      <c r="D95" s="24"/>
      <c r="E95" s="25"/>
      <c r="F95" s="25"/>
      <c r="G95" s="25"/>
      <c r="H95" s="25"/>
      <c r="I95" s="24"/>
      <c r="J95" s="24"/>
      <c r="K95" s="25"/>
      <c r="L95" s="25"/>
      <c r="M95" s="26"/>
      <c r="N95" s="26"/>
      <c r="O95" s="2"/>
    </row>
    <row r="96" spans="1:15" ht="13.5">
      <c r="A96" s="15" t="s">
        <v>178</v>
      </c>
      <c r="B96" s="290" t="s">
        <v>131</v>
      </c>
      <c r="C96" s="290"/>
      <c r="D96" s="29"/>
      <c r="E96" s="291" t="s">
        <v>132</v>
      </c>
      <c r="F96" s="291"/>
      <c r="G96" s="292" t="s">
        <v>173</v>
      </c>
      <c r="H96" s="292"/>
      <c r="I96" s="290" t="s">
        <v>174</v>
      </c>
      <c r="J96" s="290"/>
      <c r="K96" s="291" t="s">
        <v>175</v>
      </c>
      <c r="L96" s="291"/>
      <c r="M96" s="290" t="s">
        <v>137</v>
      </c>
      <c r="N96" s="290"/>
      <c r="O96" s="2"/>
    </row>
    <row r="97" spans="1:15" ht="13.5">
      <c r="A97" s="16"/>
      <c r="B97" s="17" t="s">
        <v>138</v>
      </c>
      <c r="C97" s="17" t="s">
        <v>139</v>
      </c>
      <c r="D97" s="35" t="s">
        <v>180</v>
      </c>
      <c r="E97" s="17" t="s">
        <v>138</v>
      </c>
      <c r="F97" s="17" t="s">
        <v>139</v>
      </c>
      <c r="G97" s="17" t="s">
        <v>138</v>
      </c>
      <c r="H97" s="17" t="s">
        <v>139</v>
      </c>
      <c r="I97" s="17" t="s">
        <v>138</v>
      </c>
      <c r="J97" s="17" t="s">
        <v>139</v>
      </c>
      <c r="K97" s="17" t="s">
        <v>138</v>
      </c>
      <c r="L97" s="17" t="s">
        <v>139</v>
      </c>
      <c r="M97" s="17" t="str">
        <f>K97</f>
        <v>CDT</v>
      </c>
      <c r="N97" s="18" t="s">
        <v>139</v>
      </c>
      <c r="O97" s="2"/>
    </row>
    <row r="98" spans="1:15" ht="13.5">
      <c r="A98" s="16"/>
      <c r="B98" s="30" t="s">
        <v>179</v>
      </c>
      <c r="C98" s="20" t="s">
        <v>141</v>
      </c>
      <c r="D98" s="36" t="s">
        <v>183</v>
      </c>
      <c r="E98" s="21" t="str">
        <f>B98</f>
        <v>ihd</v>
      </c>
      <c r="F98" s="20" t="s">
        <v>142</v>
      </c>
      <c r="G98" s="21" t="str">
        <f>E98</f>
        <v>ihd</v>
      </c>
      <c r="H98" s="20" t="s">
        <v>146</v>
      </c>
      <c r="I98" s="21" t="str">
        <f>G98</f>
        <v>ihd</v>
      </c>
      <c r="J98" s="20" t="s">
        <v>176</v>
      </c>
      <c r="K98" s="21" t="str">
        <f>I98</f>
        <v>ihd</v>
      </c>
      <c r="L98" s="20" t="s">
        <v>147</v>
      </c>
      <c r="M98" s="22" t="str">
        <f>K98</f>
        <v>ihd</v>
      </c>
      <c r="N98" s="23" t="s">
        <v>145</v>
      </c>
      <c r="O98" s="2"/>
    </row>
    <row r="99" spans="1:15" ht="13.5">
      <c r="A99" s="16"/>
      <c r="B99" s="24"/>
      <c r="C99" s="24"/>
      <c r="D99" s="24"/>
      <c r="E99" s="25"/>
      <c r="F99" s="25"/>
      <c r="G99" s="25"/>
      <c r="H99" s="25"/>
      <c r="I99" s="24"/>
      <c r="J99" s="24"/>
      <c r="K99" s="25"/>
      <c r="L99" s="25"/>
      <c r="M99" s="26"/>
      <c r="N99" s="26"/>
      <c r="O99" s="2"/>
    </row>
    <row r="100" spans="1:15" ht="13.5">
      <c r="A100" s="16"/>
      <c r="B100" s="24"/>
      <c r="C100" s="24"/>
      <c r="D100" s="24"/>
      <c r="E100" s="25"/>
      <c r="F100" s="25"/>
      <c r="G100" s="25"/>
      <c r="H100" s="25"/>
      <c r="I100" s="24"/>
      <c r="J100" s="24"/>
      <c r="K100" s="25"/>
      <c r="L100" s="25"/>
      <c r="M100" s="26"/>
      <c r="N100" s="26"/>
      <c r="O100" s="2"/>
    </row>
    <row r="101" spans="1:15" ht="13.5">
      <c r="A101" s="15" t="s">
        <v>119</v>
      </c>
      <c r="B101" s="290" t="s">
        <v>131</v>
      </c>
      <c r="C101" s="290"/>
      <c r="D101" s="29"/>
      <c r="E101" s="291" t="s">
        <v>132</v>
      </c>
      <c r="F101" s="291"/>
      <c r="G101" s="292" t="s">
        <v>173</v>
      </c>
      <c r="H101" s="292"/>
      <c r="I101" s="290" t="s">
        <v>174</v>
      </c>
      <c r="J101" s="290"/>
      <c r="K101" s="291" t="s">
        <v>175</v>
      </c>
      <c r="L101" s="291"/>
      <c r="M101" s="290" t="s">
        <v>137</v>
      </c>
      <c r="N101" s="290"/>
      <c r="O101" s="2"/>
    </row>
    <row r="102" spans="1:15" ht="13.5">
      <c r="A102" s="16"/>
      <c r="B102" s="17" t="s">
        <v>138</v>
      </c>
      <c r="C102" s="17" t="s">
        <v>139</v>
      </c>
      <c r="D102" s="35" t="s">
        <v>180</v>
      </c>
      <c r="E102" s="17" t="s">
        <v>138</v>
      </c>
      <c r="F102" s="17" t="s">
        <v>139</v>
      </c>
      <c r="G102" s="17" t="s">
        <v>138</v>
      </c>
      <c r="H102" s="17" t="s">
        <v>139</v>
      </c>
      <c r="I102" s="17" t="s">
        <v>138</v>
      </c>
      <c r="J102" s="17" t="s">
        <v>139</v>
      </c>
      <c r="K102" s="17" t="s">
        <v>138</v>
      </c>
      <c r="L102" s="17" t="s">
        <v>139</v>
      </c>
      <c r="M102" s="17" t="str">
        <f>K102</f>
        <v>CDT</v>
      </c>
      <c r="N102" s="18" t="s">
        <v>139</v>
      </c>
      <c r="O102" s="2"/>
    </row>
    <row r="103" spans="1:15" ht="13.5">
      <c r="A103" s="16"/>
      <c r="B103" s="30" t="s">
        <v>158</v>
      </c>
      <c r="C103" s="20" t="s">
        <v>141</v>
      </c>
      <c r="D103" s="36" t="s">
        <v>183</v>
      </c>
      <c r="E103" s="21" t="str">
        <f>B103</f>
        <v>kra</v>
      </c>
      <c r="F103" s="20" t="s">
        <v>142</v>
      </c>
      <c r="G103" s="21" t="str">
        <f>E103</f>
        <v>kra</v>
      </c>
      <c r="H103" s="20" t="s">
        <v>146</v>
      </c>
      <c r="I103" s="21" t="str">
        <f>G103</f>
        <v>kra</v>
      </c>
      <c r="J103" s="20" t="s">
        <v>176</v>
      </c>
      <c r="K103" s="21" t="str">
        <f>I103</f>
        <v>kra</v>
      </c>
      <c r="L103" s="20" t="s">
        <v>147</v>
      </c>
      <c r="M103" s="22" t="str">
        <f>K103</f>
        <v>kra</v>
      </c>
      <c r="N103" s="23" t="s">
        <v>145</v>
      </c>
      <c r="O103" s="2"/>
    </row>
    <row r="104" spans="1:15" ht="13.5">
      <c r="A104" s="16"/>
      <c r="B104" s="24"/>
      <c r="C104" s="24"/>
      <c r="D104" s="24"/>
      <c r="E104" s="25"/>
      <c r="F104" s="25"/>
      <c r="G104" s="25"/>
      <c r="H104" s="25"/>
      <c r="I104" s="24"/>
      <c r="J104" s="24"/>
      <c r="K104" s="25"/>
      <c r="L104" s="25"/>
      <c r="M104" s="26"/>
      <c r="N104" s="26"/>
      <c r="O104" s="2"/>
    </row>
    <row r="105" spans="1:15" ht="13.5">
      <c r="A105" s="16"/>
      <c r="B105" s="24"/>
      <c r="C105" s="24"/>
      <c r="D105" s="24"/>
      <c r="E105" s="25"/>
      <c r="F105" s="25"/>
      <c r="G105" s="25"/>
      <c r="H105" s="25"/>
      <c r="I105" s="24"/>
      <c r="J105" s="24"/>
      <c r="K105" s="25"/>
      <c r="L105" s="25"/>
      <c r="M105" s="26"/>
      <c r="N105" s="26"/>
      <c r="O105" s="2"/>
    </row>
    <row r="106" spans="1:15" ht="13.5">
      <c r="A106" s="15" t="s">
        <v>159</v>
      </c>
      <c r="B106" s="290" t="s">
        <v>131</v>
      </c>
      <c r="C106" s="290"/>
      <c r="D106" s="29"/>
      <c r="E106" s="291" t="s">
        <v>132</v>
      </c>
      <c r="F106" s="291"/>
      <c r="G106" s="292" t="s">
        <v>173</v>
      </c>
      <c r="H106" s="292"/>
      <c r="I106" s="290" t="s">
        <v>174</v>
      </c>
      <c r="J106" s="290"/>
      <c r="K106" s="291" t="s">
        <v>175</v>
      </c>
      <c r="L106" s="291"/>
      <c r="M106" s="290" t="s">
        <v>137</v>
      </c>
      <c r="N106" s="290"/>
      <c r="O106" s="2"/>
    </row>
    <row r="107" spans="1:15" ht="13.5">
      <c r="A107" s="16"/>
      <c r="B107" s="17" t="s">
        <v>138</v>
      </c>
      <c r="C107" s="17" t="s">
        <v>139</v>
      </c>
      <c r="D107" s="35" t="s">
        <v>180</v>
      </c>
      <c r="E107" s="17" t="s">
        <v>138</v>
      </c>
      <c r="F107" s="17" t="s">
        <v>139</v>
      </c>
      <c r="G107" s="17" t="s">
        <v>138</v>
      </c>
      <c r="H107" s="17" t="s">
        <v>139</v>
      </c>
      <c r="I107" s="17" t="s">
        <v>138</v>
      </c>
      <c r="J107" s="17" t="s">
        <v>139</v>
      </c>
      <c r="K107" s="17" t="s">
        <v>138</v>
      </c>
      <c r="L107" s="17" t="s">
        <v>139</v>
      </c>
      <c r="M107" s="17" t="str">
        <f>K107</f>
        <v>CDT</v>
      </c>
      <c r="N107" s="18" t="s">
        <v>139</v>
      </c>
      <c r="O107" s="2"/>
    </row>
    <row r="108" spans="1:15" ht="13.5">
      <c r="A108" s="16"/>
      <c r="B108" s="30" t="s">
        <v>160</v>
      </c>
      <c r="C108" s="20" t="s">
        <v>141</v>
      </c>
      <c r="D108" s="36" t="s">
        <v>183</v>
      </c>
      <c r="E108" s="21" t="str">
        <f>B108</f>
        <v>kpl</v>
      </c>
      <c r="F108" s="20" t="s">
        <v>142</v>
      </c>
      <c r="G108" s="21" t="str">
        <f>E108</f>
        <v>kpl</v>
      </c>
      <c r="H108" s="20" t="s">
        <v>146</v>
      </c>
      <c r="I108" s="21" t="str">
        <f>G108</f>
        <v>kpl</v>
      </c>
      <c r="J108" s="20" t="s">
        <v>176</v>
      </c>
      <c r="K108" s="21" t="str">
        <f>I108</f>
        <v>kpl</v>
      </c>
      <c r="L108" s="20" t="s">
        <v>147</v>
      </c>
      <c r="M108" s="22" t="str">
        <f>K108</f>
        <v>kpl</v>
      </c>
      <c r="N108" s="23" t="s">
        <v>145</v>
      </c>
      <c r="O108" s="2"/>
    </row>
    <row r="109" spans="1:15" ht="13.5">
      <c r="A109" s="16"/>
      <c r="B109" s="24"/>
      <c r="C109" s="24"/>
      <c r="D109" s="24"/>
      <c r="E109" s="25"/>
      <c r="F109" s="25"/>
      <c r="G109" s="24"/>
      <c r="H109" s="24"/>
      <c r="I109" s="25"/>
      <c r="J109" s="25"/>
      <c r="K109" s="24"/>
      <c r="L109" s="24"/>
      <c r="M109" s="27"/>
      <c r="N109" s="27"/>
      <c r="O109" s="2"/>
    </row>
    <row r="110" spans="1:15" ht="13.5">
      <c r="A110" s="16"/>
      <c r="B110" s="24"/>
      <c r="C110" s="24"/>
      <c r="D110" s="24"/>
      <c r="E110" s="25"/>
      <c r="F110" s="25"/>
      <c r="G110" s="24"/>
      <c r="H110" s="24"/>
      <c r="I110" s="25"/>
      <c r="J110" s="25"/>
      <c r="K110" s="24"/>
      <c r="L110" s="24"/>
      <c r="M110" s="27"/>
      <c r="N110" s="27"/>
      <c r="O110" s="2"/>
    </row>
    <row r="111" spans="1:15" ht="13.5">
      <c r="A111" s="13" t="s">
        <v>161</v>
      </c>
      <c r="B111" s="14"/>
      <c r="C111" s="14"/>
      <c r="D111" s="14"/>
      <c r="E111" s="14"/>
      <c r="F111" s="14"/>
      <c r="G111" s="14"/>
      <c r="H111" s="14"/>
      <c r="I111" s="14"/>
      <c r="J111" s="14"/>
      <c r="K111" s="14"/>
      <c r="L111" s="14"/>
      <c r="M111" s="28"/>
      <c r="N111" s="28"/>
      <c r="O111" s="2"/>
    </row>
    <row r="112" spans="1:15" ht="13.5">
      <c r="A112" s="15" t="s">
        <v>130</v>
      </c>
      <c r="B112" s="290" t="s">
        <v>131</v>
      </c>
      <c r="C112" s="290"/>
      <c r="D112" s="29"/>
      <c r="E112" s="291" t="s">
        <v>132</v>
      </c>
      <c r="F112" s="291"/>
      <c r="G112" s="292" t="s">
        <v>133</v>
      </c>
      <c r="H112" s="292"/>
      <c r="I112" s="290" t="s">
        <v>134</v>
      </c>
      <c r="J112" s="290"/>
      <c r="K112" s="291" t="s">
        <v>135</v>
      </c>
      <c r="L112" s="291"/>
      <c r="M112" s="293" t="s">
        <v>136</v>
      </c>
      <c r="N112" s="293"/>
      <c r="O112" s="2"/>
    </row>
    <row r="113" spans="1:15" ht="13.5">
      <c r="A113" s="16"/>
      <c r="B113" s="17" t="s">
        <v>162</v>
      </c>
      <c r="C113" s="17" t="s">
        <v>139</v>
      </c>
      <c r="D113" s="17"/>
      <c r="E113" s="17" t="str">
        <f>B113</f>
        <v>DD</v>
      </c>
      <c r="F113" s="17" t="s">
        <v>139</v>
      </c>
      <c r="G113" s="17" t="str">
        <f>E113</f>
        <v>DD</v>
      </c>
      <c r="H113" s="17" t="s">
        <v>139</v>
      </c>
      <c r="I113" s="17" t="str">
        <f>G113</f>
        <v>DD</v>
      </c>
      <c r="J113" s="17" t="s">
        <v>139</v>
      </c>
      <c r="K113" s="17" t="str">
        <f>I113</f>
        <v>DD</v>
      </c>
      <c r="L113" s="17" t="s">
        <v>139</v>
      </c>
      <c r="M113" s="17" t="str">
        <f>K113</f>
        <v>DD</v>
      </c>
      <c r="N113" s="18" t="s">
        <v>139</v>
      </c>
      <c r="O113" s="2"/>
    </row>
    <row r="114" spans="1:15" ht="13.5">
      <c r="A114" s="16"/>
      <c r="B114" s="19" t="s">
        <v>163</v>
      </c>
      <c r="C114" s="20" t="s">
        <v>141</v>
      </c>
      <c r="D114" s="20"/>
      <c r="E114" s="21" t="str">
        <f>B114</f>
        <v>Kontum</v>
      </c>
      <c r="F114" s="20" t="s">
        <v>142</v>
      </c>
      <c r="G114" s="21" t="str">
        <f>E114</f>
        <v>Kontum</v>
      </c>
      <c r="H114" s="20">
        <v>168</v>
      </c>
      <c r="I114" s="21" t="str">
        <f>G114</f>
        <v>Kontum</v>
      </c>
      <c r="J114" s="20">
        <v>134</v>
      </c>
      <c r="K114" s="21" t="str">
        <f>I114</f>
        <v>Kontum</v>
      </c>
      <c r="L114" s="20" t="s">
        <v>143</v>
      </c>
      <c r="M114" s="22" t="str">
        <f>K114</f>
        <v>Kontum</v>
      </c>
      <c r="N114" s="23" t="s">
        <v>144</v>
      </c>
      <c r="O114" s="2"/>
    </row>
    <row r="115" spans="1:15" ht="13.5">
      <c r="A115" s="16"/>
      <c r="B115" s="24"/>
      <c r="C115" s="24"/>
      <c r="D115" s="24"/>
      <c r="E115" s="25"/>
      <c r="F115" s="25"/>
      <c r="G115" s="25"/>
      <c r="H115" s="25"/>
      <c r="I115" s="24"/>
      <c r="J115" s="24"/>
      <c r="K115" s="25"/>
      <c r="L115" s="25"/>
      <c r="M115" s="26"/>
      <c r="N115" s="26"/>
      <c r="O115" s="2"/>
    </row>
    <row r="116" spans="1:15" ht="13.5">
      <c r="A116" s="16"/>
      <c r="B116" s="24"/>
      <c r="C116" s="24"/>
      <c r="D116" s="24"/>
      <c r="E116" s="25"/>
      <c r="F116" s="25"/>
      <c r="G116" s="25"/>
      <c r="H116" s="25"/>
      <c r="I116" s="24"/>
      <c r="J116" s="24"/>
      <c r="K116" s="25"/>
      <c r="L116" s="25"/>
      <c r="M116" s="26"/>
      <c r="N116" s="26"/>
      <c r="O116" s="2"/>
    </row>
    <row r="117" spans="1:15" ht="13.5">
      <c r="A117" s="15" t="s">
        <v>148</v>
      </c>
      <c r="B117" s="290" t="s">
        <v>131</v>
      </c>
      <c r="C117" s="290"/>
      <c r="D117" s="29"/>
      <c r="E117" s="291" t="s">
        <v>132</v>
      </c>
      <c r="F117" s="291"/>
      <c r="G117" s="292" t="s">
        <v>133</v>
      </c>
      <c r="H117" s="292"/>
      <c r="I117" s="290" t="s">
        <v>134</v>
      </c>
      <c r="J117" s="290"/>
      <c r="K117" s="291" t="s">
        <v>135</v>
      </c>
      <c r="L117" s="291"/>
      <c r="M117" s="293" t="s">
        <v>136</v>
      </c>
      <c r="N117" s="293"/>
      <c r="O117" s="2"/>
    </row>
    <row r="118" spans="1:15" ht="13.5">
      <c r="A118" s="16"/>
      <c r="B118" s="17" t="s">
        <v>162</v>
      </c>
      <c r="C118" s="17" t="s">
        <v>139</v>
      </c>
      <c r="D118" s="17"/>
      <c r="E118" s="17" t="str">
        <f>B118</f>
        <v>DD</v>
      </c>
      <c r="F118" s="17" t="s">
        <v>139</v>
      </c>
      <c r="G118" s="17" t="str">
        <f>E118</f>
        <v>DD</v>
      </c>
      <c r="H118" s="17" t="s">
        <v>139</v>
      </c>
      <c r="I118" s="17" t="str">
        <f>G118</f>
        <v>DD</v>
      </c>
      <c r="J118" s="17" t="s">
        <v>139</v>
      </c>
      <c r="K118" s="17" t="str">
        <f>I118</f>
        <v>DD</v>
      </c>
      <c r="L118" s="17" t="s">
        <v>139</v>
      </c>
      <c r="M118" s="17" t="str">
        <f>K118</f>
        <v>DD</v>
      </c>
      <c r="N118" s="18" t="s">
        <v>139</v>
      </c>
      <c r="O118" s="2"/>
    </row>
    <row r="119" spans="1:15" ht="13.5">
      <c r="A119" s="16"/>
      <c r="B119" s="19" t="s">
        <v>164</v>
      </c>
      <c r="C119" s="20" t="s">
        <v>141</v>
      </c>
      <c r="D119" s="20"/>
      <c r="E119" s="21" t="str">
        <f>B119</f>
        <v>Đăkhà</v>
      </c>
      <c r="F119" s="20" t="s">
        <v>142</v>
      </c>
      <c r="G119" s="21" t="str">
        <f>E119</f>
        <v>Đăkhà</v>
      </c>
      <c r="H119" s="20">
        <v>168</v>
      </c>
      <c r="I119" s="21" t="str">
        <f>G119</f>
        <v>Đăkhà</v>
      </c>
      <c r="J119" s="20">
        <v>134</v>
      </c>
      <c r="K119" s="21" t="str">
        <f>I119</f>
        <v>Đăkhà</v>
      </c>
      <c r="L119" s="20" t="s">
        <v>143</v>
      </c>
      <c r="M119" s="22" t="str">
        <f>K119</f>
        <v>Đăkhà</v>
      </c>
      <c r="N119" s="23" t="s">
        <v>144</v>
      </c>
      <c r="O119" s="2"/>
    </row>
    <row r="120" spans="1:15" ht="13.5">
      <c r="A120" s="16"/>
      <c r="B120" s="24"/>
      <c r="C120" s="24"/>
      <c r="D120" s="24"/>
      <c r="E120" s="25"/>
      <c r="F120" s="25"/>
      <c r="G120" s="25"/>
      <c r="H120" s="25"/>
      <c r="I120" s="24"/>
      <c r="J120" s="24"/>
      <c r="K120" s="25"/>
      <c r="L120" s="25"/>
      <c r="M120" s="26"/>
      <c r="N120" s="26"/>
      <c r="O120" s="2"/>
    </row>
    <row r="121" spans="1:15" ht="13.5">
      <c r="A121" s="16"/>
      <c r="B121" s="24"/>
      <c r="C121" s="24"/>
      <c r="D121" s="24"/>
      <c r="E121" s="25"/>
      <c r="F121" s="25"/>
      <c r="G121" s="25"/>
      <c r="H121" s="25"/>
      <c r="I121" s="24"/>
      <c r="J121" s="24"/>
      <c r="K121" s="25"/>
      <c r="L121" s="25"/>
      <c r="M121" s="26"/>
      <c r="N121" s="26"/>
      <c r="O121" s="2"/>
    </row>
    <row r="122" spans="1:15" ht="13.5">
      <c r="A122" s="15" t="s">
        <v>113</v>
      </c>
      <c r="B122" s="290" t="s">
        <v>131</v>
      </c>
      <c r="C122" s="290"/>
      <c r="D122" s="29"/>
      <c r="E122" s="291" t="s">
        <v>132</v>
      </c>
      <c r="F122" s="291"/>
      <c r="G122" s="292" t="s">
        <v>133</v>
      </c>
      <c r="H122" s="292"/>
      <c r="I122" s="290" t="s">
        <v>134</v>
      </c>
      <c r="J122" s="290"/>
      <c r="K122" s="291" t="s">
        <v>135</v>
      </c>
      <c r="L122" s="291"/>
      <c r="M122" s="293" t="s">
        <v>136</v>
      </c>
      <c r="N122" s="293"/>
      <c r="O122" s="2"/>
    </row>
    <row r="123" spans="1:15" ht="13.5">
      <c r="A123" s="16"/>
      <c r="B123" s="17" t="s">
        <v>162</v>
      </c>
      <c r="C123" s="17" t="s">
        <v>139</v>
      </c>
      <c r="D123" s="17"/>
      <c r="E123" s="17" t="str">
        <f>B123</f>
        <v>DD</v>
      </c>
      <c r="F123" s="17" t="s">
        <v>139</v>
      </c>
      <c r="G123" s="17" t="str">
        <f>E123</f>
        <v>DD</v>
      </c>
      <c r="H123" s="17" t="s">
        <v>139</v>
      </c>
      <c r="I123" s="17" t="str">
        <f>G123</f>
        <v>DD</v>
      </c>
      <c r="J123" s="17" t="s">
        <v>139</v>
      </c>
      <c r="K123" s="17" t="str">
        <f>I123</f>
        <v>DD</v>
      </c>
      <c r="L123" s="17" t="s">
        <v>139</v>
      </c>
      <c r="M123" s="17" t="str">
        <f>K123</f>
        <v>DD</v>
      </c>
      <c r="N123" s="18" t="s">
        <v>139</v>
      </c>
      <c r="O123" s="2"/>
    </row>
    <row r="124" spans="1:15" ht="13.5">
      <c r="A124" s="16"/>
      <c r="B124" s="19" t="s">
        <v>165</v>
      </c>
      <c r="C124" s="20" t="s">
        <v>141</v>
      </c>
      <c r="D124" s="20"/>
      <c r="E124" s="21" t="str">
        <f>B124</f>
        <v>Đăktô</v>
      </c>
      <c r="F124" s="20" t="s">
        <v>142</v>
      </c>
      <c r="G124" s="21" t="str">
        <f>E124</f>
        <v>Đăktô</v>
      </c>
      <c r="H124" s="20">
        <v>168</v>
      </c>
      <c r="I124" s="21" t="str">
        <f>G124</f>
        <v>Đăktô</v>
      </c>
      <c r="J124" s="20">
        <v>134</v>
      </c>
      <c r="K124" s="21" t="str">
        <f>I124</f>
        <v>Đăktô</v>
      </c>
      <c r="L124" s="20" t="s">
        <v>143</v>
      </c>
      <c r="M124" s="22" t="str">
        <f>K124</f>
        <v>Đăktô</v>
      </c>
      <c r="N124" s="23" t="s">
        <v>144</v>
      </c>
      <c r="O124" s="2"/>
    </row>
    <row r="125" spans="1:15" ht="13.5">
      <c r="A125" s="16"/>
      <c r="B125" s="24"/>
      <c r="C125" s="24"/>
      <c r="D125" s="24"/>
      <c r="E125" s="25"/>
      <c r="F125" s="25"/>
      <c r="G125" s="25"/>
      <c r="H125" s="25"/>
      <c r="I125" s="24"/>
      <c r="J125" s="24"/>
      <c r="K125" s="25"/>
      <c r="L125" s="25"/>
      <c r="M125" s="26"/>
      <c r="N125" s="26"/>
      <c r="O125" s="2"/>
    </row>
    <row r="126" spans="1:15" ht="13.5">
      <c r="A126" s="16"/>
      <c r="B126" s="24"/>
      <c r="C126" s="24"/>
      <c r="D126" s="24"/>
      <c r="E126" s="25"/>
      <c r="F126" s="25"/>
      <c r="G126" s="25"/>
      <c r="H126" s="25"/>
      <c r="I126" s="24"/>
      <c r="J126" s="24"/>
      <c r="K126" s="25"/>
      <c r="L126" s="25"/>
      <c r="M126" s="26"/>
      <c r="N126" s="26"/>
      <c r="O126" s="2"/>
    </row>
    <row r="127" spans="1:15" ht="13.5">
      <c r="A127" s="15" t="s">
        <v>114</v>
      </c>
      <c r="B127" s="290" t="s">
        <v>131</v>
      </c>
      <c r="C127" s="290"/>
      <c r="D127" s="29"/>
      <c r="E127" s="291" t="s">
        <v>132</v>
      </c>
      <c r="F127" s="291"/>
      <c r="G127" s="292" t="s">
        <v>133</v>
      </c>
      <c r="H127" s="292"/>
      <c r="I127" s="290" t="s">
        <v>134</v>
      </c>
      <c r="J127" s="290"/>
      <c r="K127" s="291" t="s">
        <v>135</v>
      </c>
      <c r="L127" s="291"/>
      <c r="M127" s="293" t="s">
        <v>136</v>
      </c>
      <c r="N127" s="293"/>
      <c r="O127" s="2"/>
    </row>
    <row r="128" spans="1:15" ht="13.5">
      <c r="A128" s="16"/>
      <c r="B128" s="17" t="s">
        <v>162</v>
      </c>
      <c r="C128" s="17" t="s">
        <v>139</v>
      </c>
      <c r="D128" s="17"/>
      <c r="E128" s="17" t="str">
        <f>B128</f>
        <v>DD</v>
      </c>
      <c r="F128" s="17" t="s">
        <v>139</v>
      </c>
      <c r="G128" s="17" t="str">
        <f>E128</f>
        <v>DD</v>
      </c>
      <c r="H128" s="17" t="s">
        <v>139</v>
      </c>
      <c r="I128" s="17" t="str">
        <f>G128</f>
        <v>DD</v>
      </c>
      <c r="J128" s="17" t="s">
        <v>139</v>
      </c>
      <c r="K128" s="17" t="str">
        <f>I128</f>
        <v>DD</v>
      </c>
      <c r="L128" s="17" t="s">
        <v>139</v>
      </c>
      <c r="M128" s="17" t="str">
        <f>K128</f>
        <v>DD</v>
      </c>
      <c r="N128" s="18" t="s">
        <v>139</v>
      </c>
      <c r="O128" s="2"/>
    </row>
    <row r="129" spans="1:15" ht="13.5">
      <c r="A129" s="16"/>
      <c r="B129" s="19" t="s">
        <v>166</v>
      </c>
      <c r="C129" s="20" t="s">
        <v>141</v>
      </c>
      <c r="D129" s="20"/>
      <c r="E129" s="21" t="str">
        <f>B129</f>
        <v>Tumơrông</v>
      </c>
      <c r="F129" s="20" t="s">
        <v>142</v>
      </c>
      <c r="G129" s="21" t="str">
        <f>E129</f>
        <v>Tumơrông</v>
      </c>
      <c r="H129" s="20">
        <v>168</v>
      </c>
      <c r="I129" s="21" t="str">
        <f>G129</f>
        <v>Tumơrông</v>
      </c>
      <c r="J129" s="20">
        <v>134</v>
      </c>
      <c r="K129" s="21" t="str">
        <f>I129</f>
        <v>Tumơrông</v>
      </c>
      <c r="L129" s="20" t="s">
        <v>143</v>
      </c>
      <c r="M129" s="22" t="str">
        <f>K129</f>
        <v>Tumơrông</v>
      </c>
      <c r="N129" s="23" t="s">
        <v>144</v>
      </c>
      <c r="O129" s="2"/>
    </row>
    <row r="130" spans="1:15" ht="13.5">
      <c r="A130" s="16"/>
      <c r="B130" s="24"/>
      <c r="C130" s="24"/>
      <c r="D130" s="24"/>
      <c r="E130" s="25"/>
      <c r="F130" s="25"/>
      <c r="G130" s="25"/>
      <c r="H130" s="25"/>
      <c r="I130" s="24"/>
      <c r="J130" s="24"/>
      <c r="K130" s="25"/>
      <c r="L130" s="25"/>
      <c r="M130" s="26"/>
      <c r="N130" s="26"/>
      <c r="O130" s="2"/>
    </row>
    <row r="131" spans="1:15" ht="13.5">
      <c r="A131" s="16"/>
      <c r="B131" s="24"/>
      <c r="C131" s="24"/>
      <c r="D131" s="24"/>
      <c r="E131" s="25"/>
      <c r="F131" s="25"/>
      <c r="G131" s="25"/>
      <c r="H131" s="25"/>
      <c r="I131" s="24"/>
      <c r="J131" s="24"/>
      <c r="K131" s="25"/>
      <c r="L131" s="25"/>
      <c r="M131" s="26"/>
      <c r="N131" s="26"/>
      <c r="O131" s="2"/>
    </row>
    <row r="132" spans="1:15" ht="13.5">
      <c r="A132" s="15" t="s">
        <v>115</v>
      </c>
      <c r="B132" s="290" t="s">
        <v>131</v>
      </c>
      <c r="C132" s="290"/>
      <c r="D132" s="29"/>
      <c r="E132" s="291" t="s">
        <v>132</v>
      </c>
      <c r="F132" s="291"/>
      <c r="G132" s="292" t="s">
        <v>133</v>
      </c>
      <c r="H132" s="292"/>
      <c r="I132" s="290" t="s">
        <v>134</v>
      </c>
      <c r="J132" s="290"/>
      <c r="K132" s="291" t="s">
        <v>135</v>
      </c>
      <c r="L132" s="291"/>
      <c r="M132" s="293" t="s">
        <v>136</v>
      </c>
      <c r="N132" s="293"/>
      <c r="O132" s="2"/>
    </row>
    <row r="133" spans="1:15" ht="13.5">
      <c r="A133" s="16"/>
      <c r="B133" s="17" t="s">
        <v>162</v>
      </c>
      <c r="C133" s="17" t="s">
        <v>139</v>
      </c>
      <c r="D133" s="17"/>
      <c r="E133" s="17" t="str">
        <f>B133</f>
        <v>DD</v>
      </c>
      <c r="F133" s="17" t="s">
        <v>139</v>
      </c>
      <c r="G133" s="17" t="str">
        <f>E133</f>
        <v>DD</v>
      </c>
      <c r="H133" s="17" t="s">
        <v>139</v>
      </c>
      <c r="I133" s="17" t="str">
        <f>G133</f>
        <v>DD</v>
      </c>
      <c r="J133" s="17" t="s">
        <v>139</v>
      </c>
      <c r="K133" s="17" t="str">
        <f>I133</f>
        <v>DD</v>
      </c>
      <c r="L133" s="17" t="s">
        <v>139</v>
      </c>
      <c r="M133" s="17" t="str">
        <f>K133</f>
        <v>DD</v>
      </c>
      <c r="N133" s="18" t="s">
        <v>139</v>
      </c>
      <c r="O133" s="2"/>
    </row>
    <row r="134" spans="1:15" ht="13.5">
      <c r="A134" s="16"/>
      <c r="B134" s="19" t="s">
        <v>167</v>
      </c>
      <c r="C134" s="20" t="s">
        <v>141</v>
      </c>
      <c r="D134" s="20"/>
      <c r="E134" s="21" t="str">
        <f>B134</f>
        <v>Ngọchồi</v>
      </c>
      <c r="F134" s="20" t="s">
        <v>142</v>
      </c>
      <c r="G134" s="21" t="str">
        <f>E134</f>
        <v>Ngọchồi</v>
      </c>
      <c r="H134" s="20">
        <v>168</v>
      </c>
      <c r="I134" s="21" t="str">
        <f>G134</f>
        <v>Ngọchồi</v>
      </c>
      <c r="J134" s="20">
        <v>134</v>
      </c>
      <c r="K134" s="21" t="str">
        <f>I134</f>
        <v>Ngọchồi</v>
      </c>
      <c r="L134" s="20" t="s">
        <v>143</v>
      </c>
      <c r="M134" s="22" t="str">
        <f>K134</f>
        <v>Ngọchồi</v>
      </c>
      <c r="N134" s="23" t="s">
        <v>144</v>
      </c>
      <c r="O134" s="2"/>
    </row>
    <row r="135" spans="1:15" ht="13.5">
      <c r="A135" s="16"/>
      <c r="B135" s="24"/>
      <c r="C135" s="24"/>
      <c r="D135" s="24"/>
      <c r="E135" s="25"/>
      <c r="F135" s="25"/>
      <c r="G135" s="25"/>
      <c r="H135" s="25"/>
      <c r="I135" s="24"/>
      <c r="J135" s="24"/>
      <c r="K135" s="25"/>
      <c r="L135" s="25"/>
      <c r="M135" s="26"/>
      <c r="N135" s="26"/>
      <c r="O135" s="2"/>
    </row>
    <row r="136" spans="1:15" ht="13.5">
      <c r="A136" s="16"/>
      <c r="B136" s="24"/>
      <c r="C136" s="24"/>
      <c r="D136" s="24"/>
      <c r="E136" s="25"/>
      <c r="F136" s="25"/>
      <c r="G136" s="25"/>
      <c r="H136" s="25"/>
      <c r="I136" s="24"/>
      <c r="J136" s="24"/>
      <c r="K136" s="25"/>
      <c r="L136" s="25"/>
      <c r="M136" s="26"/>
      <c r="N136" s="26"/>
      <c r="O136" s="2"/>
    </row>
    <row r="137" spans="1:15" ht="13.5">
      <c r="A137" s="15" t="s">
        <v>116</v>
      </c>
      <c r="B137" s="290" t="s">
        <v>131</v>
      </c>
      <c r="C137" s="290"/>
      <c r="D137" s="29"/>
      <c r="E137" s="291" t="s">
        <v>132</v>
      </c>
      <c r="F137" s="291"/>
      <c r="G137" s="292" t="s">
        <v>133</v>
      </c>
      <c r="H137" s="292"/>
      <c r="I137" s="290" t="s">
        <v>134</v>
      </c>
      <c r="J137" s="290"/>
      <c r="K137" s="291" t="s">
        <v>135</v>
      </c>
      <c r="L137" s="291"/>
      <c r="M137" s="293" t="s">
        <v>136</v>
      </c>
      <c r="N137" s="293"/>
      <c r="O137" s="2"/>
    </row>
    <row r="138" spans="1:15" ht="13.5">
      <c r="A138" s="16"/>
      <c r="B138" s="17" t="s">
        <v>162</v>
      </c>
      <c r="C138" s="17" t="s">
        <v>139</v>
      </c>
      <c r="D138" s="17"/>
      <c r="E138" s="17" t="str">
        <f>B138</f>
        <v>DD</v>
      </c>
      <c r="F138" s="17" t="s">
        <v>139</v>
      </c>
      <c r="G138" s="17" t="str">
        <f>E138</f>
        <v>DD</v>
      </c>
      <c r="H138" s="17" t="s">
        <v>139</v>
      </c>
      <c r="I138" s="17" t="str">
        <f>G138</f>
        <v>DD</v>
      </c>
      <c r="J138" s="17" t="s">
        <v>139</v>
      </c>
      <c r="K138" s="17" t="str">
        <f>I138</f>
        <v>DD</v>
      </c>
      <c r="L138" s="17" t="s">
        <v>139</v>
      </c>
      <c r="M138" s="17" t="str">
        <f>K138</f>
        <v>DD</v>
      </c>
      <c r="N138" s="18" t="s">
        <v>139</v>
      </c>
      <c r="O138" s="2"/>
    </row>
    <row r="139" spans="1:15" ht="13.5">
      <c r="A139" s="16"/>
      <c r="B139" s="19" t="s">
        <v>168</v>
      </c>
      <c r="C139" s="20" t="s">
        <v>141</v>
      </c>
      <c r="D139" s="20"/>
      <c r="E139" s="21" t="str">
        <f>B139</f>
        <v>Đăkglei</v>
      </c>
      <c r="F139" s="20" t="s">
        <v>142</v>
      </c>
      <c r="G139" s="21" t="str">
        <f>E139</f>
        <v>Đăkglei</v>
      </c>
      <c r="H139" s="20">
        <v>168</v>
      </c>
      <c r="I139" s="21" t="str">
        <f>G139</f>
        <v>Đăkglei</v>
      </c>
      <c r="J139" s="20">
        <v>134</v>
      </c>
      <c r="K139" s="21" t="str">
        <f>I139</f>
        <v>Đăkglei</v>
      </c>
      <c r="L139" s="20" t="s">
        <v>143</v>
      </c>
      <c r="M139" s="22" t="str">
        <f>K139</f>
        <v>Đăkglei</v>
      </c>
      <c r="N139" s="23" t="s">
        <v>144</v>
      </c>
      <c r="O139" s="2"/>
    </row>
    <row r="140" spans="1:15" ht="13.5">
      <c r="A140" s="16"/>
      <c r="B140" s="24"/>
      <c r="C140" s="24"/>
      <c r="D140" s="24"/>
      <c r="E140" s="25"/>
      <c r="F140" s="25"/>
      <c r="G140" s="25"/>
      <c r="H140" s="25"/>
      <c r="I140" s="24"/>
      <c r="J140" s="24"/>
      <c r="K140" s="25"/>
      <c r="L140" s="25"/>
      <c r="M140" s="26"/>
      <c r="N140" s="26"/>
      <c r="O140" s="2"/>
    </row>
    <row r="141" spans="1:15" ht="13.5">
      <c r="A141" s="16"/>
      <c r="B141" s="24"/>
      <c r="C141" s="24"/>
      <c r="D141" s="24"/>
      <c r="E141" s="25"/>
      <c r="F141" s="25"/>
      <c r="G141" s="25"/>
      <c r="H141" s="25"/>
      <c r="I141" s="24"/>
      <c r="J141" s="24"/>
      <c r="K141" s="25"/>
      <c r="L141" s="25"/>
      <c r="M141" s="26"/>
      <c r="N141" s="26"/>
      <c r="O141" s="2"/>
    </row>
    <row r="142" spans="1:15" ht="13.5">
      <c r="A142" s="15" t="s">
        <v>117</v>
      </c>
      <c r="B142" s="290" t="s">
        <v>131</v>
      </c>
      <c r="C142" s="290"/>
      <c r="D142" s="29"/>
      <c r="E142" s="291" t="s">
        <v>132</v>
      </c>
      <c r="F142" s="291"/>
      <c r="G142" s="292" t="s">
        <v>133</v>
      </c>
      <c r="H142" s="292"/>
      <c r="I142" s="290" t="s">
        <v>134</v>
      </c>
      <c r="J142" s="290"/>
      <c r="K142" s="291" t="s">
        <v>135</v>
      </c>
      <c r="L142" s="291"/>
      <c r="M142" s="293" t="s">
        <v>136</v>
      </c>
      <c r="N142" s="293"/>
      <c r="O142" s="2"/>
    </row>
    <row r="143" spans="1:15" ht="13.5">
      <c r="A143" s="16"/>
      <c r="B143" s="17" t="s">
        <v>162</v>
      </c>
      <c r="C143" s="17" t="s">
        <v>139</v>
      </c>
      <c r="D143" s="17"/>
      <c r="E143" s="17" t="str">
        <f>B143</f>
        <v>DD</v>
      </c>
      <c r="F143" s="17" t="s">
        <v>139</v>
      </c>
      <c r="G143" s="17" t="str">
        <f>E143</f>
        <v>DD</v>
      </c>
      <c r="H143" s="17" t="s">
        <v>139</v>
      </c>
      <c r="I143" s="17" t="str">
        <f>G143</f>
        <v>DD</v>
      </c>
      <c r="J143" s="17" t="s">
        <v>139</v>
      </c>
      <c r="K143" s="17" t="str">
        <f>I143</f>
        <v>DD</v>
      </c>
      <c r="L143" s="17" t="s">
        <v>139</v>
      </c>
      <c r="M143" s="17" t="str">
        <f>K143</f>
        <v>DD</v>
      </c>
      <c r="N143" s="18" t="s">
        <v>139</v>
      </c>
      <c r="O143" s="2"/>
    </row>
    <row r="144" spans="1:15" ht="13.5">
      <c r="A144" s="16"/>
      <c r="B144" s="19" t="s">
        <v>169</v>
      </c>
      <c r="C144" s="20" t="s">
        <v>141</v>
      </c>
      <c r="D144" s="20"/>
      <c r="E144" s="21" t="str">
        <f>B144</f>
        <v>Sathầy</v>
      </c>
      <c r="F144" s="20" t="s">
        <v>142</v>
      </c>
      <c r="G144" s="21" t="str">
        <f>E144</f>
        <v>Sathầy</v>
      </c>
      <c r="H144" s="20">
        <v>168</v>
      </c>
      <c r="I144" s="21" t="str">
        <f>G144</f>
        <v>Sathầy</v>
      </c>
      <c r="J144" s="20">
        <v>134</v>
      </c>
      <c r="K144" s="21" t="str">
        <f>I144</f>
        <v>Sathầy</v>
      </c>
      <c r="L144" s="20" t="s">
        <v>143</v>
      </c>
      <c r="M144" s="22" t="str">
        <f>K144</f>
        <v>Sathầy</v>
      </c>
      <c r="N144" s="23" t="s">
        <v>144</v>
      </c>
      <c r="O144" s="2"/>
    </row>
    <row r="145" spans="1:15" ht="13.5">
      <c r="A145" s="16"/>
      <c r="B145" s="24"/>
      <c r="C145" s="24"/>
      <c r="D145" s="24"/>
      <c r="E145" s="25"/>
      <c r="F145" s="25"/>
      <c r="G145" s="25"/>
      <c r="H145" s="25"/>
      <c r="I145" s="24"/>
      <c r="J145" s="24"/>
      <c r="K145" s="25"/>
      <c r="L145" s="25"/>
      <c r="M145" s="26"/>
      <c r="N145" s="26"/>
      <c r="O145" s="2"/>
    </row>
    <row r="146" spans="1:15" ht="13.5">
      <c r="A146" s="16"/>
      <c r="B146" s="24"/>
      <c r="C146" s="24"/>
      <c r="D146" s="24"/>
      <c r="E146" s="25"/>
      <c r="F146" s="25"/>
      <c r="G146" s="25"/>
      <c r="H146" s="25"/>
      <c r="I146" s="24"/>
      <c r="J146" s="24"/>
      <c r="K146" s="25"/>
      <c r="L146" s="25"/>
      <c r="M146" s="26"/>
      <c r="N146" s="26"/>
      <c r="O146" s="2"/>
    </row>
    <row r="147" spans="1:15" ht="13.5">
      <c r="A147" s="15" t="s">
        <v>119</v>
      </c>
      <c r="B147" s="290" t="s">
        <v>131</v>
      </c>
      <c r="C147" s="290"/>
      <c r="D147" s="29"/>
      <c r="E147" s="291" t="s">
        <v>132</v>
      </c>
      <c r="F147" s="291"/>
      <c r="G147" s="292" t="s">
        <v>133</v>
      </c>
      <c r="H147" s="292"/>
      <c r="I147" s="290" t="s">
        <v>134</v>
      </c>
      <c r="J147" s="290"/>
      <c r="K147" s="291" t="s">
        <v>135</v>
      </c>
      <c r="L147" s="291"/>
      <c r="M147" s="293" t="s">
        <v>136</v>
      </c>
      <c r="N147" s="293"/>
      <c r="O147" s="2"/>
    </row>
    <row r="148" spans="1:15" ht="13.5">
      <c r="A148" s="16"/>
      <c r="B148" s="17" t="s">
        <v>162</v>
      </c>
      <c r="C148" s="17" t="s">
        <v>139</v>
      </c>
      <c r="D148" s="17"/>
      <c r="E148" s="17" t="str">
        <f>B148</f>
        <v>DD</v>
      </c>
      <c r="F148" s="17" t="s">
        <v>139</v>
      </c>
      <c r="G148" s="17" t="str">
        <f>E148</f>
        <v>DD</v>
      </c>
      <c r="H148" s="17" t="s">
        <v>139</v>
      </c>
      <c r="I148" s="17" t="str">
        <f>G148</f>
        <v>DD</v>
      </c>
      <c r="J148" s="17" t="s">
        <v>139</v>
      </c>
      <c r="K148" s="17" t="str">
        <f>I148</f>
        <v>DD</v>
      </c>
      <c r="L148" s="17" t="s">
        <v>139</v>
      </c>
      <c r="M148" s="17" t="str">
        <f>K148</f>
        <v>DD</v>
      </c>
      <c r="N148" s="18" t="s">
        <v>139</v>
      </c>
      <c r="O148" s="2"/>
    </row>
    <row r="149" spans="1:15" ht="13.5">
      <c r="A149" s="16"/>
      <c r="B149" s="19" t="s">
        <v>170</v>
      </c>
      <c r="C149" s="20" t="s">
        <v>141</v>
      </c>
      <c r="D149" s="20"/>
      <c r="E149" s="21" t="str">
        <f>B149</f>
        <v>Konrẫy</v>
      </c>
      <c r="F149" s="20" t="s">
        <v>142</v>
      </c>
      <c r="G149" s="21" t="str">
        <f>E149</f>
        <v>Konrẫy</v>
      </c>
      <c r="H149" s="20">
        <v>168</v>
      </c>
      <c r="I149" s="21" t="str">
        <f>G149</f>
        <v>Konrẫy</v>
      </c>
      <c r="J149" s="20">
        <v>134</v>
      </c>
      <c r="K149" s="21" t="str">
        <f>I149</f>
        <v>Konrẫy</v>
      </c>
      <c r="L149" s="20" t="s">
        <v>143</v>
      </c>
      <c r="M149" s="22" t="str">
        <f>K149</f>
        <v>Konrẫy</v>
      </c>
      <c r="N149" s="23" t="s">
        <v>144</v>
      </c>
      <c r="O149" s="2"/>
    </row>
    <row r="150" spans="1:15" ht="13.5">
      <c r="A150" s="16"/>
      <c r="B150" s="24"/>
      <c r="C150" s="24"/>
      <c r="D150" s="24"/>
      <c r="E150" s="25"/>
      <c r="F150" s="25"/>
      <c r="G150" s="25"/>
      <c r="H150" s="25"/>
      <c r="I150" s="24"/>
      <c r="J150" s="24"/>
      <c r="K150" s="25"/>
      <c r="L150" s="25"/>
      <c r="M150" s="26"/>
      <c r="N150" s="26"/>
      <c r="O150" s="2"/>
    </row>
    <row r="151" spans="1:15" ht="13.5">
      <c r="A151" s="16"/>
      <c r="B151" s="24"/>
      <c r="C151" s="24"/>
      <c r="D151" s="24"/>
      <c r="E151" s="25"/>
      <c r="F151" s="25"/>
      <c r="G151" s="25"/>
      <c r="H151" s="25"/>
      <c r="I151" s="24"/>
      <c r="J151" s="24"/>
      <c r="K151" s="25"/>
      <c r="L151" s="25"/>
      <c r="M151" s="26"/>
      <c r="N151" s="26"/>
      <c r="O151" s="2"/>
    </row>
    <row r="152" spans="1:15" ht="13.5">
      <c r="A152" s="15" t="s">
        <v>171</v>
      </c>
      <c r="B152" s="290" t="s">
        <v>131</v>
      </c>
      <c r="C152" s="290"/>
      <c r="D152" s="29"/>
      <c r="E152" s="291" t="s">
        <v>132</v>
      </c>
      <c r="F152" s="291"/>
      <c r="G152" s="292" t="s">
        <v>133</v>
      </c>
      <c r="H152" s="292"/>
      <c r="I152" s="290" t="s">
        <v>134</v>
      </c>
      <c r="J152" s="290"/>
      <c r="K152" s="291" t="s">
        <v>135</v>
      </c>
      <c r="L152" s="291"/>
      <c r="M152" s="293" t="s">
        <v>136</v>
      </c>
      <c r="N152" s="293"/>
      <c r="O152" s="2"/>
    </row>
    <row r="153" spans="1:15" ht="13.5">
      <c r="A153" s="16"/>
      <c r="B153" s="17" t="s">
        <v>162</v>
      </c>
      <c r="C153" s="17" t="s">
        <v>139</v>
      </c>
      <c r="D153" s="17"/>
      <c r="E153" s="17" t="str">
        <f>B153</f>
        <v>DD</v>
      </c>
      <c r="F153" s="17" t="s">
        <v>139</v>
      </c>
      <c r="G153" s="17" t="str">
        <f>E153</f>
        <v>DD</v>
      </c>
      <c r="H153" s="17" t="s">
        <v>139</v>
      </c>
      <c r="I153" s="17" t="str">
        <f>G153</f>
        <v>DD</v>
      </c>
      <c r="J153" s="17" t="s">
        <v>139</v>
      </c>
      <c r="K153" s="17" t="str">
        <f>I153</f>
        <v>DD</v>
      </c>
      <c r="L153" s="17" t="s">
        <v>139</v>
      </c>
      <c r="M153" s="17" t="str">
        <f>K153</f>
        <v>DD</v>
      </c>
      <c r="N153" s="18" t="s">
        <v>139</v>
      </c>
      <c r="O153" s="2"/>
    </row>
    <row r="154" spans="1:15" ht="13.5">
      <c r="A154" s="16"/>
      <c r="B154" s="30" t="s">
        <v>172</v>
      </c>
      <c r="C154" s="20" t="s">
        <v>141</v>
      </c>
      <c r="D154" s="20"/>
      <c r="E154" s="21" t="str">
        <f>B154</f>
        <v>KonPlong</v>
      </c>
      <c r="F154" s="20" t="s">
        <v>142</v>
      </c>
      <c r="G154" s="21" t="str">
        <f>E154</f>
        <v>KonPlong</v>
      </c>
      <c r="H154" s="20">
        <v>168</v>
      </c>
      <c r="I154" s="21" t="str">
        <f>G154</f>
        <v>KonPlong</v>
      </c>
      <c r="J154" s="20">
        <v>134</v>
      </c>
      <c r="K154" s="21" t="str">
        <f>I154</f>
        <v>KonPlong</v>
      </c>
      <c r="L154" s="20" t="s">
        <v>143</v>
      </c>
      <c r="M154" s="22" t="str">
        <f>K154</f>
        <v>KonPlong</v>
      </c>
      <c r="N154" s="23" t="s">
        <v>144</v>
      </c>
      <c r="O154" s="2"/>
    </row>
    <row r="155" spans="1:15" ht="13.5">
      <c r="A155" s="16"/>
      <c r="B155" s="24"/>
      <c r="C155" s="24"/>
      <c r="D155" s="24"/>
      <c r="E155" s="25"/>
      <c r="F155" s="25"/>
      <c r="G155" s="25"/>
      <c r="H155" s="25"/>
      <c r="I155" s="24"/>
      <c r="J155" s="24"/>
      <c r="K155" s="25"/>
      <c r="L155" s="25"/>
      <c r="M155" s="26"/>
      <c r="N155" s="26"/>
      <c r="O155" s="2"/>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2" customWidth="1"/>
    <col min="2" max="16384" width="9.33203125" style="2"/>
  </cols>
  <sheetData>
    <row r="6" spans="1:15" ht="13.5">
      <c r="A6" s="37" t="s">
        <v>184</v>
      </c>
      <c r="B6" s="14"/>
      <c r="C6" s="14"/>
      <c r="D6" s="14"/>
      <c r="E6" s="14"/>
      <c r="F6" s="14"/>
      <c r="G6" s="14"/>
      <c r="H6" s="14"/>
      <c r="I6" s="14"/>
      <c r="J6" s="14"/>
      <c r="K6" s="14"/>
      <c r="L6" s="14"/>
      <c r="M6" s="14"/>
    </row>
    <row r="7" spans="1:15" ht="13.5">
      <c r="A7" s="38" t="s">
        <v>187</v>
      </c>
      <c r="B7" s="290" t="s">
        <v>131</v>
      </c>
      <c r="C7" s="290"/>
      <c r="D7" s="291" t="s">
        <v>132</v>
      </c>
      <c r="E7" s="291"/>
      <c r="F7" s="294" t="s">
        <v>173</v>
      </c>
      <c r="G7" s="294"/>
      <c r="H7" s="295" t="s">
        <v>174</v>
      </c>
      <c r="I7" s="295"/>
      <c r="J7" s="296" t="s">
        <v>175</v>
      </c>
      <c r="K7" s="296"/>
      <c r="L7" s="295" t="s">
        <v>137</v>
      </c>
      <c r="M7" s="295"/>
      <c r="N7" s="297" t="s">
        <v>235</v>
      </c>
      <c r="O7" s="297"/>
    </row>
    <row r="8" spans="1:15" ht="13.5">
      <c r="A8" s="16"/>
      <c r="B8" s="17" t="s">
        <v>138</v>
      </c>
      <c r="C8" s="17" t="s">
        <v>139</v>
      </c>
      <c r="D8" s="17" t="s">
        <v>138</v>
      </c>
      <c r="E8" s="17" t="s">
        <v>139</v>
      </c>
      <c r="F8" s="17" t="s">
        <v>138</v>
      </c>
      <c r="G8" s="17" t="s">
        <v>139</v>
      </c>
      <c r="H8" s="17" t="s">
        <v>138</v>
      </c>
      <c r="I8" s="17" t="s">
        <v>139</v>
      </c>
      <c r="J8" s="17" t="s">
        <v>138</v>
      </c>
      <c r="K8" s="17" t="s">
        <v>139</v>
      </c>
      <c r="L8" s="17" t="str">
        <f>J8</f>
        <v>CDT</v>
      </c>
      <c r="M8" s="18" t="s">
        <v>139</v>
      </c>
      <c r="N8" s="17" t="str">
        <f>L8</f>
        <v>CDT</v>
      </c>
      <c r="O8" s="18" t="s">
        <v>180</v>
      </c>
    </row>
    <row r="9" spans="1:15" ht="13.5">
      <c r="A9" s="16"/>
      <c r="B9" s="39" t="s">
        <v>186</v>
      </c>
      <c r="C9" s="20" t="s">
        <v>141</v>
      </c>
      <c r="D9" s="21" t="str">
        <f>B9</f>
        <v>bvdk</v>
      </c>
      <c r="E9" s="20" t="s">
        <v>142</v>
      </c>
      <c r="F9" s="21" t="str">
        <f>D9</f>
        <v>bvdk</v>
      </c>
      <c r="G9" s="20" t="s">
        <v>146</v>
      </c>
      <c r="H9" s="21" t="str">
        <f>F9</f>
        <v>bvdk</v>
      </c>
      <c r="I9" s="20" t="s">
        <v>176</v>
      </c>
      <c r="J9" s="21" t="str">
        <f>H9</f>
        <v>bvdk</v>
      </c>
      <c r="K9" s="20" t="s">
        <v>147</v>
      </c>
      <c r="L9" s="22" t="str">
        <f>J9</f>
        <v>bvdk</v>
      </c>
      <c r="M9" s="23" t="s">
        <v>145</v>
      </c>
      <c r="N9" s="22" t="str">
        <f>L9</f>
        <v>bvdk</v>
      </c>
      <c r="O9" s="23" t="s">
        <v>181</v>
      </c>
    </row>
    <row r="10" spans="1:15" ht="13.5">
      <c r="A10" s="16"/>
      <c r="B10" s="24"/>
      <c r="C10" s="24"/>
      <c r="D10" s="25"/>
      <c r="E10" s="25"/>
      <c r="F10" s="25"/>
      <c r="G10" s="25"/>
      <c r="H10" s="24"/>
      <c r="I10" s="24"/>
      <c r="J10" s="25"/>
      <c r="K10" s="25"/>
      <c r="L10" s="26"/>
      <c r="M10" s="26"/>
    </row>
    <row r="11" spans="1:15" ht="13.5">
      <c r="A11" s="16"/>
      <c r="B11" s="24"/>
      <c r="C11" s="24"/>
      <c r="D11" s="25"/>
      <c r="E11" s="25"/>
      <c r="F11" s="25"/>
      <c r="G11" s="25"/>
      <c r="H11" s="24"/>
      <c r="I11" s="24"/>
      <c r="J11" s="25"/>
      <c r="K11" s="25"/>
      <c r="L11" s="26"/>
      <c r="M11" s="26"/>
    </row>
    <row r="12" spans="1:15" ht="13.5">
      <c r="A12" s="38" t="s">
        <v>189</v>
      </c>
      <c r="B12" s="290" t="s">
        <v>131</v>
      </c>
      <c r="C12" s="290"/>
      <c r="D12" s="291" t="s">
        <v>132</v>
      </c>
      <c r="E12" s="291"/>
      <c r="F12" s="294" t="s">
        <v>173</v>
      </c>
      <c r="G12" s="294"/>
      <c r="H12" s="295" t="s">
        <v>174</v>
      </c>
      <c r="I12" s="295"/>
      <c r="J12" s="296" t="s">
        <v>175</v>
      </c>
      <c r="K12" s="296"/>
      <c r="L12" s="295" t="s">
        <v>137</v>
      </c>
      <c r="M12" s="295"/>
      <c r="N12" s="297" t="s">
        <v>235</v>
      </c>
      <c r="O12" s="297"/>
    </row>
    <row r="13" spans="1:15" ht="13.5">
      <c r="A13" s="16"/>
      <c r="B13" s="17" t="s">
        <v>138</v>
      </c>
      <c r="C13" s="17" t="s">
        <v>139</v>
      </c>
      <c r="D13" s="17" t="s">
        <v>138</v>
      </c>
      <c r="E13" s="17" t="s">
        <v>139</v>
      </c>
      <c r="F13" s="17" t="s">
        <v>138</v>
      </c>
      <c r="G13" s="17" t="s">
        <v>139</v>
      </c>
      <c r="H13" s="17" t="s">
        <v>138</v>
      </c>
      <c r="I13" s="17" t="s">
        <v>139</v>
      </c>
      <c r="J13" s="17" t="s">
        <v>138</v>
      </c>
      <c r="K13" s="17" t="s">
        <v>139</v>
      </c>
      <c r="L13" s="17" t="str">
        <f>J13</f>
        <v>CDT</v>
      </c>
      <c r="M13" s="18" t="s">
        <v>139</v>
      </c>
      <c r="N13" s="17" t="str">
        <f>L13</f>
        <v>CDT</v>
      </c>
      <c r="O13" s="18" t="s">
        <v>180</v>
      </c>
    </row>
    <row r="14" spans="1:15" ht="13.5">
      <c r="A14" s="16"/>
      <c r="B14" s="40" t="s">
        <v>188</v>
      </c>
      <c r="C14" s="20" t="s">
        <v>141</v>
      </c>
      <c r="D14" s="21" t="str">
        <f>B14</f>
        <v>bvyd</v>
      </c>
      <c r="E14" s="20" t="s">
        <v>142</v>
      </c>
      <c r="F14" s="21" t="str">
        <f>D14</f>
        <v>bvyd</v>
      </c>
      <c r="G14" s="20" t="s">
        <v>146</v>
      </c>
      <c r="H14" s="21" t="str">
        <f>F14</f>
        <v>bvyd</v>
      </c>
      <c r="I14" s="20" t="s">
        <v>176</v>
      </c>
      <c r="J14" s="21" t="str">
        <f>H14</f>
        <v>bvyd</v>
      </c>
      <c r="K14" s="20" t="s">
        <v>147</v>
      </c>
      <c r="L14" s="22" t="str">
        <f>J14</f>
        <v>bvyd</v>
      </c>
      <c r="M14" s="23" t="s">
        <v>145</v>
      </c>
      <c r="N14" s="22" t="str">
        <f>L14</f>
        <v>bvyd</v>
      </c>
      <c r="O14" s="23" t="s">
        <v>181</v>
      </c>
    </row>
    <row r="15" spans="1:15" ht="13.5">
      <c r="A15" s="16"/>
      <c r="B15" s="24"/>
      <c r="C15" s="24"/>
      <c r="D15" s="25"/>
      <c r="E15" s="25"/>
      <c r="F15" s="25"/>
      <c r="G15" s="25"/>
      <c r="H15" s="24"/>
      <c r="I15" s="24"/>
      <c r="J15" s="25"/>
      <c r="K15" s="25"/>
      <c r="L15" s="26"/>
      <c r="M15" s="26"/>
    </row>
    <row r="16" spans="1:15" ht="13.5">
      <c r="A16" s="16"/>
      <c r="B16" s="24"/>
      <c r="C16" s="24"/>
      <c r="D16" s="25"/>
      <c r="E16" s="25"/>
      <c r="F16" s="25"/>
      <c r="G16" s="25"/>
      <c r="H16" s="24"/>
      <c r="I16" s="24"/>
      <c r="J16" s="25"/>
      <c r="K16" s="25"/>
      <c r="L16" s="26"/>
      <c r="M16" s="26"/>
    </row>
    <row r="17" spans="1:15" ht="13.5">
      <c r="A17" s="38" t="s">
        <v>191</v>
      </c>
      <c r="B17" s="290" t="s">
        <v>131</v>
      </c>
      <c r="C17" s="290"/>
      <c r="D17" s="291" t="s">
        <v>132</v>
      </c>
      <c r="E17" s="291"/>
      <c r="F17" s="294" t="s">
        <v>173</v>
      </c>
      <c r="G17" s="294"/>
      <c r="H17" s="295" t="s">
        <v>174</v>
      </c>
      <c r="I17" s="295"/>
      <c r="J17" s="296" t="s">
        <v>175</v>
      </c>
      <c r="K17" s="296"/>
      <c r="L17" s="295" t="s">
        <v>137</v>
      </c>
      <c r="M17" s="295"/>
      <c r="N17" s="297" t="s">
        <v>235</v>
      </c>
      <c r="O17" s="297"/>
    </row>
    <row r="18" spans="1:15" ht="13.5">
      <c r="A18" s="16"/>
      <c r="B18" s="17" t="s">
        <v>138</v>
      </c>
      <c r="C18" s="17" t="s">
        <v>139</v>
      </c>
      <c r="D18" s="17" t="s">
        <v>138</v>
      </c>
      <c r="E18" s="17" t="s">
        <v>139</v>
      </c>
      <c r="F18" s="17" t="s">
        <v>138</v>
      </c>
      <c r="G18" s="17" t="s">
        <v>139</v>
      </c>
      <c r="H18" s="17" t="s">
        <v>138</v>
      </c>
      <c r="I18" s="17" t="s">
        <v>139</v>
      </c>
      <c r="J18" s="17" t="s">
        <v>138</v>
      </c>
      <c r="K18" s="17" t="s">
        <v>139</v>
      </c>
      <c r="L18" s="17" t="str">
        <f>J18</f>
        <v>CDT</v>
      </c>
      <c r="M18" s="18" t="s">
        <v>139</v>
      </c>
      <c r="N18" s="17" t="str">
        <f>L18</f>
        <v>CDT</v>
      </c>
      <c r="O18" s="18" t="s">
        <v>180</v>
      </c>
    </row>
    <row r="19" spans="1:15" ht="13.5">
      <c r="A19" s="16"/>
      <c r="B19" s="40" t="s">
        <v>190</v>
      </c>
      <c r="C19" s="20" t="s">
        <v>141</v>
      </c>
      <c r="D19" s="21" t="str">
        <f>B19</f>
        <v>bql98</v>
      </c>
      <c r="E19" s="20" t="s">
        <v>142</v>
      </c>
      <c r="F19" s="21" t="str">
        <f>D19</f>
        <v>bql98</v>
      </c>
      <c r="G19" s="20" t="s">
        <v>146</v>
      </c>
      <c r="H19" s="21" t="str">
        <f>F19</f>
        <v>bql98</v>
      </c>
      <c r="I19" s="20" t="s">
        <v>176</v>
      </c>
      <c r="J19" s="21" t="str">
        <f>H19</f>
        <v>bql98</v>
      </c>
      <c r="K19" s="20" t="s">
        <v>147</v>
      </c>
      <c r="L19" s="22" t="str">
        <f>J19</f>
        <v>bql98</v>
      </c>
      <c r="M19" s="23" t="s">
        <v>145</v>
      </c>
      <c r="N19" s="22" t="str">
        <f>L19</f>
        <v>bql98</v>
      </c>
      <c r="O19" s="23" t="s">
        <v>181</v>
      </c>
    </row>
    <row r="20" spans="1:15" ht="13.5">
      <c r="A20" s="16"/>
      <c r="B20" s="24"/>
      <c r="C20" s="24"/>
      <c r="D20" s="25"/>
      <c r="E20" s="25"/>
      <c r="F20" s="25"/>
      <c r="G20" s="25"/>
      <c r="H20" s="24"/>
      <c r="I20" s="24"/>
      <c r="J20" s="25"/>
      <c r="K20" s="25"/>
      <c r="L20" s="26"/>
      <c r="M20" s="26"/>
    </row>
    <row r="21" spans="1:15" ht="13.5">
      <c r="A21" s="16"/>
      <c r="B21" s="24"/>
      <c r="C21" s="24"/>
      <c r="D21" s="25"/>
      <c r="E21" s="25"/>
      <c r="F21" s="25"/>
      <c r="G21" s="25"/>
      <c r="H21" s="24"/>
      <c r="I21" s="24"/>
      <c r="J21" s="25"/>
      <c r="K21" s="25"/>
      <c r="L21" s="26"/>
      <c r="M21" s="26"/>
    </row>
    <row r="22" spans="1:15" ht="13.5">
      <c r="A22" s="38" t="s">
        <v>193</v>
      </c>
      <c r="B22" s="290" t="s">
        <v>131</v>
      </c>
      <c r="C22" s="290"/>
      <c r="D22" s="291" t="s">
        <v>132</v>
      </c>
      <c r="E22" s="291"/>
      <c r="F22" s="294" t="s">
        <v>173</v>
      </c>
      <c r="G22" s="294"/>
      <c r="H22" s="295" t="s">
        <v>174</v>
      </c>
      <c r="I22" s="295"/>
      <c r="J22" s="296" t="s">
        <v>175</v>
      </c>
      <c r="K22" s="296"/>
      <c r="L22" s="295" t="s">
        <v>137</v>
      </c>
      <c r="M22" s="295"/>
      <c r="N22" s="297" t="s">
        <v>235</v>
      </c>
      <c r="O22" s="297"/>
    </row>
    <row r="23" spans="1:15" ht="13.5">
      <c r="A23" s="16"/>
      <c r="B23" s="17" t="s">
        <v>138</v>
      </c>
      <c r="C23" s="17" t="s">
        <v>139</v>
      </c>
      <c r="D23" s="17" t="s">
        <v>138</v>
      </c>
      <c r="E23" s="17" t="s">
        <v>139</v>
      </c>
      <c r="F23" s="17" t="s">
        <v>138</v>
      </c>
      <c r="G23" s="17" t="s">
        <v>139</v>
      </c>
      <c r="H23" s="17" t="s">
        <v>138</v>
      </c>
      <c r="I23" s="17" t="s">
        <v>139</v>
      </c>
      <c r="J23" s="17" t="s">
        <v>138</v>
      </c>
      <c r="K23" s="17" t="s">
        <v>139</v>
      </c>
      <c r="L23" s="17" t="str">
        <f>J23</f>
        <v>CDT</v>
      </c>
      <c r="M23" s="18" t="s">
        <v>139</v>
      </c>
      <c r="N23" s="17" t="str">
        <f>L23</f>
        <v>CDT</v>
      </c>
      <c r="O23" s="18" t="s">
        <v>180</v>
      </c>
    </row>
    <row r="24" spans="1:15" ht="13.5">
      <c r="A24" s="16"/>
      <c r="B24" s="40" t="s">
        <v>192</v>
      </c>
      <c r="C24" s="20" t="s">
        <v>141</v>
      </c>
      <c r="D24" s="21" t="str">
        <f>B24</f>
        <v>bqltl</v>
      </c>
      <c r="E24" s="20" t="s">
        <v>142</v>
      </c>
      <c r="F24" s="21" t="str">
        <f>D24</f>
        <v>bqltl</v>
      </c>
      <c r="G24" s="20" t="s">
        <v>146</v>
      </c>
      <c r="H24" s="21" t="str">
        <f>F24</f>
        <v>bqltl</v>
      </c>
      <c r="I24" s="20" t="s">
        <v>176</v>
      </c>
      <c r="J24" s="21" t="str">
        <f>H24</f>
        <v>bqltl</v>
      </c>
      <c r="K24" s="20" t="s">
        <v>147</v>
      </c>
      <c r="L24" s="22" t="str">
        <f>J24</f>
        <v>bqltl</v>
      </c>
      <c r="M24" s="23" t="s">
        <v>145</v>
      </c>
      <c r="N24" s="22" t="str">
        <f>L24</f>
        <v>bqltl</v>
      </c>
      <c r="O24" s="23" t="s">
        <v>181</v>
      </c>
    </row>
    <row r="25" spans="1:15" ht="13.5">
      <c r="A25" s="16"/>
      <c r="B25" s="24"/>
      <c r="C25" s="24"/>
      <c r="D25" s="25"/>
      <c r="E25" s="25"/>
      <c r="F25" s="25"/>
      <c r="G25" s="25"/>
      <c r="H25" s="24"/>
      <c r="I25" s="24"/>
      <c r="J25" s="25"/>
      <c r="K25" s="25"/>
      <c r="L25" s="26"/>
      <c r="M25" s="26"/>
    </row>
    <row r="26" spans="1:15" ht="13.5">
      <c r="A26" s="16"/>
      <c r="B26" s="24"/>
      <c r="C26" s="24"/>
      <c r="D26" s="25"/>
      <c r="E26" s="25"/>
      <c r="F26" s="25"/>
      <c r="G26" s="25"/>
      <c r="H26" s="24"/>
      <c r="I26" s="24"/>
      <c r="J26" s="25"/>
      <c r="K26" s="25"/>
      <c r="L26" s="26"/>
      <c r="M26" s="26"/>
    </row>
    <row r="27" spans="1:15" ht="13.5">
      <c r="A27" s="38" t="s">
        <v>195</v>
      </c>
      <c r="B27" s="290" t="s">
        <v>131</v>
      </c>
      <c r="C27" s="290"/>
      <c r="D27" s="291" t="s">
        <v>132</v>
      </c>
      <c r="E27" s="291"/>
      <c r="F27" s="294" t="s">
        <v>173</v>
      </c>
      <c r="G27" s="294"/>
      <c r="H27" s="295" t="s">
        <v>174</v>
      </c>
      <c r="I27" s="295"/>
      <c r="J27" s="296" t="s">
        <v>175</v>
      </c>
      <c r="K27" s="296"/>
      <c r="L27" s="295" t="s">
        <v>137</v>
      </c>
      <c r="M27" s="295"/>
      <c r="N27" s="297" t="s">
        <v>235</v>
      </c>
      <c r="O27" s="297"/>
    </row>
    <row r="28" spans="1:15" ht="13.5">
      <c r="A28" s="16"/>
      <c r="B28" s="17" t="s">
        <v>138</v>
      </c>
      <c r="C28" s="17" t="s">
        <v>139</v>
      </c>
      <c r="D28" s="17" t="s">
        <v>138</v>
      </c>
      <c r="E28" s="17" t="s">
        <v>139</v>
      </c>
      <c r="F28" s="17" t="s">
        <v>138</v>
      </c>
      <c r="G28" s="17" t="s">
        <v>139</v>
      </c>
      <c r="H28" s="17" t="s">
        <v>138</v>
      </c>
      <c r="I28" s="17" t="s">
        <v>139</v>
      </c>
      <c r="J28" s="17" t="s">
        <v>138</v>
      </c>
      <c r="K28" s="17" t="s">
        <v>139</v>
      </c>
      <c r="L28" s="17" t="str">
        <f>J28</f>
        <v>CDT</v>
      </c>
      <c r="M28" s="18" t="s">
        <v>139</v>
      </c>
      <c r="N28" s="17" t="str">
        <f>L28</f>
        <v>CDT</v>
      </c>
      <c r="O28" s="18" t="s">
        <v>180</v>
      </c>
    </row>
    <row r="29" spans="1:15" ht="13.5">
      <c r="A29" s="16"/>
      <c r="B29" s="40" t="s">
        <v>194</v>
      </c>
      <c r="C29" s="20" t="s">
        <v>141</v>
      </c>
      <c r="D29" s="21" t="str">
        <f>B29</f>
        <v>bqlkkt</v>
      </c>
      <c r="E29" s="20" t="s">
        <v>142</v>
      </c>
      <c r="F29" s="21" t="str">
        <f>D29</f>
        <v>bqlkkt</v>
      </c>
      <c r="G29" s="20" t="s">
        <v>146</v>
      </c>
      <c r="H29" s="21" t="str">
        <f>F29</f>
        <v>bqlkkt</v>
      </c>
      <c r="I29" s="36" t="s">
        <v>176</v>
      </c>
      <c r="J29" s="21" t="str">
        <f>H29</f>
        <v>bqlkkt</v>
      </c>
      <c r="K29" s="20" t="s">
        <v>147</v>
      </c>
      <c r="L29" s="22" t="str">
        <f>J29</f>
        <v>bqlkkt</v>
      </c>
      <c r="M29" s="23" t="s">
        <v>145</v>
      </c>
      <c r="N29" s="22" t="str">
        <f>L29</f>
        <v>bqlkkt</v>
      </c>
      <c r="O29" s="23" t="s">
        <v>181</v>
      </c>
    </row>
    <row r="30" spans="1:15" ht="13.5">
      <c r="A30" s="16"/>
      <c r="B30" s="24"/>
      <c r="C30" s="24"/>
      <c r="D30" s="25"/>
      <c r="E30" s="25"/>
      <c r="F30" s="25"/>
      <c r="G30" s="25"/>
      <c r="H30" s="24"/>
      <c r="I30" s="24"/>
      <c r="J30" s="25"/>
      <c r="K30" s="25"/>
      <c r="L30" s="26"/>
      <c r="M30" s="26"/>
    </row>
    <row r="31" spans="1:15" ht="13.5">
      <c r="A31" s="16"/>
      <c r="B31" s="24"/>
      <c r="C31" s="24"/>
      <c r="D31" s="25"/>
      <c r="E31" s="25"/>
      <c r="F31" s="25"/>
      <c r="G31" s="25"/>
      <c r="H31" s="24"/>
      <c r="I31" s="24"/>
      <c r="J31" s="25"/>
      <c r="K31" s="25"/>
      <c r="L31" s="26"/>
      <c r="M31" s="26"/>
    </row>
    <row r="32" spans="1:15" ht="13.5">
      <c r="A32" s="38" t="s">
        <v>197</v>
      </c>
      <c r="B32" s="290" t="s">
        <v>131</v>
      </c>
      <c r="C32" s="290"/>
      <c r="D32" s="291" t="s">
        <v>132</v>
      </c>
      <c r="E32" s="291"/>
      <c r="F32" s="294" t="s">
        <v>173</v>
      </c>
      <c r="G32" s="294"/>
      <c r="H32" s="295" t="s">
        <v>174</v>
      </c>
      <c r="I32" s="295"/>
      <c r="J32" s="296" t="s">
        <v>175</v>
      </c>
      <c r="K32" s="296"/>
      <c r="L32" s="295" t="s">
        <v>137</v>
      </c>
      <c r="M32" s="295"/>
      <c r="N32" s="297" t="s">
        <v>235</v>
      </c>
      <c r="O32" s="297"/>
    </row>
    <row r="33" spans="1:15" ht="13.5">
      <c r="A33" s="16"/>
      <c r="B33" s="17" t="s">
        <v>138</v>
      </c>
      <c r="C33" s="17" t="s">
        <v>139</v>
      </c>
      <c r="D33" s="17" t="s">
        <v>138</v>
      </c>
      <c r="E33" s="17" t="s">
        <v>139</v>
      </c>
      <c r="F33" s="17" t="s">
        <v>138</v>
      </c>
      <c r="G33" s="17" t="s">
        <v>139</v>
      </c>
      <c r="H33" s="17" t="s">
        <v>138</v>
      </c>
      <c r="I33" s="17" t="s">
        <v>139</v>
      </c>
      <c r="J33" s="17" t="s">
        <v>138</v>
      </c>
      <c r="K33" s="17" t="s">
        <v>139</v>
      </c>
      <c r="L33" s="17" t="str">
        <f>J33</f>
        <v>CDT</v>
      </c>
      <c r="M33" s="18" t="s">
        <v>139</v>
      </c>
      <c r="N33" s="17" t="str">
        <f>L33</f>
        <v>CDT</v>
      </c>
      <c r="O33" s="18" t="s">
        <v>180</v>
      </c>
    </row>
    <row r="34" spans="1:15" ht="13.5">
      <c r="A34" s="16"/>
      <c r="B34" s="40" t="s">
        <v>196</v>
      </c>
      <c r="C34" s="20" t="s">
        <v>141</v>
      </c>
      <c r="D34" s="21" t="str">
        <f>B34</f>
        <v>sgd</v>
      </c>
      <c r="E34" s="20" t="s">
        <v>142</v>
      </c>
      <c r="F34" s="21" t="str">
        <f>D34</f>
        <v>sgd</v>
      </c>
      <c r="G34" s="20" t="s">
        <v>146</v>
      </c>
      <c r="H34" s="21" t="str">
        <f>F34</f>
        <v>sgd</v>
      </c>
      <c r="I34" s="20" t="s">
        <v>176</v>
      </c>
      <c r="J34" s="21" t="str">
        <f>H34</f>
        <v>sgd</v>
      </c>
      <c r="K34" s="20" t="s">
        <v>147</v>
      </c>
      <c r="L34" s="22" t="str">
        <f>J34</f>
        <v>sgd</v>
      </c>
      <c r="M34" s="23" t="s">
        <v>145</v>
      </c>
      <c r="N34" s="22" t="str">
        <f>L34</f>
        <v>sgd</v>
      </c>
      <c r="O34" s="23" t="s">
        <v>181</v>
      </c>
    </row>
    <row r="35" spans="1:15" ht="13.5">
      <c r="A35" s="16"/>
      <c r="B35" s="24"/>
      <c r="C35" s="24"/>
      <c r="D35" s="25"/>
      <c r="E35" s="25"/>
      <c r="F35" s="25"/>
      <c r="G35" s="25"/>
      <c r="H35" s="24"/>
      <c r="I35" s="24"/>
      <c r="J35" s="25"/>
      <c r="K35" s="25"/>
      <c r="L35" s="26"/>
      <c r="M35" s="26"/>
    </row>
    <row r="36" spans="1:15" ht="13.5">
      <c r="A36" s="16"/>
      <c r="B36" s="24"/>
      <c r="C36" s="24"/>
      <c r="D36" s="25"/>
      <c r="E36" s="25"/>
      <c r="F36" s="25"/>
      <c r="G36" s="25"/>
      <c r="H36" s="24"/>
      <c r="I36" s="24"/>
      <c r="J36" s="25"/>
      <c r="K36" s="25"/>
      <c r="L36" s="26"/>
      <c r="M36" s="26"/>
    </row>
    <row r="37" spans="1:15" ht="13.5">
      <c r="A37" s="38" t="s">
        <v>53</v>
      </c>
      <c r="B37" s="290" t="s">
        <v>131</v>
      </c>
      <c r="C37" s="290"/>
      <c r="D37" s="291" t="s">
        <v>132</v>
      </c>
      <c r="E37" s="291"/>
      <c r="F37" s="294" t="s">
        <v>173</v>
      </c>
      <c r="G37" s="294"/>
      <c r="H37" s="295" t="s">
        <v>174</v>
      </c>
      <c r="I37" s="295"/>
      <c r="J37" s="296" t="s">
        <v>175</v>
      </c>
      <c r="K37" s="296"/>
      <c r="L37" s="295" t="s">
        <v>137</v>
      </c>
      <c r="M37" s="295"/>
      <c r="N37" s="297" t="s">
        <v>235</v>
      </c>
      <c r="O37" s="297"/>
    </row>
    <row r="38" spans="1:15" ht="13.5">
      <c r="A38" s="16"/>
      <c r="B38" s="17" t="s">
        <v>138</v>
      </c>
      <c r="C38" s="17" t="s">
        <v>139</v>
      </c>
      <c r="D38" s="17" t="s">
        <v>138</v>
      </c>
      <c r="E38" s="17" t="s">
        <v>139</v>
      </c>
      <c r="F38" s="17" t="s">
        <v>138</v>
      </c>
      <c r="G38" s="17" t="s">
        <v>139</v>
      </c>
      <c r="H38" s="17" t="s">
        <v>138</v>
      </c>
      <c r="I38" s="17" t="s">
        <v>139</v>
      </c>
      <c r="J38" s="17" t="s">
        <v>138</v>
      </c>
      <c r="K38" s="17" t="s">
        <v>139</v>
      </c>
      <c r="L38" s="17" t="str">
        <f>J38</f>
        <v>CDT</v>
      </c>
      <c r="M38" s="18" t="s">
        <v>139</v>
      </c>
      <c r="N38" s="17" t="str">
        <f>L38</f>
        <v>CDT</v>
      </c>
      <c r="O38" s="18" t="s">
        <v>180</v>
      </c>
    </row>
    <row r="39" spans="1:15" ht="13.5">
      <c r="A39" s="16"/>
      <c r="B39" s="40" t="s">
        <v>198</v>
      </c>
      <c r="C39" s="20" t="s">
        <v>141</v>
      </c>
      <c r="D39" s="21" t="str">
        <f>B39</f>
        <v>sgtvt</v>
      </c>
      <c r="E39" s="20" t="s">
        <v>142</v>
      </c>
      <c r="F39" s="21" t="str">
        <f>D39</f>
        <v>sgtvt</v>
      </c>
      <c r="G39" s="20" t="s">
        <v>146</v>
      </c>
      <c r="H39" s="21" t="str">
        <f>F39</f>
        <v>sgtvt</v>
      </c>
      <c r="I39" s="20" t="s">
        <v>176</v>
      </c>
      <c r="J39" s="21" t="str">
        <f>H39</f>
        <v>sgtvt</v>
      </c>
      <c r="K39" s="20" t="s">
        <v>147</v>
      </c>
      <c r="L39" s="22" t="str">
        <f>J39</f>
        <v>sgtvt</v>
      </c>
      <c r="M39" s="23" t="s">
        <v>145</v>
      </c>
      <c r="N39" s="22" t="str">
        <f>L39</f>
        <v>sgtvt</v>
      </c>
      <c r="O39" s="23" t="s">
        <v>181</v>
      </c>
    </row>
    <row r="40" spans="1:15" ht="13.5">
      <c r="A40" s="16"/>
      <c r="B40" s="24"/>
      <c r="C40" s="24"/>
      <c r="D40" s="25"/>
      <c r="E40" s="25"/>
      <c r="F40" s="25"/>
      <c r="G40" s="25"/>
      <c r="H40" s="24"/>
      <c r="I40" s="24"/>
      <c r="J40" s="25"/>
      <c r="K40" s="25"/>
      <c r="L40" s="26"/>
      <c r="M40" s="26"/>
    </row>
    <row r="41" spans="1:15" ht="13.5">
      <c r="A41" s="16"/>
      <c r="B41" s="24"/>
      <c r="C41" s="24"/>
      <c r="D41" s="25"/>
      <c r="E41" s="25"/>
      <c r="F41" s="25"/>
      <c r="G41" s="25"/>
      <c r="H41" s="24"/>
      <c r="I41" s="24"/>
      <c r="J41" s="25"/>
      <c r="K41" s="25"/>
      <c r="L41" s="26"/>
      <c r="M41" s="26"/>
    </row>
    <row r="42" spans="1:15" ht="13.5">
      <c r="A42" s="38" t="s">
        <v>200</v>
      </c>
      <c r="B42" s="290" t="s">
        <v>131</v>
      </c>
      <c r="C42" s="290"/>
      <c r="D42" s="291" t="s">
        <v>132</v>
      </c>
      <c r="E42" s="291"/>
      <c r="F42" s="294" t="s">
        <v>173</v>
      </c>
      <c r="G42" s="294"/>
      <c r="H42" s="295" t="s">
        <v>174</v>
      </c>
      <c r="I42" s="295"/>
      <c r="J42" s="296" t="s">
        <v>175</v>
      </c>
      <c r="K42" s="296"/>
      <c r="L42" s="295" t="s">
        <v>137</v>
      </c>
      <c r="M42" s="295"/>
      <c r="N42" s="297" t="s">
        <v>235</v>
      </c>
      <c r="O42" s="297"/>
    </row>
    <row r="43" spans="1:15" ht="13.5">
      <c r="A43" s="16"/>
      <c r="B43" s="17" t="s">
        <v>138</v>
      </c>
      <c r="C43" s="17" t="s">
        <v>139</v>
      </c>
      <c r="D43" s="17" t="s">
        <v>138</v>
      </c>
      <c r="E43" s="17" t="s">
        <v>139</v>
      </c>
      <c r="F43" s="17" t="s">
        <v>138</v>
      </c>
      <c r="G43" s="17" t="s">
        <v>139</v>
      </c>
      <c r="H43" s="17" t="s">
        <v>138</v>
      </c>
      <c r="I43" s="17" t="s">
        <v>139</v>
      </c>
      <c r="J43" s="17" t="s">
        <v>138</v>
      </c>
      <c r="K43" s="17" t="s">
        <v>139</v>
      </c>
      <c r="L43" s="17" t="str">
        <f>J43</f>
        <v>CDT</v>
      </c>
      <c r="M43" s="18" t="s">
        <v>139</v>
      </c>
      <c r="N43" s="17" t="str">
        <f>L43</f>
        <v>CDT</v>
      </c>
      <c r="O43" s="18" t="s">
        <v>180</v>
      </c>
    </row>
    <row r="44" spans="1:15" ht="13.5">
      <c r="A44" s="16"/>
      <c r="B44" s="40" t="s">
        <v>199</v>
      </c>
      <c r="C44" s="20" t="s">
        <v>141</v>
      </c>
      <c r="D44" s="21" t="str">
        <f>B44</f>
        <v>skhdt</v>
      </c>
      <c r="E44" s="20" t="s">
        <v>142</v>
      </c>
      <c r="F44" s="21" t="str">
        <f>D44</f>
        <v>skhdt</v>
      </c>
      <c r="G44" s="20" t="s">
        <v>146</v>
      </c>
      <c r="H44" s="21" t="str">
        <f>F44</f>
        <v>skhdt</v>
      </c>
      <c r="I44" s="20" t="s">
        <v>176</v>
      </c>
      <c r="J44" s="21" t="str">
        <f>H44</f>
        <v>skhdt</v>
      </c>
      <c r="K44" s="20" t="s">
        <v>147</v>
      </c>
      <c r="L44" s="22" t="str">
        <f>J44</f>
        <v>skhdt</v>
      </c>
      <c r="M44" s="23" t="s">
        <v>145</v>
      </c>
      <c r="N44" s="22" t="str">
        <f>L44</f>
        <v>skhdt</v>
      </c>
      <c r="O44" s="23" t="s">
        <v>181</v>
      </c>
    </row>
    <row r="45" spans="1:15" ht="13.5">
      <c r="A45" s="16"/>
      <c r="B45" s="24"/>
      <c r="C45" s="24"/>
      <c r="D45" s="25"/>
      <c r="E45" s="25"/>
      <c r="F45" s="25"/>
      <c r="G45" s="25"/>
      <c r="H45" s="24"/>
      <c r="I45" s="24"/>
      <c r="J45" s="25"/>
      <c r="K45" s="25"/>
      <c r="L45" s="26"/>
      <c r="M45" s="26"/>
    </row>
    <row r="46" spans="1:15" ht="13.5">
      <c r="A46" s="16"/>
      <c r="B46" s="24"/>
      <c r="C46" s="24"/>
      <c r="D46" s="25"/>
      <c r="E46" s="25"/>
      <c r="F46" s="25"/>
      <c r="G46" s="25"/>
      <c r="H46" s="24"/>
      <c r="I46" s="24"/>
      <c r="J46" s="25"/>
      <c r="K46" s="25"/>
      <c r="L46" s="26"/>
      <c r="M46" s="26"/>
    </row>
    <row r="47" spans="1:15" ht="13.5">
      <c r="A47" s="38" t="s">
        <v>202</v>
      </c>
      <c r="B47" s="290" t="s">
        <v>131</v>
      </c>
      <c r="C47" s="290"/>
      <c r="D47" s="291" t="s">
        <v>132</v>
      </c>
      <c r="E47" s="291"/>
      <c r="F47" s="294" t="s">
        <v>173</v>
      </c>
      <c r="G47" s="294"/>
      <c r="H47" s="295" t="s">
        <v>174</v>
      </c>
      <c r="I47" s="295"/>
      <c r="J47" s="296" t="s">
        <v>175</v>
      </c>
      <c r="K47" s="296"/>
      <c r="L47" s="295" t="s">
        <v>137</v>
      </c>
      <c r="M47" s="295"/>
      <c r="N47" s="297" t="s">
        <v>235</v>
      </c>
      <c r="O47" s="297"/>
    </row>
    <row r="48" spans="1:15" ht="13.5">
      <c r="A48" s="16"/>
      <c r="B48" s="17" t="s">
        <v>138</v>
      </c>
      <c r="C48" s="17" t="s">
        <v>139</v>
      </c>
      <c r="D48" s="17" t="s">
        <v>138</v>
      </c>
      <c r="E48" s="17" t="s">
        <v>139</v>
      </c>
      <c r="F48" s="17" t="s">
        <v>138</v>
      </c>
      <c r="G48" s="17" t="s">
        <v>139</v>
      </c>
      <c r="H48" s="17" t="s">
        <v>138</v>
      </c>
      <c r="I48" s="17" t="s">
        <v>139</v>
      </c>
      <c r="J48" s="17" t="s">
        <v>138</v>
      </c>
      <c r="K48" s="17" t="s">
        <v>139</v>
      </c>
      <c r="L48" s="17" t="str">
        <f>J48</f>
        <v>CDT</v>
      </c>
      <c r="M48" s="18" t="s">
        <v>139</v>
      </c>
      <c r="N48" s="17" t="str">
        <f>L48</f>
        <v>CDT</v>
      </c>
      <c r="O48" s="18" t="s">
        <v>180</v>
      </c>
    </row>
    <row r="49" spans="1:15" ht="13.5">
      <c r="A49" s="16"/>
      <c r="B49" s="40" t="s">
        <v>201</v>
      </c>
      <c r="C49" s="20" t="s">
        <v>141</v>
      </c>
      <c r="D49" s="21" t="str">
        <f>B49</f>
        <v>skhcn</v>
      </c>
      <c r="E49" s="20" t="s">
        <v>142</v>
      </c>
      <c r="F49" s="21" t="str">
        <f>D49</f>
        <v>skhcn</v>
      </c>
      <c r="G49" s="20" t="s">
        <v>146</v>
      </c>
      <c r="H49" s="21" t="str">
        <f>F49</f>
        <v>skhcn</v>
      </c>
      <c r="I49" s="20" t="s">
        <v>176</v>
      </c>
      <c r="J49" s="21" t="str">
        <f>H49</f>
        <v>skhcn</v>
      </c>
      <c r="K49" s="20" t="s">
        <v>147</v>
      </c>
      <c r="L49" s="22" t="str">
        <f>J49</f>
        <v>skhcn</v>
      </c>
      <c r="M49" s="23" t="s">
        <v>145</v>
      </c>
      <c r="N49" s="22" t="str">
        <f>L49</f>
        <v>skhcn</v>
      </c>
      <c r="O49" s="23" t="s">
        <v>181</v>
      </c>
    </row>
    <row r="50" spans="1:15" ht="13.5">
      <c r="A50" s="16"/>
      <c r="B50" s="24"/>
      <c r="C50" s="24"/>
      <c r="D50" s="25"/>
      <c r="E50" s="25"/>
      <c r="F50" s="25"/>
      <c r="G50" s="25"/>
      <c r="H50" s="24"/>
      <c r="I50" s="24"/>
      <c r="J50" s="25"/>
      <c r="K50" s="25"/>
      <c r="L50" s="26"/>
      <c r="M50" s="26"/>
    </row>
    <row r="51" spans="1:15" ht="13.5">
      <c r="A51" s="16"/>
      <c r="B51" s="24"/>
      <c r="C51" s="24"/>
      <c r="D51" s="25"/>
      <c r="E51" s="25"/>
      <c r="F51" s="25"/>
      <c r="G51" s="25"/>
      <c r="H51" s="24"/>
      <c r="I51" s="24"/>
      <c r="J51" s="25"/>
      <c r="K51" s="25"/>
      <c r="L51" s="26"/>
      <c r="M51" s="26"/>
    </row>
    <row r="52" spans="1:15" ht="13.5">
      <c r="A52" s="38" t="s">
        <v>61</v>
      </c>
      <c r="B52" s="290" t="s">
        <v>131</v>
      </c>
      <c r="C52" s="290"/>
      <c r="D52" s="291" t="s">
        <v>132</v>
      </c>
      <c r="E52" s="291"/>
      <c r="F52" s="294" t="s">
        <v>173</v>
      </c>
      <c r="G52" s="294"/>
      <c r="H52" s="295" t="s">
        <v>174</v>
      </c>
      <c r="I52" s="295"/>
      <c r="J52" s="296" t="s">
        <v>175</v>
      </c>
      <c r="K52" s="296"/>
      <c r="L52" s="295" t="s">
        <v>137</v>
      </c>
      <c r="M52" s="295"/>
      <c r="N52" s="297" t="s">
        <v>235</v>
      </c>
      <c r="O52" s="297"/>
    </row>
    <row r="53" spans="1:15" ht="13.5">
      <c r="A53" s="16"/>
      <c r="B53" s="17" t="s">
        <v>138</v>
      </c>
      <c r="C53" s="17" t="s">
        <v>139</v>
      </c>
      <c r="D53" s="17" t="s">
        <v>138</v>
      </c>
      <c r="E53" s="17" t="s">
        <v>139</v>
      </c>
      <c r="F53" s="17" t="s">
        <v>138</v>
      </c>
      <c r="G53" s="17" t="s">
        <v>139</v>
      </c>
      <c r="H53" s="17" t="s">
        <v>138</v>
      </c>
      <c r="I53" s="17" t="s">
        <v>139</v>
      </c>
      <c r="J53" s="17" t="s">
        <v>138</v>
      </c>
      <c r="K53" s="17" t="s">
        <v>139</v>
      </c>
      <c r="L53" s="17" t="str">
        <f>J53</f>
        <v>CDT</v>
      </c>
      <c r="M53" s="18" t="s">
        <v>139</v>
      </c>
      <c r="N53" s="17" t="str">
        <f>L53</f>
        <v>CDT</v>
      </c>
      <c r="O53" s="18" t="s">
        <v>180</v>
      </c>
    </row>
    <row r="54" spans="1:15" ht="13.5">
      <c r="A54" s="16"/>
      <c r="B54" s="40" t="s">
        <v>203</v>
      </c>
      <c r="C54" s="20" t="s">
        <v>141</v>
      </c>
      <c r="D54" s="21" t="str">
        <f>B54</f>
        <v>snv</v>
      </c>
      <c r="E54" s="20" t="s">
        <v>142</v>
      </c>
      <c r="F54" s="21" t="str">
        <f>D54</f>
        <v>snv</v>
      </c>
      <c r="G54" s="20" t="s">
        <v>146</v>
      </c>
      <c r="H54" s="21" t="str">
        <f>F54</f>
        <v>snv</v>
      </c>
      <c r="I54" s="20" t="s">
        <v>176</v>
      </c>
      <c r="J54" s="21" t="str">
        <f>H54</f>
        <v>snv</v>
      </c>
      <c r="K54" s="20" t="s">
        <v>147</v>
      </c>
      <c r="L54" s="22" t="str">
        <f>J54</f>
        <v>snv</v>
      </c>
      <c r="M54" s="23" t="s">
        <v>145</v>
      </c>
      <c r="N54" s="22" t="str">
        <f>L54</f>
        <v>snv</v>
      </c>
      <c r="O54" s="23" t="s">
        <v>181</v>
      </c>
    </row>
    <row r="55" spans="1:15" ht="13.5">
      <c r="A55" s="16"/>
      <c r="B55" s="24"/>
      <c r="C55" s="24"/>
      <c r="D55" s="25"/>
      <c r="E55" s="25"/>
      <c r="F55" s="24"/>
      <c r="G55" s="24"/>
      <c r="H55" s="25"/>
      <c r="I55" s="25"/>
      <c r="J55" s="24"/>
      <c r="K55" s="24"/>
      <c r="L55" s="27"/>
      <c r="M55" s="27"/>
    </row>
    <row r="56" spans="1:15" ht="15" customHeight="1">
      <c r="A56" s="16"/>
      <c r="B56" s="24"/>
      <c r="C56" s="24"/>
      <c r="D56" s="25"/>
      <c r="E56" s="25"/>
      <c r="F56" s="24"/>
      <c r="G56" s="24"/>
      <c r="H56" s="25"/>
      <c r="I56" s="25"/>
      <c r="J56" s="24"/>
      <c r="K56" s="24"/>
      <c r="L56" s="27"/>
      <c r="M56" s="27"/>
    </row>
    <row r="57" spans="1:15" ht="13.5">
      <c r="A57" s="38" t="s">
        <v>205</v>
      </c>
      <c r="B57" s="290" t="s">
        <v>131</v>
      </c>
      <c r="C57" s="290"/>
      <c r="D57" s="291" t="s">
        <v>132</v>
      </c>
      <c r="E57" s="291"/>
      <c r="F57" s="294" t="s">
        <v>173</v>
      </c>
      <c r="G57" s="294"/>
      <c r="H57" s="295" t="s">
        <v>174</v>
      </c>
      <c r="I57" s="295"/>
      <c r="J57" s="296" t="s">
        <v>175</v>
      </c>
      <c r="K57" s="296"/>
      <c r="L57" s="295" t="s">
        <v>137</v>
      </c>
      <c r="M57" s="295"/>
      <c r="N57" s="297" t="s">
        <v>235</v>
      </c>
      <c r="O57" s="297"/>
    </row>
    <row r="58" spans="1:15" ht="13.5">
      <c r="A58" s="16"/>
      <c r="B58" s="17" t="s">
        <v>138</v>
      </c>
      <c r="C58" s="17" t="s">
        <v>139</v>
      </c>
      <c r="D58" s="17" t="s">
        <v>138</v>
      </c>
      <c r="E58" s="17" t="s">
        <v>139</v>
      </c>
      <c r="F58" s="17" t="s">
        <v>138</v>
      </c>
      <c r="G58" s="17" t="s">
        <v>139</v>
      </c>
      <c r="H58" s="17" t="s">
        <v>138</v>
      </c>
      <c r="I58" s="17" t="s">
        <v>139</v>
      </c>
      <c r="J58" s="17" t="s">
        <v>138</v>
      </c>
      <c r="K58" s="17" t="s">
        <v>139</v>
      </c>
      <c r="L58" s="17" t="str">
        <f>J58</f>
        <v>CDT</v>
      </c>
      <c r="M58" s="18" t="s">
        <v>139</v>
      </c>
      <c r="N58" s="17" t="str">
        <f>L58</f>
        <v>CDT</v>
      </c>
      <c r="O58" s="18" t="s">
        <v>180</v>
      </c>
    </row>
    <row r="59" spans="1:15" ht="13.5">
      <c r="A59" s="16"/>
      <c r="B59" s="40" t="s">
        <v>204</v>
      </c>
      <c r="C59" s="20" t="s">
        <v>141</v>
      </c>
      <c r="D59" s="21" t="str">
        <f>B59</f>
        <v>snnptnt</v>
      </c>
      <c r="E59" s="20" t="s">
        <v>142</v>
      </c>
      <c r="F59" s="21" t="str">
        <f>D59</f>
        <v>snnptnt</v>
      </c>
      <c r="G59" s="20" t="s">
        <v>146</v>
      </c>
      <c r="H59" s="21" t="str">
        <f>F59</f>
        <v>snnptnt</v>
      </c>
      <c r="I59" s="20" t="s">
        <v>176</v>
      </c>
      <c r="J59" s="21" t="str">
        <f>H59</f>
        <v>snnptnt</v>
      </c>
      <c r="K59" s="20" t="s">
        <v>147</v>
      </c>
      <c r="L59" s="22" t="str">
        <f>J59</f>
        <v>snnptnt</v>
      </c>
      <c r="M59" s="23" t="s">
        <v>145</v>
      </c>
      <c r="N59" s="22" t="str">
        <f>L59</f>
        <v>snnptnt</v>
      </c>
      <c r="O59" s="23" t="s">
        <v>181</v>
      </c>
    </row>
    <row r="60" spans="1:15" ht="13.5">
      <c r="A60" s="16"/>
      <c r="B60" s="24"/>
      <c r="C60" s="24"/>
      <c r="D60" s="25"/>
      <c r="E60" s="25"/>
      <c r="F60" s="25"/>
      <c r="G60" s="25"/>
      <c r="H60" s="24"/>
      <c r="I60" s="24"/>
      <c r="J60" s="25"/>
      <c r="K60" s="25"/>
      <c r="L60" s="26"/>
      <c r="M60" s="26"/>
    </row>
    <row r="61" spans="1:15" ht="13.5">
      <c r="A61" s="16"/>
      <c r="B61" s="24"/>
      <c r="C61" s="24"/>
      <c r="D61" s="25"/>
      <c r="E61" s="25"/>
      <c r="F61" s="25"/>
      <c r="G61" s="25"/>
      <c r="H61" s="24"/>
      <c r="I61" s="24"/>
      <c r="J61" s="25"/>
      <c r="K61" s="25"/>
      <c r="L61" s="26"/>
      <c r="M61" s="26"/>
    </row>
    <row r="62" spans="1:15" ht="13.5">
      <c r="A62" s="38" t="s">
        <v>207</v>
      </c>
      <c r="B62" s="290" t="s">
        <v>131</v>
      </c>
      <c r="C62" s="290"/>
      <c r="D62" s="291" t="s">
        <v>132</v>
      </c>
      <c r="E62" s="291"/>
      <c r="F62" s="294" t="s">
        <v>173</v>
      </c>
      <c r="G62" s="294"/>
      <c r="H62" s="295" t="s">
        <v>174</v>
      </c>
      <c r="I62" s="295"/>
      <c r="J62" s="296" t="s">
        <v>175</v>
      </c>
      <c r="K62" s="296"/>
      <c r="L62" s="295" t="s">
        <v>137</v>
      </c>
      <c r="M62" s="295"/>
      <c r="N62" s="297" t="s">
        <v>235</v>
      </c>
      <c r="O62" s="297"/>
    </row>
    <row r="63" spans="1:15" ht="13.5">
      <c r="A63" s="16"/>
      <c r="B63" s="17" t="s">
        <v>138</v>
      </c>
      <c r="C63" s="17" t="s">
        <v>139</v>
      </c>
      <c r="D63" s="17" t="s">
        <v>138</v>
      </c>
      <c r="E63" s="17" t="s">
        <v>139</v>
      </c>
      <c r="F63" s="17" t="s">
        <v>138</v>
      </c>
      <c r="G63" s="17" t="s">
        <v>139</v>
      </c>
      <c r="H63" s="17" t="s">
        <v>138</v>
      </c>
      <c r="I63" s="17" t="s">
        <v>139</v>
      </c>
      <c r="J63" s="17" t="s">
        <v>138</v>
      </c>
      <c r="K63" s="17" t="s">
        <v>139</v>
      </c>
      <c r="L63" s="17" t="str">
        <f>J63</f>
        <v>CDT</v>
      </c>
      <c r="M63" s="18" t="s">
        <v>139</v>
      </c>
      <c r="N63" s="17" t="str">
        <f>L63</f>
        <v>CDT</v>
      </c>
      <c r="O63" s="18" t="s">
        <v>180</v>
      </c>
    </row>
    <row r="64" spans="1:15" ht="13.5">
      <c r="A64" s="16"/>
      <c r="B64" s="40" t="s">
        <v>206</v>
      </c>
      <c r="C64" s="20" t="s">
        <v>141</v>
      </c>
      <c r="D64" s="21" t="str">
        <f>B64</f>
        <v>stnmt</v>
      </c>
      <c r="E64" s="20" t="s">
        <v>142</v>
      </c>
      <c r="F64" s="21" t="str">
        <f>D64</f>
        <v>stnmt</v>
      </c>
      <c r="G64" s="20" t="s">
        <v>146</v>
      </c>
      <c r="H64" s="21" t="str">
        <f>F64</f>
        <v>stnmt</v>
      </c>
      <c r="I64" s="20" t="s">
        <v>176</v>
      </c>
      <c r="J64" s="21" t="str">
        <f>H64</f>
        <v>stnmt</v>
      </c>
      <c r="K64" s="20" t="s">
        <v>147</v>
      </c>
      <c r="L64" s="22" t="str">
        <f>J64</f>
        <v>stnmt</v>
      </c>
      <c r="M64" s="23" t="s">
        <v>145</v>
      </c>
      <c r="N64" s="22" t="str">
        <f>L64</f>
        <v>stnmt</v>
      </c>
      <c r="O64" s="23" t="s">
        <v>181</v>
      </c>
    </row>
    <row r="65" spans="1:15" ht="13.5">
      <c r="A65" s="16"/>
      <c r="B65" s="24"/>
      <c r="C65" s="24"/>
      <c r="D65" s="25"/>
      <c r="E65" s="25"/>
      <c r="F65" s="25"/>
      <c r="G65" s="25"/>
      <c r="H65" s="24"/>
      <c r="I65" s="24"/>
      <c r="J65" s="25"/>
      <c r="K65" s="25"/>
      <c r="L65" s="26"/>
      <c r="M65" s="26"/>
    </row>
    <row r="66" spans="1:15" ht="13.5">
      <c r="A66" s="16"/>
      <c r="B66" s="24"/>
      <c r="C66" s="24"/>
      <c r="D66" s="25"/>
      <c r="E66" s="25"/>
      <c r="F66" s="25"/>
      <c r="G66" s="25"/>
      <c r="H66" s="24"/>
      <c r="I66" s="24"/>
      <c r="J66" s="25"/>
      <c r="K66" s="25"/>
      <c r="L66" s="26"/>
      <c r="M66" s="26"/>
    </row>
    <row r="67" spans="1:15" ht="13.5">
      <c r="A67" s="38" t="s">
        <v>209</v>
      </c>
      <c r="B67" s="290" t="s">
        <v>131</v>
      </c>
      <c r="C67" s="290"/>
      <c r="D67" s="291" t="s">
        <v>132</v>
      </c>
      <c r="E67" s="291"/>
      <c r="F67" s="294" t="s">
        <v>173</v>
      </c>
      <c r="G67" s="294"/>
      <c r="H67" s="295" t="s">
        <v>174</v>
      </c>
      <c r="I67" s="295"/>
      <c r="J67" s="296" t="s">
        <v>175</v>
      </c>
      <c r="K67" s="296"/>
      <c r="L67" s="295" t="s">
        <v>137</v>
      </c>
      <c r="M67" s="295"/>
      <c r="N67" s="297" t="s">
        <v>235</v>
      </c>
      <c r="O67" s="297"/>
    </row>
    <row r="68" spans="1:15" ht="13.5">
      <c r="A68" s="16"/>
      <c r="B68" s="17" t="s">
        <v>138</v>
      </c>
      <c r="C68" s="17" t="s">
        <v>139</v>
      </c>
      <c r="D68" s="17" t="s">
        <v>138</v>
      </c>
      <c r="E68" s="17" t="s">
        <v>139</v>
      </c>
      <c r="F68" s="17" t="s">
        <v>138</v>
      </c>
      <c r="G68" s="17" t="s">
        <v>139</v>
      </c>
      <c r="H68" s="17" t="s">
        <v>138</v>
      </c>
      <c r="I68" s="17" t="s">
        <v>139</v>
      </c>
      <c r="J68" s="17" t="s">
        <v>138</v>
      </c>
      <c r="K68" s="17" t="s">
        <v>139</v>
      </c>
      <c r="L68" s="17" t="str">
        <f>J68</f>
        <v>CDT</v>
      </c>
      <c r="M68" s="18" t="s">
        <v>139</v>
      </c>
      <c r="N68" s="17" t="str">
        <f>L68</f>
        <v>CDT</v>
      </c>
      <c r="O68" s="18" t="s">
        <v>180</v>
      </c>
    </row>
    <row r="69" spans="1:15" ht="13.5">
      <c r="A69" s="16"/>
      <c r="B69" s="40" t="s">
        <v>208</v>
      </c>
      <c r="C69" s="20" t="s">
        <v>141</v>
      </c>
      <c r="D69" s="21" t="str">
        <f>B69</f>
        <v>svh</v>
      </c>
      <c r="E69" s="20" t="s">
        <v>142</v>
      </c>
      <c r="F69" s="21" t="str">
        <f>D69</f>
        <v>svh</v>
      </c>
      <c r="G69" s="20" t="s">
        <v>146</v>
      </c>
      <c r="H69" s="21" t="str">
        <f>F69</f>
        <v>svh</v>
      </c>
      <c r="I69" s="20" t="s">
        <v>176</v>
      </c>
      <c r="J69" s="21" t="str">
        <f>H69</f>
        <v>svh</v>
      </c>
      <c r="K69" s="20" t="s">
        <v>147</v>
      </c>
      <c r="L69" s="22" t="str">
        <f>J69</f>
        <v>svh</v>
      </c>
      <c r="M69" s="23" t="s">
        <v>145</v>
      </c>
      <c r="N69" s="22" t="str">
        <f>L69</f>
        <v>svh</v>
      </c>
      <c r="O69" s="23" t="s">
        <v>181</v>
      </c>
    </row>
    <row r="70" spans="1:15" ht="13.5">
      <c r="A70" s="16"/>
      <c r="B70" s="24"/>
      <c r="C70" s="24"/>
      <c r="D70" s="25"/>
      <c r="E70" s="25"/>
      <c r="F70" s="25"/>
      <c r="G70" s="25"/>
      <c r="H70" s="24"/>
      <c r="I70" s="24"/>
      <c r="J70" s="25"/>
      <c r="K70" s="25"/>
      <c r="L70" s="26"/>
      <c r="M70" s="26"/>
    </row>
    <row r="71" spans="1:15" ht="13.5">
      <c r="A71" s="16"/>
      <c r="B71" s="24"/>
      <c r="C71" s="24"/>
      <c r="D71" s="25"/>
      <c r="E71" s="25"/>
      <c r="F71" s="25"/>
      <c r="G71" s="25"/>
      <c r="H71" s="24"/>
      <c r="I71" s="24"/>
      <c r="J71" s="25"/>
      <c r="K71" s="25"/>
      <c r="L71" s="26"/>
      <c r="M71" s="26"/>
    </row>
    <row r="72" spans="1:15" ht="13.5">
      <c r="A72" s="38" t="s">
        <v>44</v>
      </c>
      <c r="B72" s="290" t="s">
        <v>131</v>
      </c>
      <c r="C72" s="290"/>
      <c r="D72" s="291" t="s">
        <v>132</v>
      </c>
      <c r="E72" s="291"/>
      <c r="F72" s="294" t="s">
        <v>173</v>
      </c>
      <c r="G72" s="294"/>
      <c r="H72" s="295" t="s">
        <v>174</v>
      </c>
      <c r="I72" s="295"/>
      <c r="J72" s="296" t="s">
        <v>175</v>
      </c>
      <c r="K72" s="296"/>
      <c r="L72" s="295" t="s">
        <v>137</v>
      </c>
      <c r="M72" s="295"/>
      <c r="N72" s="297" t="s">
        <v>235</v>
      </c>
      <c r="O72" s="297"/>
    </row>
    <row r="73" spans="1:15" ht="13.5">
      <c r="A73" s="16"/>
      <c r="B73" s="17" t="s">
        <v>138</v>
      </c>
      <c r="C73" s="17" t="s">
        <v>139</v>
      </c>
      <c r="D73" s="17" t="s">
        <v>138</v>
      </c>
      <c r="E73" s="17" t="s">
        <v>139</v>
      </c>
      <c r="F73" s="17" t="s">
        <v>138</v>
      </c>
      <c r="G73" s="17" t="s">
        <v>139</v>
      </c>
      <c r="H73" s="17" t="s">
        <v>138</v>
      </c>
      <c r="I73" s="17" t="s">
        <v>139</v>
      </c>
      <c r="J73" s="17" t="s">
        <v>138</v>
      </c>
      <c r="K73" s="17" t="s">
        <v>139</v>
      </c>
      <c r="L73" s="17" t="str">
        <f>J73</f>
        <v>CDT</v>
      </c>
      <c r="M73" s="18" t="s">
        <v>139</v>
      </c>
      <c r="N73" s="17" t="str">
        <f>L73</f>
        <v>CDT</v>
      </c>
      <c r="O73" s="18" t="s">
        <v>180</v>
      </c>
    </row>
    <row r="74" spans="1:15" ht="13.5">
      <c r="A74" s="16"/>
      <c r="B74" s="40" t="s">
        <v>210</v>
      </c>
      <c r="C74" s="20" t="s">
        <v>141</v>
      </c>
      <c r="D74" s="21" t="str">
        <f>B74</f>
        <v>syt</v>
      </c>
      <c r="E74" s="20" t="s">
        <v>142</v>
      </c>
      <c r="F74" s="21" t="str">
        <f>D74</f>
        <v>syt</v>
      </c>
      <c r="G74" s="20" t="s">
        <v>146</v>
      </c>
      <c r="H74" s="21" t="str">
        <f>F74</f>
        <v>syt</v>
      </c>
      <c r="I74" s="20" t="s">
        <v>176</v>
      </c>
      <c r="J74" s="21" t="str">
        <f>H74</f>
        <v>syt</v>
      </c>
      <c r="K74" s="20" t="s">
        <v>147</v>
      </c>
      <c r="L74" s="22" t="str">
        <f>J74</f>
        <v>syt</v>
      </c>
      <c r="M74" s="23" t="s">
        <v>145</v>
      </c>
      <c r="N74" s="22" t="str">
        <f>L74</f>
        <v>syt</v>
      </c>
      <c r="O74" s="23" t="s">
        <v>181</v>
      </c>
    </row>
    <row r="75" spans="1:15" ht="13.5">
      <c r="A75" s="16"/>
      <c r="B75" s="24"/>
      <c r="C75" s="24"/>
      <c r="D75" s="25"/>
      <c r="E75" s="25"/>
      <c r="F75" s="25"/>
      <c r="G75" s="25"/>
      <c r="H75" s="24"/>
      <c r="I75" s="24"/>
      <c r="J75" s="25"/>
      <c r="K75" s="25"/>
      <c r="L75" s="26"/>
      <c r="M75" s="26"/>
    </row>
    <row r="76" spans="1:15" ht="13.5">
      <c r="A76" s="16"/>
      <c r="B76" s="24"/>
      <c r="C76" s="24"/>
      <c r="D76" s="25"/>
      <c r="E76" s="25"/>
      <c r="F76" s="25"/>
      <c r="G76" s="25"/>
      <c r="H76" s="24"/>
      <c r="I76" s="24"/>
      <c r="J76" s="25"/>
      <c r="K76" s="25"/>
      <c r="L76" s="26"/>
      <c r="M76" s="26"/>
    </row>
    <row r="77" spans="1:15" ht="13.5">
      <c r="A77" s="38" t="s">
        <v>212</v>
      </c>
      <c r="B77" s="290" t="s">
        <v>131</v>
      </c>
      <c r="C77" s="290"/>
      <c r="D77" s="291" t="s">
        <v>132</v>
      </c>
      <c r="E77" s="291"/>
      <c r="F77" s="294" t="s">
        <v>173</v>
      </c>
      <c r="G77" s="294"/>
      <c r="H77" s="295" t="s">
        <v>174</v>
      </c>
      <c r="I77" s="295"/>
      <c r="J77" s="296" t="s">
        <v>175</v>
      </c>
      <c r="K77" s="296"/>
      <c r="L77" s="295" t="s">
        <v>137</v>
      </c>
      <c r="M77" s="295"/>
      <c r="N77" s="297" t="s">
        <v>235</v>
      </c>
      <c r="O77" s="297"/>
    </row>
    <row r="78" spans="1:15" ht="13.5">
      <c r="A78" s="16"/>
      <c r="B78" s="17" t="s">
        <v>138</v>
      </c>
      <c r="C78" s="17" t="s">
        <v>139</v>
      </c>
      <c r="D78" s="17" t="s">
        <v>138</v>
      </c>
      <c r="E78" s="17" t="s">
        <v>139</v>
      </c>
      <c r="F78" s="17" t="s">
        <v>138</v>
      </c>
      <c r="G78" s="17" t="s">
        <v>139</v>
      </c>
      <c r="H78" s="17" t="s">
        <v>138</v>
      </c>
      <c r="I78" s="17" t="s">
        <v>139</v>
      </c>
      <c r="J78" s="17" t="s">
        <v>138</v>
      </c>
      <c r="K78" s="17" t="s">
        <v>139</v>
      </c>
      <c r="L78" s="17" t="str">
        <f>J78</f>
        <v>CDT</v>
      </c>
      <c r="M78" s="18" t="s">
        <v>139</v>
      </c>
      <c r="N78" s="17" t="str">
        <f>L78</f>
        <v>CDT</v>
      </c>
      <c r="O78" s="18" t="s">
        <v>180</v>
      </c>
    </row>
    <row r="79" spans="1:15" ht="13.5">
      <c r="A79" s="16"/>
      <c r="B79" s="40" t="s">
        <v>211</v>
      </c>
      <c r="C79" s="20" t="s">
        <v>141</v>
      </c>
      <c r="D79" s="21" t="str">
        <f>B79</f>
        <v>cdcd</v>
      </c>
      <c r="E79" s="20" t="s">
        <v>142</v>
      </c>
      <c r="F79" s="21" t="str">
        <f>D79</f>
        <v>cdcd</v>
      </c>
      <c r="G79" s="20" t="s">
        <v>146</v>
      </c>
      <c r="H79" s="21" t="str">
        <f>F79</f>
        <v>cdcd</v>
      </c>
      <c r="I79" s="20" t="s">
        <v>176</v>
      </c>
      <c r="J79" s="21" t="str">
        <f>H79</f>
        <v>cdcd</v>
      </c>
      <c r="K79" s="20" t="s">
        <v>147</v>
      </c>
      <c r="L79" s="22" t="str">
        <f>J79</f>
        <v>cdcd</v>
      </c>
      <c r="M79" s="23" t="s">
        <v>145</v>
      </c>
      <c r="N79" s="22" t="str">
        <f>L79</f>
        <v>cdcd</v>
      </c>
      <c r="O79" s="23" t="s">
        <v>181</v>
      </c>
    </row>
    <row r="80" spans="1:15" s="83" customFormat="1" ht="13.5">
      <c r="A80" s="82"/>
      <c r="B80" s="77"/>
      <c r="C80" s="78"/>
      <c r="D80" s="79"/>
      <c r="E80" s="78"/>
      <c r="F80" s="79"/>
      <c r="G80" s="78"/>
      <c r="H80" s="79"/>
      <c r="I80" s="78"/>
      <c r="J80" s="79"/>
      <c r="K80" s="78"/>
      <c r="L80" s="80"/>
      <c r="M80" s="81"/>
      <c r="N80" s="80"/>
      <c r="O80" s="81"/>
    </row>
    <row r="81" spans="1:15" s="83" customFormat="1" ht="13.5">
      <c r="A81" s="82"/>
      <c r="B81" s="77"/>
      <c r="C81" s="78"/>
      <c r="D81" s="79"/>
      <c r="E81" s="78"/>
      <c r="F81" s="79"/>
      <c r="G81" s="78"/>
      <c r="H81" s="79"/>
      <c r="I81" s="78"/>
      <c r="J81" s="79"/>
      <c r="K81" s="78"/>
      <c r="L81" s="80"/>
      <c r="M81" s="81"/>
      <c r="N81" s="80"/>
      <c r="O81" s="81"/>
    </row>
    <row r="82" spans="1:15" ht="13.5">
      <c r="A82" s="15" t="s">
        <v>250</v>
      </c>
      <c r="B82" s="290" t="s">
        <v>131</v>
      </c>
      <c r="C82" s="290"/>
      <c r="D82" s="291" t="s">
        <v>132</v>
      </c>
      <c r="E82" s="291"/>
      <c r="F82" s="292" t="s">
        <v>173</v>
      </c>
      <c r="G82" s="292"/>
      <c r="H82" s="290" t="s">
        <v>174</v>
      </c>
      <c r="I82" s="290"/>
      <c r="J82" s="291" t="s">
        <v>175</v>
      </c>
      <c r="K82" s="291"/>
      <c r="L82" s="290" t="s">
        <v>137</v>
      </c>
      <c r="M82" s="290"/>
      <c r="N82" s="297" t="s">
        <v>235</v>
      </c>
      <c r="O82" s="297"/>
    </row>
    <row r="83" spans="1:15" ht="13.5">
      <c r="A83" s="16"/>
      <c r="B83" s="17" t="s">
        <v>138</v>
      </c>
      <c r="C83" s="17" t="s">
        <v>139</v>
      </c>
      <c r="D83" s="17" t="s">
        <v>138</v>
      </c>
      <c r="E83" s="17" t="s">
        <v>139</v>
      </c>
      <c r="F83" s="17" t="s">
        <v>138</v>
      </c>
      <c r="G83" s="17" t="s">
        <v>139</v>
      </c>
      <c r="H83" s="17" t="s">
        <v>138</v>
      </c>
      <c r="I83" s="17" t="s">
        <v>139</v>
      </c>
      <c r="J83" s="17" t="s">
        <v>138</v>
      </c>
      <c r="K83" s="17" t="s">
        <v>139</v>
      </c>
      <c r="L83" s="17" t="str">
        <f>J83</f>
        <v>CDT</v>
      </c>
      <c r="M83" s="18" t="s">
        <v>139</v>
      </c>
      <c r="N83" s="17" t="str">
        <f>L83</f>
        <v>CDT</v>
      </c>
      <c r="O83" s="18" t="s">
        <v>180</v>
      </c>
    </row>
    <row r="84" spans="1:15" ht="13.5">
      <c r="A84" s="16"/>
      <c r="B84" s="30" t="s">
        <v>277</v>
      </c>
      <c r="C84" s="20" t="s">
        <v>141</v>
      </c>
      <c r="D84" s="21" t="str">
        <f>B84</f>
        <v>trct</v>
      </c>
      <c r="E84" s="20" t="s">
        <v>142</v>
      </c>
      <c r="F84" s="21" t="str">
        <f>D84</f>
        <v>trct</v>
      </c>
      <c r="G84" s="20" t="s">
        <v>146</v>
      </c>
      <c r="H84" s="21" t="str">
        <f>F84</f>
        <v>trct</v>
      </c>
      <c r="I84" s="20" t="s">
        <v>176</v>
      </c>
      <c r="J84" s="21" t="str">
        <f>H84</f>
        <v>trct</v>
      </c>
      <c r="K84" s="20" t="s">
        <v>147</v>
      </c>
      <c r="L84" s="22" t="str">
        <f>J84</f>
        <v>trct</v>
      </c>
      <c r="M84" s="23" t="s">
        <v>145</v>
      </c>
      <c r="N84" s="22" t="str">
        <f>L84</f>
        <v>trct</v>
      </c>
      <c r="O84" s="23" t="s">
        <v>181</v>
      </c>
    </row>
    <row r="85" spans="1:15" ht="13.5">
      <c r="A85" s="16"/>
      <c r="B85" s="24"/>
      <c r="C85" s="24"/>
      <c r="D85" s="25"/>
      <c r="E85" s="25"/>
      <c r="F85" s="25"/>
      <c r="G85" s="25"/>
      <c r="H85" s="24"/>
      <c r="I85" s="24"/>
      <c r="J85" s="25"/>
      <c r="K85" s="25"/>
      <c r="L85" s="26"/>
      <c r="M85" s="26"/>
    </row>
    <row r="86" spans="1:15" ht="13.5">
      <c r="A86" s="16"/>
      <c r="B86" s="24"/>
      <c r="C86" s="24"/>
      <c r="D86" s="25"/>
      <c r="E86" s="25"/>
      <c r="F86" s="25"/>
      <c r="G86" s="25"/>
      <c r="H86" s="24"/>
      <c r="I86" s="24"/>
      <c r="J86" s="25"/>
      <c r="K86" s="25"/>
      <c r="L86" s="26"/>
      <c r="M86" s="26"/>
    </row>
    <row r="87" spans="1:15" ht="13.5">
      <c r="A87" s="15" t="s">
        <v>314</v>
      </c>
      <c r="B87" s="290" t="s">
        <v>131</v>
      </c>
      <c r="C87" s="290"/>
      <c r="D87" s="291" t="s">
        <v>132</v>
      </c>
      <c r="E87" s="291"/>
      <c r="F87" s="294" t="s">
        <v>173</v>
      </c>
      <c r="G87" s="294"/>
      <c r="H87" s="295" t="s">
        <v>174</v>
      </c>
      <c r="I87" s="295"/>
      <c r="J87" s="296" t="s">
        <v>175</v>
      </c>
      <c r="K87" s="296"/>
      <c r="L87" s="295" t="s">
        <v>137</v>
      </c>
      <c r="M87" s="295"/>
      <c r="N87" s="297" t="s">
        <v>235</v>
      </c>
      <c r="O87" s="297"/>
    </row>
    <row r="88" spans="1:15" ht="13.5">
      <c r="A88" s="16"/>
      <c r="B88" s="17" t="s">
        <v>138</v>
      </c>
      <c r="C88" s="17" t="s">
        <v>139</v>
      </c>
      <c r="D88" s="17" t="s">
        <v>138</v>
      </c>
      <c r="E88" s="17" t="s">
        <v>139</v>
      </c>
      <c r="F88" s="17" t="s">
        <v>138</v>
      </c>
      <c r="G88" s="17" t="s">
        <v>139</v>
      </c>
      <c r="H88" s="17" t="s">
        <v>138</v>
      </c>
      <c r="I88" s="17" t="s">
        <v>139</v>
      </c>
      <c r="J88" s="17" t="s">
        <v>138</v>
      </c>
      <c r="K88" s="17" t="s">
        <v>139</v>
      </c>
      <c r="L88" s="17" t="str">
        <f>J88</f>
        <v>CDT</v>
      </c>
      <c r="M88" s="18" t="s">
        <v>139</v>
      </c>
      <c r="N88" s="17" t="str">
        <f>L88</f>
        <v>CDT</v>
      </c>
      <c r="O88" s="18" t="s">
        <v>180</v>
      </c>
    </row>
    <row r="89" spans="1:15" ht="13.5">
      <c r="A89" s="16"/>
      <c r="B89" s="40" t="s">
        <v>213</v>
      </c>
      <c r="C89" s="20" t="s">
        <v>141</v>
      </c>
      <c r="D89" s="21" t="str">
        <f>B89</f>
        <v>bandt</v>
      </c>
      <c r="E89" s="20" t="s">
        <v>142</v>
      </c>
      <c r="F89" s="21" t="str">
        <f>D89</f>
        <v>bandt</v>
      </c>
      <c r="G89" s="20" t="s">
        <v>146</v>
      </c>
      <c r="H89" s="21" t="str">
        <f>F89</f>
        <v>bandt</v>
      </c>
      <c r="I89" s="20" t="s">
        <v>176</v>
      </c>
      <c r="J89" s="21" t="str">
        <f>H89</f>
        <v>bandt</v>
      </c>
      <c r="K89" s="20" t="s">
        <v>147</v>
      </c>
      <c r="L89" s="22" t="str">
        <f>J89</f>
        <v>bandt</v>
      </c>
      <c r="M89" s="23" t="s">
        <v>145</v>
      </c>
      <c r="N89" s="22" t="str">
        <f>L89</f>
        <v>bandt</v>
      </c>
      <c r="O89" s="23" t="s">
        <v>181</v>
      </c>
    </row>
    <row r="90" spans="1:15" ht="13.5">
      <c r="A90" s="16"/>
      <c r="B90" s="24"/>
      <c r="C90" s="24"/>
      <c r="D90" s="25"/>
      <c r="E90" s="25"/>
      <c r="F90" s="25"/>
      <c r="G90" s="25"/>
      <c r="H90" s="24"/>
      <c r="I90" s="24"/>
      <c r="J90" s="25"/>
      <c r="K90" s="25"/>
      <c r="L90" s="26"/>
      <c r="M90" s="26"/>
    </row>
    <row r="91" spans="1:15" ht="13.5">
      <c r="A91" s="16"/>
      <c r="B91" s="24"/>
      <c r="C91" s="24"/>
      <c r="D91" s="25"/>
      <c r="E91" s="25"/>
      <c r="F91" s="25"/>
      <c r="G91" s="25"/>
      <c r="H91" s="24"/>
      <c r="I91" s="24"/>
      <c r="J91" s="25"/>
      <c r="K91" s="25"/>
      <c r="L91" s="26"/>
      <c r="M91" s="26"/>
    </row>
    <row r="92" spans="1:15" ht="13.5">
      <c r="A92" s="38" t="s">
        <v>215</v>
      </c>
      <c r="B92" s="290" t="s">
        <v>131</v>
      </c>
      <c r="C92" s="290"/>
      <c r="D92" s="291" t="s">
        <v>132</v>
      </c>
      <c r="E92" s="291"/>
      <c r="F92" s="294" t="s">
        <v>173</v>
      </c>
      <c r="G92" s="294"/>
      <c r="H92" s="295" t="s">
        <v>174</v>
      </c>
      <c r="I92" s="295"/>
      <c r="J92" s="296" t="s">
        <v>175</v>
      </c>
      <c r="K92" s="296"/>
      <c r="L92" s="295" t="s">
        <v>137</v>
      </c>
      <c r="M92" s="295"/>
      <c r="N92" s="297" t="s">
        <v>235</v>
      </c>
      <c r="O92" s="297"/>
    </row>
    <row r="93" spans="1:15" ht="13.5">
      <c r="A93" s="16"/>
      <c r="B93" s="17" t="s">
        <v>138</v>
      </c>
      <c r="C93" s="17" t="s">
        <v>139</v>
      </c>
      <c r="D93" s="17" t="s">
        <v>138</v>
      </c>
      <c r="E93" s="17" t="s">
        <v>139</v>
      </c>
      <c r="F93" s="17" t="s">
        <v>138</v>
      </c>
      <c r="G93" s="17" t="s">
        <v>139</v>
      </c>
      <c r="H93" s="17" t="s">
        <v>138</v>
      </c>
      <c r="I93" s="17" t="s">
        <v>139</v>
      </c>
      <c r="J93" s="17" t="s">
        <v>138</v>
      </c>
      <c r="K93" s="17" t="s">
        <v>139</v>
      </c>
      <c r="L93" s="17" t="str">
        <f>J93</f>
        <v>CDT</v>
      </c>
      <c r="M93" s="18" t="s">
        <v>139</v>
      </c>
      <c r="N93" s="17" t="str">
        <f>L93</f>
        <v>CDT</v>
      </c>
      <c r="O93" s="18" t="s">
        <v>180</v>
      </c>
    </row>
    <row r="94" spans="1:15" ht="13.5">
      <c r="A94" s="16"/>
      <c r="B94" s="40" t="s">
        <v>214</v>
      </c>
      <c r="C94" s="20" t="s">
        <v>141</v>
      </c>
      <c r="D94" s="21" t="str">
        <f>B94</f>
        <v>bchqs</v>
      </c>
      <c r="E94" s="20" t="s">
        <v>142</v>
      </c>
      <c r="F94" s="21" t="str">
        <f>D94</f>
        <v>bchqs</v>
      </c>
      <c r="G94" s="20" t="s">
        <v>146</v>
      </c>
      <c r="H94" s="21" t="str">
        <f>F94</f>
        <v>bchqs</v>
      </c>
      <c r="I94" s="20" t="s">
        <v>176</v>
      </c>
      <c r="J94" s="21" t="str">
        <f>H94</f>
        <v>bchqs</v>
      </c>
      <c r="K94" s="20" t="s">
        <v>147</v>
      </c>
      <c r="L94" s="22" t="str">
        <f>J94</f>
        <v>bchqs</v>
      </c>
      <c r="M94" s="23" t="s">
        <v>145</v>
      </c>
      <c r="N94" s="22" t="str">
        <f>L94</f>
        <v>bchqs</v>
      </c>
      <c r="O94" s="23" t="s">
        <v>181</v>
      </c>
    </row>
    <row r="95" spans="1:15" s="1" customFormat="1" ht="13.5">
      <c r="A95" s="76"/>
      <c r="B95" s="77"/>
      <c r="C95" s="78"/>
      <c r="D95" s="79"/>
      <c r="E95" s="78"/>
      <c r="F95" s="79"/>
      <c r="G95" s="78"/>
      <c r="H95" s="79"/>
      <c r="I95" s="78"/>
      <c r="J95" s="79"/>
      <c r="K95" s="78"/>
      <c r="L95" s="80"/>
      <c r="M95" s="81"/>
      <c r="N95" s="80"/>
      <c r="O95" s="81"/>
    </row>
    <row r="96" spans="1:15" s="1" customFormat="1" ht="13.5">
      <c r="A96" s="76"/>
      <c r="B96" s="77"/>
      <c r="C96" s="78"/>
      <c r="D96" s="79"/>
      <c r="E96" s="78"/>
      <c r="F96" s="79"/>
      <c r="G96" s="78"/>
      <c r="H96" s="79"/>
      <c r="I96" s="78"/>
      <c r="J96" s="79"/>
      <c r="K96" s="78"/>
      <c r="L96" s="80"/>
      <c r="M96" s="81"/>
      <c r="N96" s="80"/>
      <c r="O96" s="81"/>
    </row>
    <row r="97" spans="1:15" s="1" customFormat="1" ht="13.5">
      <c r="A97" s="15" t="s">
        <v>315</v>
      </c>
      <c r="B97" s="290" t="s">
        <v>131</v>
      </c>
      <c r="C97" s="290"/>
      <c r="D97" s="291" t="s">
        <v>132</v>
      </c>
      <c r="E97" s="291"/>
      <c r="F97" s="294" t="s">
        <v>173</v>
      </c>
      <c r="G97" s="294"/>
      <c r="H97" s="295" t="s">
        <v>174</v>
      </c>
      <c r="I97" s="295"/>
      <c r="J97" s="296" t="s">
        <v>175</v>
      </c>
      <c r="K97" s="296"/>
      <c r="L97" s="295" t="s">
        <v>137</v>
      </c>
      <c r="M97" s="295"/>
      <c r="N97" s="297" t="s">
        <v>235</v>
      </c>
      <c r="O97" s="297"/>
    </row>
    <row r="98" spans="1:15" s="1" customFormat="1" ht="13.5">
      <c r="A98" s="16"/>
      <c r="B98" s="17" t="s">
        <v>138</v>
      </c>
      <c r="C98" s="17" t="s">
        <v>139</v>
      </c>
      <c r="D98" s="17" t="s">
        <v>138</v>
      </c>
      <c r="E98" s="17" t="s">
        <v>139</v>
      </c>
      <c r="F98" s="17" t="s">
        <v>138</v>
      </c>
      <c r="G98" s="17" t="s">
        <v>139</v>
      </c>
      <c r="H98" s="17" t="s">
        <v>138</v>
      </c>
      <c r="I98" s="17" t="s">
        <v>139</v>
      </c>
      <c r="J98" s="17" t="s">
        <v>138</v>
      </c>
      <c r="K98" s="17" t="s">
        <v>139</v>
      </c>
      <c r="L98" s="17" t="str">
        <f>J98</f>
        <v>CDT</v>
      </c>
      <c r="M98" s="18" t="s">
        <v>139</v>
      </c>
      <c r="N98" s="17" t="str">
        <f>L98</f>
        <v>CDT</v>
      </c>
      <c r="O98" s="18" t="s">
        <v>180</v>
      </c>
    </row>
    <row r="99" spans="1:15" ht="13.5">
      <c r="A99" s="16"/>
      <c r="B99" s="30" t="s">
        <v>313</v>
      </c>
      <c r="C99" s="20" t="s">
        <v>141</v>
      </c>
      <c r="D99" s="21" t="str">
        <f>B99</f>
        <v>bchbp</v>
      </c>
      <c r="E99" s="20" t="s">
        <v>142</v>
      </c>
      <c r="F99" s="21" t="str">
        <f>D99</f>
        <v>bchbp</v>
      </c>
      <c r="G99" s="20" t="s">
        <v>146</v>
      </c>
      <c r="H99" s="21" t="str">
        <f>F99</f>
        <v>bchbp</v>
      </c>
      <c r="I99" s="20" t="s">
        <v>176</v>
      </c>
      <c r="J99" s="21" t="str">
        <f>H99</f>
        <v>bchbp</v>
      </c>
      <c r="K99" s="20" t="s">
        <v>147</v>
      </c>
      <c r="L99" s="22" t="str">
        <f>J99</f>
        <v>bchbp</v>
      </c>
      <c r="M99" s="23" t="s">
        <v>145</v>
      </c>
      <c r="N99" s="22" t="str">
        <f>L99</f>
        <v>bchbp</v>
      </c>
      <c r="O99" s="23" t="s">
        <v>181</v>
      </c>
    </row>
    <row r="100" spans="1:15" ht="13.5">
      <c r="A100" s="16"/>
      <c r="B100" s="24"/>
      <c r="C100" s="24"/>
      <c r="D100" s="25"/>
      <c r="E100" s="25"/>
      <c r="F100" s="25"/>
      <c r="G100" s="25"/>
      <c r="H100" s="24"/>
      <c r="I100" s="24"/>
      <c r="J100" s="25"/>
      <c r="K100" s="25"/>
      <c r="L100" s="26"/>
      <c r="M100" s="26"/>
    </row>
    <row r="101" spans="1:15" ht="13.5">
      <c r="A101" s="16"/>
      <c r="B101" s="24"/>
      <c r="C101" s="24"/>
      <c r="D101" s="25"/>
      <c r="E101" s="25"/>
      <c r="F101" s="25"/>
      <c r="G101" s="25"/>
      <c r="H101" s="24"/>
      <c r="I101" s="24"/>
      <c r="J101" s="25"/>
      <c r="K101" s="25"/>
      <c r="L101" s="26"/>
      <c r="M101" s="26"/>
    </row>
    <row r="102" spans="1:15" ht="13.5">
      <c r="A102" s="38" t="s">
        <v>217</v>
      </c>
      <c r="B102" s="290" t="s">
        <v>131</v>
      </c>
      <c r="C102" s="290"/>
      <c r="D102" s="291" t="s">
        <v>132</v>
      </c>
      <c r="E102" s="291"/>
      <c r="F102" s="294" t="s">
        <v>173</v>
      </c>
      <c r="G102" s="294"/>
      <c r="H102" s="295" t="s">
        <v>174</v>
      </c>
      <c r="I102" s="295"/>
      <c r="J102" s="296" t="s">
        <v>175</v>
      </c>
      <c r="K102" s="296"/>
      <c r="L102" s="295" t="s">
        <v>137</v>
      </c>
      <c r="M102" s="295"/>
      <c r="N102" s="297" t="s">
        <v>235</v>
      </c>
      <c r="O102" s="297"/>
    </row>
    <row r="103" spans="1:15" ht="13.5">
      <c r="A103" s="16"/>
      <c r="B103" s="17" t="s">
        <v>138</v>
      </c>
      <c r="C103" s="17" t="s">
        <v>139</v>
      </c>
      <c r="D103" s="17" t="s">
        <v>138</v>
      </c>
      <c r="E103" s="17" t="s">
        <v>139</v>
      </c>
      <c r="F103" s="17" t="s">
        <v>138</v>
      </c>
      <c r="G103" s="17" t="s">
        <v>139</v>
      </c>
      <c r="H103" s="17" t="s">
        <v>138</v>
      </c>
      <c r="I103" s="17" t="s">
        <v>139</v>
      </c>
      <c r="J103" s="17" t="s">
        <v>138</v>
      </c>
      <c r="K103" s="17" t="s">
        <v>139</v>
      </c>
      <c r="L103" s="17" t="str">
        <f>J103</f>
        <v>CDT</v>
      </c>
      <c r="M103" s="18" t="s">
        <v>139</v>
      </c>
      <c r="N103" s="17" t="str">
        <f>L103</f>
        <v>CDT</v>
      </c>
      <c r="O103" s="18" t="s">
        <v>180</v>
      </c>
    </row>
    <row r="104" spans="1:15" ht="13.5">
      <c r="A104" s="16"/>
      <c r="B104" s="40" t="s">
        <v>216</v>
      </c>
      <c r="C104" s="20" t="s">
        <v>141</v>
      </c>
      <c r="D104" s="21" t="str">
        <f>B104</f>
        <v>bqlcmr</v>
      </c>
      <c r="E104" s="20" t="s">
        <v>142</v>
      </c>
      <c r="F104" s="21" t="str">
        <f>D104</f>
        <v>bqlcmr</v>
      </c>
      <c r="G104" s="20" t="s">
        <v>146</v>
      </c>
      <c r="H104" s="21" t="str">
        <f>F104</f>
        <v>bqlcmr</v>
      </c>
      <c r="I104" s="20" t="s">
        <v>176</v>
      </c>
      <c r="J104" s="21" t="str">
        <f>H104</f>
        <v>bqlcmr</v>
      </c>
      <c r="K104" s="20" t="s">
        <v>147</v>
      </c>
      <c r="L104" s="22" t="str">
        <f>J104</f>
        <v>bqlcmr</v>
      </c>
      <c r="M104" s="23" t="s">
        <v>145</v>
      </c>
      <c r="N104" s="22" t="str">
        <f>L104</f>
        <v>bqlcmr</v>
      </c>
      <c r="O104" s="23" t="s">
        <v>181</v>
      </c>
    </row>
    <row r="105" spans="1:15" ht="13.5">
      <c r="A105" s="16"/>
      <c r="B105" s="24"/>
      <c r="C105" s="24"/>
      <c r="D105" s="25"/>
      <c r="E105" s="25"/>
      <c r="F105" s="25"/>
      <c r="G105" s="25"/>
      <c r="H105" s="24"/>
      <c r="I105" s="24"/>
      <c r="J105" s="25"/>
      <c r="K105" s="25"/>
      <c r="L105" s="26"/>
      <c r="M105" s="26"/>
    </row>
    <row r="106" spans="1:15" ht="13.5">
      <c r="A106" s="16"/>
      <c r="B106" s="24"/>
      <c r="C106" s="24"/>
      <c r="D106" s="25"/>
      <c r="E106" s="25"/>
      <c r="F106" s="25"/>
      <c r="G106" s="25"/>
      <c r="H106" s="24"/>
      <c r="I106" s="24"/>
      <c r="J106" s="25"/>
      <c r="K106" s="25"/>
      <c r="L106" s="26"/>
      <c r="M106" s="26"/>
    </row>
    <row r="107" spans="1:15" ht="13.5">
      <c r="A107" s="38" t="s">
        <v>219</v>
      </c>
      <c r="B107" s="290" t="s">
        <v>131</v>
      </c>
      <c r="C107" s="290"/>
      <c r="D107" s="291" t="s">
        <v>132</v>
      </c>
      <c r="E107" s="291"/>
      <c r="F107" s="294" t="s">
        <v>173</v>
      </c>
      <c r="G107" s="294"/>
      <c r="H107" s="295" t="s">
        <v>174</v>
      </c>
      <c r="I107" s="295"/>
      <c r="J107" s="296" t="s">
        <v>175</v>
      </c>
      <c r="K107" s="296"/>
      <c r="L107" s="295" t="s">
        <v>137</v>
      </c>
      <c r="M107" s="295"/>
      <c r="N107" s="297" t="s">
        <v>235</v>
      </c>
      <c r="O107" s="297"/>
    </row>
    <row r="108" spans="1:15" ht="13.5">
      <c r="A108" s="16"/>
      <c r="B108" s="17" t="s">
        <v>138</v>
      </c>
      <c r="C108" s="17" t="s">
        <v>139</v>
      </c>
      <c r="D108" s="17" t="s">
        <v>138</v>
      </c>
      <c r="E108" s="17" t="s">
        <v>139</v>
      </c>
      <c r="F108" s="17" t="s">
        <v>138</v>
      </c>
      <c r="G108" s="17" t="s">
        <v>139</v>
      </c>
      <c r="H108" s="17" t="s">
        <v>138</v>
      </c>
      <c r="I108" s="17" t="s">
        <v>139</v>
      </c>
      <c r="J108" s="17" t="s">
        <v>138</v>
      </c>
      <c r="K108" s="17" t="s">
        <v>139</v>
      </c>
      <c r="L108" s="17" t="str">
        <f>J108</f>
        <v>CDT</v>
      </c>
      <c r="M108" s="18" t="s">
        <v>139</v>
      </c>
      <c r="N108" s="17" t="str">
        <f>L108</f>
        <v>CDT</v>
      </c>
      <c r="O108" s="18" t="s">
        <v>180</v>
      </c>
    </row>
    <row r="109" spans="1:15" ht="13.5">
      <c r="A109" s="16"/>
      <c r="B109" s="40" t="s">
        <v>218</v>
      </c>
      <c r="C109" s="20" t="s">
        <v>141</v>
      </c>
      <c r="D109" s="21" t="str">
        <f>B109</f>
        <v>daiptth</v>
      </c>
      <c r="E109" s="20" t="s">
        <v>142</v>
      </c>
      <c r="F109" s="21" t="str">
        <f>D109</f>
        <v>daiptth</v>
      </c>
      <c r="G109" s="20" t="s">
        <v>146</v>
      </c>
      <c r="H109" s="21" t="str">
        <f>F109</f>
        <v>daiptth</v>
      </c>
      <c r="I109" s="20" t="s">
        <v>176</v>
      </c>
      <c r="J109" s="21" t="str">
        <f>H109</f>
        <v>daiptth</v>
      </c>
      <c r="K109" s="20" t="s">
        <v>147</v>
      </c>
      <c r="L109" s="22" t="str">
        <f>J109</f>
        <v>daiptth</v>
      </c>
      <c r="M109" s="23" t="s">
        <v>145</v>
      </c>
      <c r="N109" s="22" t="str">
        <f>L109</f>
        <v>daiptth</v>
      </c>
      <c r="O109" s="23" t="s">
        <v>181</v>
      </c>
    </row>
    <row r="110" spans="1:15" ht="13.5">
      <c r="A110" s="16"/>
      <c r="B110" s="24"/>
      <c r="C110" s="24"/>
      <c r="D110" s="25"/>
      <c r="E110" s="25"/>
      <c r="F110" s="25"/>
      <c r="G110" s="25"/>
      <c r="H110" s="24"/>
      <c r="I110" s="24"/>
      <c r="J110" s="25"/>
      <c r="K110" s="25"/>
      <c r="L110" s="26"/>
      <c r="M110" s="26"/>
    </row>
    <row r="111" spans="1:15" ht="13.5">
      <c r="A111" s="16"/>
      <c r="B111" s="24"/>
      <c r="C111" s="24"/>
      <c r="D111" s="25"/>
      <c r="E111" s="25"/>
      <c r="F111" s="25"/>
      <c r="G111" s="25"/>
      <c r="H111" s="24"/>
      <c r="I111" s="24"/>
      <c r="J111" s="25"/>
      <c r="K111" s="25"/>
      <c r="L111" s="26"/>
      <c r="M111" s="26"/>
    </row>
    <row r="112" spans="1:15" ht="13.5">
      <c r="A112" s="38" t="s">
        <v>65</v>
      </c>
      <c r="B112" s="290" t="s">
        <v>131</v>
      </c>
      <c r="C112" s="290"/>
      <c r="D112" s="291" t="s">
        <v>132</v>
      </c>
      <c r="E112" s="291"/>
      <c r="F112" s="294" t="s">
        <v>173</v>
      </c>
      <c r="G112" s="294"/>
      <c r="H112" s="295" t="s">
        <v>174</v>
      </c>
      <c r="I112" s="295"/>
      <c r="J112" s="296" t="s">
        <v>175</v>
      </c>
      <c r="K112" s="296"/>
      <c r="L112" s="295" t="s">
        <v>137</v>
      </c>
      <c r="M112" s="295"/>
      <c r="N112" s="297" t="s">
        <v>235</v>
      </c>
      <c r="O112" s="297"/>
    </row>
    <row r="113" spans="1:15" ht="13.5">
      <c r="A113" s="16"/>
      <c r="B113" s="17" t="s">
        <v>138</v>
      </c>
      <c r="C113" s="17" t="s">
        <v>139</v>
      </c>
      <c r="D113" s="17" t="s">
        <v>138</v>
      </c>
      <c r="E113" s="17" t="s">
        <v>139</v>
      </c>
      <c r="F113" s="17" t="s">
        <v>138</v>
      </c>
      <c r="G113" s="17" t="s">
        <v>139</v>
      </c>
      <c r="H113" s="17" t="s">
        <v>138</v>
      </c>
      <c r="I113" s="17" t="s">
        <v>139</v>
      </c>
      <c r="J113" s="17" t="s">
        <v>138</v>
      </c>
      <c r="K113" s="17" t="s">
        <v>139</v>
      </c>
      <c r="L113" s="17" t="str">
        <f>J113</f>
        <v>CDT</v>
      </c>
      <c r="M113" s="18" t="s">
        <v>139</v>
      </c>
      <c r="N113" s="17" t="str">
        <f>L113</f>
        <v>CDT</v>
      </c>
      <c r="O113" s="18" t="s">
        <v>180</v>
      </c>
    </row>
    <row r="114" spans="1:15" ht="13.5">
      <c r="A114" s="16"/>
      <c r="B114" s="40" t="s">
        <v>220</v>
      </c>
      <c r="C114" s="20" t="s">
        <v>141</v>
      </c>
      <c r="D114" s="21" t="str">
        <f>B114</f>
        <v>sxd</v>
      </c>
      <c r="E114" s="20" t="s">
        <v>142</v>
      </c>
      <c r="F114" s="21" t="str">
        <f>D114</f>
        <v>sxd</v>
      </c>
      <c r="G114" s="20" t="s">
        <v>146</v>
      </c>
      <c r="H114" s="21" t="str">
        <f>F114</f>
        <v>sxd</v>
      </c>
      <c r="I114" s="20" t="s">
        <v>176</v>
      </c>
      <c r="J114" s="21" t="str">
        <f>H114</f>
        <v>sxd</v>
      </c>
      <c r="K114" s="20" t="s">
        <v>147</v>
      </c>
      <c r="L114" s="22" t="str">
        <f>J114</f>
        <v>sxd</v>
      </c>
      <c r="M114" s="23" t="s">
        <v>145</v>
      </c>
      <c r="N114" s="22" t="str">
        <f>L114</f>
        <v>sxd</v>
      </c>
      <c r="O114" s="23" t="s">
        <v>181</v>
      </c>
    </row>
    <row r="115" spans="1:15" ht="13.5">
      <c r="A115" s="16"/>
      <c r="B115" s="24"/>
      <c r="C115" s="24"/>
      <c r="D115" s="25"/>
      <c r="E115" s="25"/>
      <c r="F115" s="24"/>
      <c r="G115" s="24"/>
      <c r="H115" s="25"/>
      <c r="I115" s="25"/>
      <c r="J115" s="24"/>
      <c r="K115" s="24"/>
      <c r="L115" s="27"/>
      <c r="M115" s="27"/>
    </row>
    <row r="116" spans="1:15" ht="13.5">
      <c r="A116" s="16"/>
      <c r="B116" s="24"/>
      <c r="C116" s="24"/>
      <c r="D116" s="25"/>
      <c r="E116" s="25"/>
      <c r="F116" s="24"/>
      <c r="G116" s="24"/>
      <c r="H116" s="25"/>
      <c r="I116" s="25"/>
      <c r="J116" s="24"/>
      <c r="K116" s="24"/>
      <c r="L116" s="27"/>
      <c r="M116" s="27"/>
    </row>
    <row r="117" spans="1:15" ht="13.5">
      <c r="A117" s="38" t="s">
        <v>51</v>
      </c>
      <c r="B117" s="290" t="s">
        <v>131</v>
      </c>
      <c r="C117" s="290"/>
      <c r="D117" s="291" t="s">
        <v>132</v>
      </c>
      <c r="E117" s="291"/>
      <c r="F117" s="294" t="s">
        <v>173</v>
      </c>
      <c r="G117" s="294"/>
      <c r="H117" s="295" t="s">
        <v>174</v>
      </c>
      <c r="I117" s="295"/>
      <c r="J117" s="296" t="s">
        <v>175</v>
      </c>
      <c r="K117" s="296"/>
      <c r="L117" s="295" t="s">
        <v>137</v>
      </c>
      <c r="M117" s="295"/>
      <c r="N117" s="297" t="s">
        <v>235</v>
      </c>
      <c r="O117" s="297"/>
    </row>
    <row r="118" spans="1:15" ht="13.5">
      <c r="A118" s="16"/>
      <c r="B118" s="17" t="s">
        <v>138</v>
      </c>
      <c r="C118" s="17" t="s">
        <v>139</v>
      </c>
      <c r="D118" s="17" t="s">
        <v>138</v>
      </c>
      <c r="E118" s="17" t="s">
        <v>139</v>
      </c>
      <c r="F118" s="17" t="s">
        <v>138</v>
      </c>
      <c r="G118" s="17" t="s">
        <v>139</v>
      </c>
      <c r="H118" s="17" t="s">
        <v>138</v>
      </c>
      <c r="I118" s="17" t="s">
        <v>139</v>
      </c>
      <c r="J118" s="17" t="s">
        <v>138</v>
      </c>
      <c r="K118" s="17" t="s">
        <v>139</v>
      </c>
      <c r="L118" s="17" t="str">
        <f>J118</f>
        <v>CDT</v>
      </c>
      <c r="M118" s="18" t="s">
        <v>139</v>
      </c>
      <c r="N118" s="17" t="str">
        <f>L118</f>
        <v>CDT</v>
      </c>
      <c r="O118" s="18" t="s">
        <v>180</v>
      </c>
    </row>
    <row r="119" spans="1:15" ht="13.5">
      <c r="A119" s="16"/>
      <c r="B119" s="40" t="s">
        <v>228</v>
      </c>
      <c r="C119" s="20" t="s">
        <v>141</v>
      </c>
      <c r="D119" s="21" t="str">
        <f>B119</f>
        <v>sct</v>
      </c>
      <c r="E119" s="20" t="s">
        <v>142</v>
      </c>
      <c r="F119" s="21" t="str">
        <f>D119</f>
        <v>sct</v>
      </c>
      <c r="G119" s="20" t="s">
        <v>146</v>
      </c>
      <c r="H119" s="21" t="str">
        <f>F119</f>
        <v>sct</v>
      </c>
      <c r="I119" s="20" t="s">
        <v>176</v>
      </c>
      <c r="J119" s="21" t="str">
        <f>H119</f>
        <v>sct</v>
      </c>
      <c r="K119" s="20" t="s">
        <v>147</v>
      </c>
      <c r="L119" s="22" t="str">
        <f>J119</f>
        <v>sct</v>
      </c>
      <c r="M119" s="23" t="s">
        <v>145</v>
      </c>
      <c r="N119" s="22" t="str">
        <f>L119</f>
        <v>sct</v>
      </c>
      <c r="O119" s="23" t="s">
        <v>181</v>
      </c>
    </row>
    <row r="120" spans="1:15" ht="13.5">
      <c r="A120" s="16"/>
      <c r="B120" s="24"/>
      <c r="C120" s="24"/>
      <c r="D120" s="25"/>
      <c r="E120" s="25"/>
      <c r="F120" s="25"/>
      <c r="G120" s="25"/>
      <c r="H120" s="24"/>
      <c r="I120" s="24"/>
      <c r="J120" s="25"/>
      <c r="K120" s="25"/>
      <c r="L120" s="26"/>
      <c r="M120" s="26"/>
    </row>
    <row r="121" spans="1:15" ht="13.5">
      <c r="A121" s="16"/>
      <c r="B121" s="24"/>
      <c r="C121" s="24"/>
      <c r="D121" s="25"/>
      <c r="E121" s="25"/>
      <c r="F121" s="25"/>
      <c r="G121" s="25"/>
      <c r="H121" s="24"/>
      <c r="I121" s="24"/>
      <c r="J121" s="25"/>
      <c r="K121" s="25"/>
      <c r="L121" s="26"/>
      <c r="M121" s="26"/>
    </row>
    <row r="122" spans="1:15" ht="13.5">
      <c r="A122" s="38" t="s">
        <v>229</v>
      </c>
      <c r="B122" s="290" t="s">
        <v>131</v>
      </c>
      <c r="C122" s="290"/>
      <c r="D122" s="291" t="s">
        <v>132</v>
      </c>
      <c r="E122" s="291"/>
      <c r="F122" s="294" t="s">
        <v>173</v>
      </c>
      <c r="G122" s="294"/>
      <c r="H122" s="295" t="s">
        <v>174</v>
      </c>
      <c r="I122" s="295"/>
      <c r="J122" s="296" t="s">
        <v>175</v>
      </c>
      <c r="K122" s="296"/>
      <c r="L122" s="295" t="s">
        <v>137</v>
      </c>
      <c r="M122" s="295"/>
      <c r="N122" s="297" t="s">
        <v>235</v>
      </c>
      <c r="O122" s="297"/>
    </row>
    <row r="123" spans="1:15" ht="13.5">
      <c r="A123" s="16"/>
      <c r="B123" s="17" t="s">
        <v>138</v>
      </c>
      <c r="C123" s="17" t="s">
        <v>139</v>
      </c>
      <c r="D123" s="17" t="s">
        <v>138</v>
      </c>
      <c r="E123" s="17" t="s">
        <v>139</v>
      </c>
      <c r="F123" s="17" t="s">
        <v>138</v>
      </c>
      <c r="G123" s="17" t="s">
        <v>139</v>
      </c>
      <c r="H123" s="17" t="s">
        <v>138</v>
      </c>
      <c r="I123" s="17" t="s">
        <v>139</v>
      </c>
      <c r="J123" s="17" t="s">
        <v>138</v>
      </c>
      <c r="K123" s="17" t="s">
        <v>139</v>
      </c>
      <c r="L123" s="17" t="str">
        <f>J123</f>
        <v>CDT</v>
      </c>
      <c r="M123" s="18" t="s">
        <v>139</v>
      </c>
      <c r="N123" s="17" t="str">
        <f>L123</f>
        <v>CDT</v>
      </c>
      <c r="O123" s="18" t="s">
        <v>180</v>
      </c>
    </row>
    <row r="124" spans="1:15" ht="13.5">
      <c r="A124" s="16"/>
      <c r="B124" s="40" t="s">
        <v>226</v>
      </c>
      <c r="C124" s="20" t="s">
        <v>141</v>
      </c>
      <c r="D124" s="21" t="str">
        <f>B124</f>
        <v>ttptqd</v>
      </c>
      <c r="E124" s="20" t="s">
        <v>142</v>
      </c>
      <c r="F124" s="21" t="str">
        <f>D124</f>
        <v>ttptqd</v>
      </c>
      <c r="G124" s="20" t="s">
        <v>146</v>
      </c>
      <c r="H124" s="21" t="str">
        <f>F124</f>
        <v>ttptqd</v>
      </c>
      <c r="I124" s="20" t="s">
        <v>176</v>
      </c>
      <c r="J124" s="21" t="str">
        <f>H124</f>
        <v>ttptqd</v>
      </c>
      <c r="K124" s="20" t="s">
        <v>147</v>
      </c>
      <c r="L124" s="22" t="str">
        <f>J124</f>
        <v>ttptqd</v>
      </c>
      <c r="M124" s="23" t="s">
        <v>145</v>
      </c>
      <c r="N124" s="22" t="str">
        <f>L124</f>
        <v>ttptqd</v>
      </c>
      <c r="O124" s="23" t="s">
        <v>181</v>
      </c>
    </row>
    <row r="127" spans="1:15" ht="13.5">
      <c r="A127" s="15" t="s">
        <v>318</v>
      </c>
      <c r="B127" s="290" t="s">
        <v>131</v>
      </c>
      <c r="C127" s="290"/>
      <c r="D127" s="291" t="s">
        <v>132</v>
      </c>
      <c r="E127" s="291"/>
      <c r="F127" s="294" t="s">
        <v>173</v>
      </c>
      <c r="G127" s="294"/>
      <c r="H127" s="295" t="s">
        <v>174</v>
      </c>
      <c r="I127" s="295"/>
      <c r="J127" s="296" t="s">
        <v>175</v>
      </c>
      <c r="K127" s="296"/>
      <c r="L127" s="295" t="s">
        <v>137</v>
      </c>
      <c r="M127" s="295"/>
      <c r="N127" s="297" t="s">
        <v>235</v>
      </c>
      <c r="O127" s="297"/>
    </row>
    <row r="128" spans="1:15" ht="13.5">
      <c r="A128" s="16"/>
      <c r="B128" s="17" t="s">
        <v>138</v>
      </c>
      <c r="C128" s="17" t="s">
        <v>139</v>
      </c>
      <c r="D128" s="17" t="s">
        <v>138</v>
      </c>
      <c r="E128" s="17" t="s">
        <v>139</v>
      </c>
      <c r="F128" s="17" t="s">
        <v>138</v>
      </c>
      <c r="G128" s="17" t="s">
        <v>139</v>
      </c>
      <c r="H128" s="17" t="s">
        <v>138</v>
      </c>
      <c r="I128" s="17" t="s">
        <v>139</v>
      </c>
      <c r="J128" s="17" t="s">
        <v>138</v>
      </c>
      <c r="K128" s="17" t="s">
        <v>139</v>
      </c>
      <c r="L128" s="17" t="str">
        <f>J128</f>
        <v>CDT</v>
      </c>
      <c r="M128" s="18" t="s">
        <v>139</v>
      </c>
      <c r="N128" s="17" t="str">
        <f>L128</f>
        <v>CDT</v>
      </c>
      <c r="O128" s="18" t="s">
        <v>180</v>
      </c>
    </row>
    <row r="129" spans="1:15" ht="13.5">
      <c r="A129" s="16"/>
      <c r="B129" s="40" t="s">
        <v>233</v>
      </c>
      <c r="C129" s="20" t="s">
        <v>141</v>
      </c>
      <c r="D129" s="21" t="str">
        <f>B129</f>
        <v>stttt</v>
      </c>
      <c r="E129" s="20" t="s">
        <v>142</v>
      </c>
      <c r="F129" s="21" t="str">
        <f>D129</f>
        <v>stttt</v>
      </c>
      <c r="G129" s="20" t="s">
        <v>146</v>
      </c>
      <c r="H129" s="21" t="str">
        <f>F129</f>
        <v>stttt</v>
      </c>
      <c r="I129" s="20" t="s">
        <v>176</v>
      </c>
      <c r="J129" s="21" t="str">
        <f>H129</f>
        <v>stttt</v>
      </c>
      <c r="K129" s="20" t="s">
        <v>147</v>
      </c>
      <c r="L129" s="22" t="str">
        <f>J129</f>
        <v>stttt</v>
      </c>
      <c r="M129" s="23" t="s">
        <v>145</v>
      </c>
      <c r="N129" s="22" t="str">
        <f>L129</f>
        <v>stttt</v>
      </c>
      <c r="O129" s="23" t="s">
        <v>181</v>
      </c>
    </row>
    <row r="132" spans="1:15" ht="13.5">
      <c r="A132" s="15" t="s">
        <v>281</v>
      </c>
      <c r="B132" s="290" t="s">
        <v>131</v>
      </c>
      <c r="C132" s="290"/>
      <c r="D132" s="291" t="s">
        <v>132</v>
      </c>
      <c r="E132" s="291"/>
      <c r="F132" s="294" t="s">
        <v>173</v>
      </c>
      <c r="G132" s="294"/>
      <c r="H132" s="295" t="s">
        <v>174</v>
      </c>
      <c r="I132" s="295"/>
      <c r="J132" s="296" t="s">
        <v>175</v>
      </c>
      <c r="K132" s="296"/>
      <c r="L132" s="295" t="s">
        <v>137</v>
      </c>
      <c r="M132" s="295"/>
      <c r="N132" s="297" t="s">
        <v>235</v>
      </c>
      <c r="O132" s="297"/>
    </row>
    <row r="133" spans="1:15" ht="13.5">
      <c r="A133" s="16"/>
      <c r="B133" s="17" t="s">
        <v>138</v>
      </c>
      <c r="C133" s="17" t="s">
        <v>139</v>
      </c>
      <c r="D133" s="17" t="s">
        <v>138</v>
      </c>
      <c r="E133" s="17" t="s">
        <v>139</v>
      </c>
      <c r="F133" s="17" t="s">
        <v>138</v>
      </c>
      <c r="G133" s="17" t="s">
        <v>139</v>
      </c>
      <c r="H133" s="17" t="s">
        <v>138</v>
      </c>
      <c r="I133" s="17" t="s">
        <v>139</v>
      </c>
      <c r="J133" s="17" t="s">
        <v>138</v>
      </c>
      <c r="K133" s="17" t="s">
        <v>139</v>
      </c>
      <c r="L133" s="17" t="str">
        <f>J133</f>
        <v>CDT</v>
      </c>
      <c r="M133" s="18" t="s">
        <v>139</v>
      </c>
      <c r="N133" s="17" t="str">
        <f>L133</f>
        <v>CDT</v>
      </c>
      <c r="O133" s="18" t="s">
        <v>180</v>
      </c>
    </row>
    <row r="134" spans="1:15" ht="13.5">
      <c r="A134" s="16"/>
      <c r="B134" s="30" t="s">
        <v>282</v>
      </c>
      <c r="C134" s="20" t="s">
        <v>141</v>
      </c>
      <c r="D134" s="21" t="str">
        <f>B134</f>
        <v>stp</v>
      </c>
      <c r="E134" s="20" t="s">
        <v>142</v>
      </c>
      <c r="F134" s="21" t="str">
        <f>D134</f>
        <v>stp</v>
      </c>
      <c r="G134" s="20" t="s">
        <v>146</v>
      </c>
      <c r="H134" s="21" t="str">
        <f>F134</f>
        <v>stp</v>
      </c>
      <c r="I134" s="20" t="s">
        <v>176</v>
      </c>
      <c r="J134" s="21" t="str">
        <f>H134</f>
        <v>stp</v>
      </c>
      <c r="K134" s="20" t="s">
        <v>147</v>
      </c>
      <c r="L134" s="22" t="str">
        <f>J134</f>
        <v>stp</v>
      </c>
      <c r="M134" s="23" t="s">
        <v>145</v>
      </c>
      <c r="N134" s="22" t="str">
        <f>L134</f>
        <v>stp</v>
      </c>
      <c r="O134" s="23" t="s">
        <v>181</v>
      </c>
    </row>
    <row r="137" spans="1:15" ht="13.5">
      <c r="A137" s="38" t="s">
        <v>234</v>
      </c>
      <c r="B137" s="290" t="s">
        <v>131</v>
      </c>
      <c r="C137" s="290"/>
      <c r="D137" s="291" t="s">
        <v>132</v>
      </c>
      <c r="E137" s="291"/>
      <c r="F137" s="294" t="s">
        <v>173</v>
      </c>
      <c r="G137" s="294"/>
      <c r="H137" s="295" t="s">
        <v>174</v>
      </c>
      <c r="I137" s="295"/>
      <c r="J137" s="296" t="s">
        <v>175</v>
      </c>
      <c r="K137" s="296"/>
      <c r="L137" s="295" t="s">
        <v>137</v>
      </c>
      <c r="M137" s="295"/>
      <c r="N137" s="297" t="s">
        <v>235</v>
      </c>
      <c r="O137" s="297"/>
    </row>
    <row r="138" spans="1:15" ht="13.5">
      <c r="A138" s="16"/>
      <c r="B138" s="17" t="s">
        <v>138</v>
      </c>
      <c r="C138" s="17" t="s">
        <v>139</v>
      </c>
      <c r="D138" s="17" t="s">
        <v>138</v>
      </c>
      <c r="E138" s="17" t="s">
        <v>139</v>
      </c>
      <c r="F138" s="17" t="s">
        <v>138</v>
      </c>
      <c r="G138" s="17" t="s">
        <v>139</v>
      </c>
      <c r="H138" s="17" t="s">
        <v>138</v>
      </c>
      <c r="I138" s="17" t="s">
        <v>139</v>
      </c>
      <c r="J138" s="17" t="s">
        <v>138</v>
      </c>
      <c r="K138" s="17" t="s">
        <v>139</v>
      </c>
      <c r="L138" s="17" t="str">
        <f>J138</f>
        <v>CDT</v>
      </c>
      <c r="M138" s="18" t="s">
        <v>139</v>
      </c>
      <c r="N138" s="17" t="str">
        <f>L138</f>
        <v>CDT</v>
      </c>
      <c r="O138" s="18" t="s">
        <v>180</v>
      </c>
    </row>
    <row r="139" spans="1:15" ht="13.5">
      <c r="A139" s="16"/>
      <c r="B139" s="40" t="s">
        <v>232</v>
      </c>
      <c r="C139" s="20" t="s">
        <v>141</v>
      </c>
      <c r="D139" s="21" t="str">
        <f>B139</f>
        <v>vptu</v>
      </c>
      <c r="E139" s="20" t="s">
        <v>142</v>
      </c>
      <c r="F139" s="21" t="str">
        <f>D139</f>
        <v>vptu</v>
      </c>
      <c r="G139" s="20" t="s">
        <v>146</v>
      </c>
      <c r="H139" s="21" t="str">
        <f>F139</f>
        <v>vptu</v>
      </c>
      <c r="I139" s="20" t="s">
        <v>176</v>
      </c>
      <c r="J139" s="21" t="str">
        <f>H139</f>
        <v>vptu</v>
      </c>
      <c r="K139" s="20" t="s">
        <v>147</v>
      </c>
      <c r="L139" s="22" t="str">
        <f>J139</f>
        <v>vptu</v>
      </c>
      <c r="M139" s="23" t="s">
        <v>145</v>
      </c>
      <c r="N139" s="22" t="str">
        <f>L139</f>
        <v>vptu</v>
      </c>
      <c r="O139" s="23" t="s">
        <v>181</v>
      </c>
    </row>
    <row r="142" spans="1:15" ht="13.5">
      <c r="A142" s="38" t="s">
        <v>246</v>
      </c>
      <c r="B142" s="290" t="s">
        <v>131</v>
      </c>
      <c r="C142" s="290"/>
      <c r="D142" s="291" t="s">
        <v>132</v>
      </c>
      <c r="E142" s="291"/>
      <c r="F142" s="294" t="s">
        <v>173</v>
      </c>
      <c r="G142" s="294"/>
      <c r="H142" s="295" t="s">
        <v>174</v>
      </c>
      <c r="I142" s="295"/>
      <c r="J142" s="296" t="s">
        <v>175</v>
      </c>
      <c r="K142" s="296"/>
      <c r="L142" s="295" t="s">
        <v>137</v>
      </c>
      <c r="M142" s="295"/>
      <c r="N142" s="297" t="s">
        <v>235</v>
      </c>
      <c r="O142" s="297"/>
    </row>
    <row r="143" spans="1:15" ht="13.5">
      <c r="A143" s="16"/>
      <c r="B143" s="17" t="s">
        <v>138</v>
      </c>
      <c r="C143" s="17" t="s">
        <v>139</v>
      </c>
      <c r="D143" s="17" t="s">
        <v>138</v>
      </c>
      <c r="E143" s="17" t="s">
        <v>139</v>
      </c>
      <c r="F143" s="17" t="s">
        <v>138</v>
      </c>
      <c r="G143" s="17" t="s">
        <v>139</v>
      </c>
      <c r="H143" s="17" t="s">
        <v>138</v>
      </c>
      <c r="I143" s="17" t="s">
        <v>139</v>
      </c>
      <c r="J143" s="17" t="s">
        <v>138</v>
      </c>
      <c r="K143" s="17" t="s">
        <v>139</v>
      </c>
      <c r="L143" s="17" t="str">
        <f>J143</f>
        <v>CDT</v>
      </c>
      <c r="M143" s="18" t="s">
        <v>139</v>
      </c>
      <c r="N143" s="17" t="str">
        <f>L143</f>
        <v>CDT</v>
      </c>
      <c r="O143" s="18" t="s">
        <v>180</v>
      </c>
    </row>
    <row r="144" spans="1:15" ht="13.5">
      <c r="A144" s="16"/>
      <c r="B144" s="40" t="s">
        <v>243</v>
      </c>
      <c r="C144" s="20" t="s">
        <v>141</v>
      </c>
      <c r="D144" s="21" t="str">
        <f>B144</f>
        <v>ttns</v>
      </c>
      <c r="E144" s="20" t="s">
        <v>142</v>
      </c>
      <c r="F144" s="21" t="str">
        <f>D144</f>
        <v>ttns</v>
      </c>
      <c r="G144" s="20" t="s">
        <v>146</v>
      </c>
      <c r="H144" s="21" t="str">
        <f>F144</f>
        <v>ttns</v>
      </c>
      <c r="I144" s="20" t="s">
        <v>176</v>
      </c>
      <c r="J144" s="21" t="str">
        <f>H144</f>
        <v>ttns</v>
      </c>
      <c r="K144" s="20" t="s">
        <v>147</v>
      </c>
      <c r="L144" s="22" t="str">
        <f>J144</f>
        <v>ttns</v>
      </c>
      <c r="M144" s="23" t="s">
        <v>145</v>
      </c>
      <c r="N144" s="22" t="str">
        <f>L144</f>
        <v>ttns</v>
      </c>
      <c r="O144" s="23" t="s">
        <v>181</v>
      </c>
    </row>
    <row r="147" spans="1:15" ht="13.5">
      <c r="A147" s="38" t="s">
        <v>247</v>
      </c>
      <c r="B147" s="290" t="s">
        <v>131</v>
      </c>
      <c r="C147" s="290"/>
      <c r="D147" s="291" t="s">
        <v>132</v>
      </c>
      <c r="E147" s="291"/>
      <c r="F147" s="294" t="s">
        <v>173</v>
      </c>
      <c r="G147" s="294"/>
      <c r="H147" s="295" t="s">
        <v>174</v>
      </c>
      <c r="I147" s="295"/>
      <c r="J147" s="296" t="s">
        <v>175</v>
      </c>
      <c r="K147" s="296"/>
      <c r="L147" s="295" t="s">
        <v>137</v>
      </c>
      <c r="M147" s="295"/>
      <c r="N147" s="297" t="s">
        <v>235</v>
      </c>
      <c r="O147" s="297"/>
    </row>
    <row r="148" spans="1:15" ht="13.5">
      <c r="A148" s="16"/>
      <c r="B148" s="17" t="s">
        <v>138</v>
      </c>
      <c r="C148" s="17" t="s">
        <v>139</v>
      </c>
      <c r="D148" s="17" t="s">
        <v>138</v>
      </c>
      <c r="E148" s="17" t="s">
        <v>139</v>
      </c>
      <c r="F148" s="17" t="s">
        <v>138</v>
      </c>
      <c r="G148" s="17" t="s">
        <v>139</v>
      </c>
      <c r="H148" s="17" t="s">
        <v>138</v>
      </c>
      <c r="I148" s="17" t="s">
        <v>139</v>
      </c>
      <c r="J148" s="17" t="s">
        <v>138</v>
      </c>
      <c r="K148" s="17" t="s">
        <v>139</v>
      </c>
      <c r="L148" s="17" t="str">
        <f>J148</f>
        <v>CDT</v>
      </c>
      <c r="M148" s="18" t="s">
        <v>139</v>
      </c>
      <c r="N148" s="17" t="str">
        <f>L148</f>
        <v>CDT</v>
      </c>
      <c r="O148" s="18" t="s">
        <v>180</v>
      </c>
    </row>
    <row r="149" spans="1:15" ht="13.5">
      <c r="A149" s="16"/>
      <c r="B149" s="40" t="s">
        <v>245</v>
      </c>
      <c r="C149" s="20" t="s">
        <v>141</v>
      </c>
      <c r="D149" s="21" t="str">
        <f>B149</f>
        <v>bqlnn</v>
      </c>
      <c r="E149" s="20" t="s">
        <v>142</v>
      </c>
      <c r="F149" s="21" t="str">
        <f>D149</f>
        <v>bqlnn</v>
      </c>
      <c r="G149" s="20" t="s">
        <v>146</v>
      </c>
      <c r="H149" s="21" t="str">
        <f>F149</f>
        <v>bqlnn</v>
      </c>
      <c r="I149" s="20" t="s">
        <v>176</v>
      </c>
      <c r="J149" s="21" t="str">
        <f>H149</f>
        <v>bqlnn</v>
      </c>
      <c r="K149" s="20" t="s">
        <v>147</v>
      </c>
      <c r="L149" s="22" t="str">
        <f>J149</f>
        <v>bqlnn</v>
      </c>
      <c r="M149" s="23" t="s">
        <v>145</v>
      </c>
      <c r="N149" s="22" t="str">
        <f>L149</f>
        <v>bqlnn</v>
      </c>
      <c r="O149" s="23" t="s">
        <v>181</v>
      </c>
    </row>
    <row r="152" spans="1:15" ht="13.5">
      <c r="A152" s="15" t="s">
        <v>317</v>
      </c>
      <c r="B152" s="290" t="s">
        <v>131</v>
      </c>
      <c r="C152" s="290"/>
      <c r="D152" s="291" t="s">
        <v>132</v>
      </c>
      <c r="E152" s="291"/>
      <c r="F152" s="294" t="s">
        <v>173</v>
      </c>
      <c r="G152" s="294"/>
      <c r="H152" s="295" t="s">
        <v>174</v>
      </c>
      <c r="I152" s="295"/>
      <c r="J152" s="296" t="s">
        <v>175</v>
      </c>
      <c r="K152" s="296"/>
      <c r="L152" s="295" t="s">
        <v>137</v>
      </c>
      <c r="M152" s="295"/>
      <c r="N152" s="297" t="s">
        <v>235</v>
      </c>
      <c r="O152" s="297"/>
    </row>
    <row r="153" spans="1:15" ht="13.5">
      <c r="A153" s="16"/>
      <c r="B153" s="17" t="s">
        <v>138</v>
      </c>
      <c r="C153" s="17" t="s">
        <v>139</v>
      </c>
      <c r="D153" s="17" t="s">
        <v>138</v>
      </c>
      <c r="E153" s="17" t="s">
        <v>139</v>
      </c>
      <c r="F153" s="17" t="s">
        <v>138</v>
      </c>
      <c r="G153" s="17" t="s">
        <v>139</v>
      </c>
      <c r="H153" s="17" t="s">
        <v>138</v>
      </c>
      <c r="I153" s="17" t="s">
        <v>139</v>
      </c>
      <c r="J153" s="17" t="s">
        <v>138</v>
      </c>
      <c r="K153" s="17" t="s">
        <v>139</v>
      </c>
      <c r="L153" s="17" t="str">
        <f>J153</f>
        <v>CDT</v>
      </c>
      <c r="M153" s="18" t="s">
        <v>139</v>
      </c>
      <c r="N153" s="17" t="str">
        <f>L153</f>
        <v>CDT</v>
      </c>
      <c r="O153" s="18" t="s">
        <v>180</v>
      </c>
    </row>
    <row r="154" spans="1:15" ht="13.5">
      <c r="A154" s="16"/>
      <c r="B154" s="30" t="s">
        <v>271</v>
      </c>
      <c r="C154" s="20" t="s">
        <v>141</v>
      </c>
      <c r="D154" s="21" t="str">
        <f>B154</f>
        <v>tdoan</v>
      </c>
      <c r="E154" s="20" t="s">
        <v>142</v>
      </c>
      <c r="F154" s="21" t="str">
        <f>D154</f>
        <v>tdoan</v>
      </c>
      <c r="G154" s="20" t="s">
        <v>146</v>
      </c>
      <c r="H154" s="21" t="str">
        <f>F154</f>
        <v>tdoan</v>
      </c>
      <c r="I154" s="20" t="s">
        <v>176</v>
      </c>
      <c r="J154" s="21" t="str">
        <f>H154</f>
        <v>tdoan</v>
      </c>
      <c r="K154" s="20" t="s">
        <v>147</v>
      </c>
      <c r="L154" s="22" t="str">
        <f>J154</f>
        <v>tdoan</v>
      </c>
      <c r="M154" s="23" t="s">
        <v>145</v>
      </c>
      <c r="N154" s="22" t="str">
        <f>L154</f>
        <v>tdoan</v>
      </c>
      <c r="O154" s="23" t="s">
        <v>181</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PL1 TH</vt:lpstr>
      <vt:lpstr>PL2 NSDP</vt:lpstr>
      <vt:lpstr>PL3 Phan cap </vt:lpstr>
      <vt:lpstr>PL4 Thu de lai  </vt:lpstr>
      <vt:lpstr>Chu dau tu</vt:lpstr>
      <vt:lpstr>DK</vt:lpstr>
      <vt:lpstr>DK nganh</vt:lpstr>
      <vt:lpstr>'Chu dau tu'!Print_Area</vt:lpstr>
      <vt:lpstr>'PL1 TH'!Print_Area</vt:lpstr>
      <vt:lpstr>'PL2 NSDP'!Print_Area</vt:lpstr>
      <vt:lpstr>'PL3 Phan cap '!Print_Area</vt:lpstr>
      <vt:lpstr>'PL4 Thu de lai  '!Print_Area</vt:lpstr>
      <vt:lpstr>'Chu dau tu'!Print_Titles</vt:lpstr>
      <vt:lpstr>'PL2 NSDP'!Print_Titles</vt:lpstr>
      <vt:lpstr>'PL3 Phan cap '!Print_Titles</vt:lpstr>
      <vt:lpstr>'PL4 Thu de lai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Nguyễn Minh Khương</cp:lastModifiedBy>
  <cp:lastPrinted>2021-10-08T07:34:02Z</cp:lastPrinted>
  <dcterms:created xsi:type="dcterms:W3CDTF">2019-08-29T06:44:41Z</dcterms:created>
  <dcterms:modified xsi:type="dcterms:W3CDTF">2021-10-21T02:07:18Z</dcterms:modified>
</cp:coreProperties>
</file>