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ieu so lieu 2018-2019" sheetId="1" r:id="rId1"/>
  </sheets>
  <definedNames>
    <definedName name="_xlnm.Print_Titles" localSheetId="0">'Bieu so lieu 2018-2019'!$6:$9</definedName>
  </definedNames>
  <calcPr fullCalcOnLoad="1"/>
</workbook>
</file>

<file path=xl/sharedStrings.xml><?xml version="1.0" encoding="utf-8"?>
<sst xmlns="http://schemas.openxmlformats.org/spreadsheetml/2006/main" count="174" uniqueCount="75">
  <si>
    <t>STT</t>
  </si>
  <si>
    <t>Tổng 
số</t>
  </si>
  <si>
    <t>Tr.đó
thu hỗ trợ từ NSNN (nếu có)</t>
  </si>
  <si>
    <t>Thu 
trả nợ vay, hoàn ứng</t>
  </si>
  <si>
    <t>Thu
viện trợ, tài trợ</t>
  </si>
  <si>
    <t>Tr.đó
bổ sung vốn điều lệ (nếu có)</t>
  </si>
  <si>
    <t>Chi
cho vay, ứng vốn</t>
  </si>
  <si>
    <t>Chi
hoạt động cho bộ máy (bao gồm nghĩa vụ NSNN,...)</t>
  </si>
  <si>
    <t>Chi
thực hiện nhiệm vụ viện trợ, tài trợ, hỗ trợ</t>
  </si>
  <si>
    <t>A</t>
  </si>
  <si>
    <t>B</t>
  </si>
  <si>
    <t>2a</t>
  </si>
  <si>
    <t>2b</t>
  </si>
  <si>
    <t>2c</t>
  </si>
  <si>
    <t>2d</t>
  </si>
  <si>
    <t>3a</t>
  </si>
  <si>
    <t>3b</t>
  </si>
  <si>
    <t>3c</t>
  </si>
  <si>
    <t>3d</t>
  </si>
  <si>
    <t>6a</t>
  </si>
  <si>
    <t>6b</t>
  </si>
  <si>
    <t>6c</t>
  </si>
  <si>
    <t>6d</t>
  </si>
  <si>
    <t>ĐVT: triệu đồng</t>
  </si>
  <si>
    <t>Tổng nguồn thu phát sinh
 trong năm</t>
  </si>
  <si>
    <t>Tổng số sử dụng
 trong năm</t>
  </si>
  <si>
    <t>Tổng số sử dụng 
trong năm</t>
  </si>
  <si>
    <t>Quỹ khuyến học</t>
  </si>
  <si>
    <t>Quỹ vì người nghèo</t>
  </si>
  <si>
    <t>Quỹ cứu trợ</t>
  </si>
  <si>
    <t>Quỹ đầu tư phát triển</t>
  </si>
  <si>
    <t>Quỹ phát triển đất</t>
  </si>
  <si>
    <t>Quỹ hỗ trợ nạn nhân chất độc da cam đioxin</t>
  </si>
  <si>
    <t>Quỹ bảo trợ trẻ em</t>
  </si>
  <si>
    <t>Quỹ đền ơn đáp nghĩa</t>
  </si>
  <si>
    <t>Quỹ bảo trì đường bộ</t>
  </si>
  <si>
    <t>Quỹ vì người khuyết tật và trẻ em mồ côi</t>
  </si>
  <si>
    <t>Quỹ hỗ trợ người nhiễm HIV/AIDS</t>
  </si>
  <si>
    <t>Quỹ khám chữa bệnh người nghèo</t>
  </si>
  <si>
    <t>Quỹ An ninh trật tự</t>
  </si>
  <si>
    <t>Quỹ hỗ trợ nông dân</t>
  </si>
  <si>
    <t>Quỹ hỗ trợ phát triển hợp tác xã</t>
  </si>
  <si>
    <t>Quỹ phòng chống thiên tai</t>
  </si>
  <si>
    <t>I</t>
  </si>
  <si>
    <t>Các quỹ cấp tỉnh quản lý</t>
  </si>
  <si>
    <t>II</t>
  </si>
  <si>
    <t>Các quỹ cấp huyện quản lý</t>
  </si>
  <si>
    <t>-</t>
  </si>
  <si>
    <t>Huyện ĐăkGlei</t>
  </si>
  <si>
    <t>Huyện Ngọc Hồi</t>
  </si>
  <si>
    <t>Huyện TuMơRông</t>
  </si>
  <si>
    <t>Huyện ĐăkHà</t>
  </si>
  <si>
    <t>Huyện Sa Thầy</t>
  </si>
  <si>
    <t>Huyện KonPlong</t>
  </si>
  <si>
    <t>Huyện KonRẫy</t>
  </si>
  <si>
    <t>Thành phố Kon Tum</t>
  </si>
  <si>
    <t>Huyện Ia H'Drai</t>
  </si>
  <si>
    <t>Quỹ hỗ trợ nạn nhân chất độc da cam/đioxin</t>
  </si>
  <si>
    <t>4=1+2-3</t>
  </si>
  <si>
    <t>5a</t>
  </si>
  <si>
    <t>5b</t>
  </si>
  <si>
    <t>5c</t>
  </si>
  <si>
    <t>5d</t>
  </si>
  <si>
    <t>Tổng cộng</t>
  </si>
  <si>
    <t>Quỹ bảo vệ phát triển rừng</t>
  </si>
  <si>
    <t>Thu khác (lãi tiền gửi, cho vay, phí ứng vốn, thu dịch vụ, sự nghiệp ...)</t>
  </si>
  <si>
    <t>NGUỒN TÀI CHÍNH ĐẾN 31/12/2017</t>
  </si>
  <si>
    <t>ƯỚC THỰC HIỆN NĂM 2018</t>
  </si>
  <si>
    <t>NGUỒN TÀI CHÍNH ĐẾN 31/12/2018</t>
  </si>
  <si>
    <t>KẾ HOẠCH TÀI CHÍNH NĂM 2019</t>
  </si>
  <si>
    <t>TÊN QUỸ TÀI CHÍNH</t>
  </si>
  <si>
    <t>TÌNH HÌNH THỰC HIỆN KẾ HOẠCH TÀI CHÍNH NĂM 2018 VÀ KẾ HOẠCH TÀI CHÍNH NĂM 2019 CỦA CÁC QUỸ TÀI CHÍNH NHÀ NƯỚC NGOÀI NGÂN SÁCH</t>
  </si>
  <si>
    <t>Quỹ phát triển khoa học công nghệ</t>
  </si>
  <si>
    <t>Huyện ĐăkTô</t>
  </si>
  <si>
    <t>(Kèm theo Báo cáo số 250/BC-UBND ngày 31 tháng 10 năm 2018 của UBND tỉnh Kon Tum)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</si>
</sst>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₫&quot;"/>
    <numFmt numFmtId="185" formatCode="#,##0\ _₫"/>
    <numFmt numFmtId="186" formatCode="#,##0.000"/>
    <numFmt numFmtId="187" formatCode="#,##0.0000"/>
    <numFmt numFmtId="188" formatCode="#,##0.00000"/>
    <numFmt numFmtId="189" formatCode="#,##0.0"/>
    <numFmt numFmtId="190" formatCode="0.0"/>
    <numFmt numFmtId="191" formatCode="#,##0.00;[Red]#,##0.00"/>
    <numFmt numFmtId="192" formatCode="#,##0.000;[Red]#,##0.000"/>
    <numFmt numFmtId="193" formatCode="#,##0.0;[Red]#,##0.0"/>
    <numFmt numFmtId="194" formatCode="#,##0;[Red]#,##0"/>
    <numFmt numFmtId="195" formatCode="_(* #,##0.0_);_(* \(#,##0.0\);_(* &quot;-&quot;??_);_(@_)"/>
    <numFmt numFmtId="196" formatCode="_(* #,##0_);_(* \(#,##0\);_(* &quot;-&quot;??_);_(@_)"/>
    <numFmt numFmtId="197" formatCode="#,##0.0_);\(#,##0.0\)"/>
    <numFmt numFmtId="198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96" fontId="8" fillId="0" borderId="10" xfId="41" applyNumberFormat="1" applyFont="1" applyFill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179" fontId="8" fillId="0" borderId="10" xfId="4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195" fontId="8" fillId="0" borderId="10" xfId="41" applyNumberFormat="1" applyFont="1" applyFill="1" applyBorder="1" applyAlignment="1">
      <alignment horizontal="right" vertical="center"/>
    </xf>
    <xf numFmtId="196" fontId="4" fillId="0" borderId="0" xfId="0" applyNumberFormat="1" applyFont="1" applyFill="1" applyAlignment="1">
      <alignment horizontal="center" vertical="center"/>
    </xf>
    <xf numFmtId="196" fontId="8" fillId="0" borderId="10" xfId="41" applyNumberFormat="1" applyFont="1" applyFill="1" applyBorder="1" applyAlignment="1">
      <alignment vertical="center"/>
    </xf>
    <xf numFmtId="196" fontId="3" fillId="0" borderId="0" xfId="0" applyNumberFormat="1" applyFont="1" applyFill="1" applyAlignment="1">
      <alignment horizontal="center" vertical="center"/>
    </xf>
    <xf numFmtId="179" fontId="9" fillId="0" borderId="10" xfId="4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85"/>
  <sheetViews>
    <sheetView tabSelected="1" zoomScale="96" zoomScaleNormal="96" zoomScalePageLayoutView="0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I8" sqref="I8"/>
    </sheetView>
  </sheetViews>
  <sheetFormatPr defaultColWidth="9.140625" defaultRowHeight="15"/>
  <cols>
    <col min="1" max="1" width="4.421875" style="2" customWidth="1"/>
    <col min="2" max="2" width="22.28125" style="2" customWidth="1"/>
    <col min="3" max="3" width="9.57421875" style="2" customWidth="1"/>
    <col min="4" max="4" width="8.140625" style="2" customWidth="1"/>
    <col min="5" max="5" width="8.421875" style="2" customWidth="1"/>
    <col min="6" max="6" width="7.140625" style="2" customWidth="1"/>
    <col min="7" max="7" width="6.8515625" style="2" customWidth="1"/>
    <col min="8" max="8" width="8.7109375" style="2" customWidth="1"/>
    <col min="9" max="9" width="8.57421875" style="2" customWidth="1"/>
    <col min="10" max="10" width="7.140625" style="2" customWidth="1"/>
    <col min="11" max="11" width="7.28125" style="2" customWidth="1"/>
    <col min="12" max="12" width="7.140625" style="2" customWidth="1"/>
    <col min="13" max="13" width="8.00390625" style="2" customWidth="1"/>
    <col min="14" max="14" width="8.8515625" style="2" customWidth="1"/>
    <col min="15" max="15" width="8.421875" style="2" customWidth="1"/>
    <col min="16" max="16" width="7.421875" style="2" customWidth="1"/>
    <col min="17" max="17" width="7.140625" style="2" customWidth="1"/>
    <col min="18" max="20" width="7.7109375" style="2" customWidth="1"/>
    <col min="21" max="21" width="5.140625" style="2" customWidth="1"/>
    <col min="22" max="22" width="8.28125" style="2" customWidth="1"/>
    <col min="23" max="23" width="6.421875" style="2" customWidth="1"/>
    <col min="24" max="24" width="8.00390625" style="2" customWidth="1"/>
    <col min="25" max="25" width="29.28125" style="2" customWidth="1"/>
    <col min="26" max="26" width="9.140625" style="2" customWidth="1"/>
    <col min="27" max="27" width="9.8515625" style="2" bestFit="1" customWidth="1"/>
    <col min="28" max="16384" width="9.140625" style="2" customWidth="1"/>
  </cols>
  <sheetData>
    <row r="1" spans="1:24" ht="15" hidden="1">
      <c r="A1" s="30"/>
      <c r="B1" s="30"/>
      <c r="C1" s="30"/>
      <c r="D1" s="30"/>
      <c r="E1" s="30"/>
      <c r="W1" s="3"/>
      <c r="X1" s="3"/>
    </row>
    <row r="2" spans="1:24" ht="14.25" customHeight="1">
      <c r="A2" s="1"/>
      <c r="B2" s="1"/>
      <c r="C2" s="1"/>
      <c r="D2" s="1"/>
      <c r="E2" s="1"/>
      <c r="V2" s="31"/>
      <c r="W2" s="31"/>
      <c r="X2" s="31"/>
    </row>
    <row r="3" spans="1:24" ht="22.5" customHeight="1">
      <c r="A3" s="25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22.5" customHeight="1">
      <c r="A4" s="26" t="s">
        <v>74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4:24" ht="15">
      <c r="N5" s="4"/>
      <c r="U5" s="27" t="s">
        <v>23</v>
      </c>
      <c r="V5" s="27"/>
      <c r="W5" s="27"/>
      <c r="X5" s="27"/>
    </row>
    <row r="6" spans="1:24" s="7" customFormat="1" ht="21" customHeight="1">
      <c r="A6" s="29" t="s">
        <v>0</v>
      </c>
      <c r="B6" s="29" t="s">
        <v>70</v>
      </c>
      <c r="C6" s="28" t="s">
        <v>66</v>
      </c>
      <c r="D6" s="29" t="s">
        <v>67</v>
      </c>
      <c r="E6" s="29"/>
      <c r="F6" s="29"/>
      <c r="G6" s="29"/>
      <c r="H6" s="29"/>
      <c r="I6" s="29"/>
      <c r="J6" s="29"/>
      <c r="K6" s="29"/>
      <c r="L6" s="29"/>
      <c r="M6" s="29"/>
      <c r="N6" s="28" t="s">
        <v>68</v>
      </c>
      <c r="O6" s="29" t="s">
        <v>69</v>
      </c>
      <c r="P6" s="29"/>
      <c r="Q6" s="29"/>
      <c r="R6" s="29"/>
      <c r="S6" s="29"/>
      <c r="T6" s="29"/>
      <c r="U6" s="29"/>
      <c r="V6" s="29"/>
      <c r="W6" s="29"/>
      <c r="X6" s="29"/>
    </row>
    <row r="7" spans="1:24" s="7" customFormat="1" ht="31.5" customHeight="1">
      <c r="A7" s="29"/>
      <c r="B7" s="29"/>
      <c r="C7" s="28"/>
      <c r="D7" s="28" t="s">
        <v>24</v>
      </c>
      <c r="E7" s="29"/>
      <c r="F7" s="29"/>
      <c r="G7" s="29"/>
      <c r="H7" s="29"/>
      <c r="I7" s="28" t="s">
        <v>25</v>
      </c>
      <c r="J7" s="29"/>
      <c r="K7" s="29"/>
      <c r="L7" s="29"/>
      <c r="M7" s="29"/>
      <c r="N7" s="28"/>
      <c r="O7" s="28" t="s">
        <v>24</v>
      </c>
      <c r="P7" s="29"/>
      <c r="Q7" s="29"/>
      <c r="R7" s="29"/>
      <c r="S7" s="29"/>
      <c r="T7" s="28" t="s">
        <v>26</v>
      </c>
      <c r="U7" s="29"/>
      <c r="V7" s="29"/>
      <c r="W7" s="29"/>
      <c r="X7" s="29"/>
    </row>
    <row r="8" spans="1:24" s="7" customFormat="1" ht="144.75" customHeight="1">
      <c r="A8" s="29"/>
      <c r="B8" s="29"/>
      <c r="C8" s="28"/>
      <c r="D8" s="6" t="s">
        <v>1</v>
      </c>
      <c r="E8" s="6" t="s">
        <v>2</v>
      </c>
      <c r="F8" s="6" t="s">
        <v>3</v>
      </c>
      <c r="G8" s="6" t="s">
        <v>4</v>
      </c>
      <c r="H8" s="6" t="s">
        <v>65</v>
      </c>
      <c r="I8" s="6" t="s">
        <v>1</v>
      </c>
      <c r="J8" s="6" t="s">
        <v>5</v>
      </c>
      <c r="K8" s="6" t="s">
        <v>6</v>
      </c>
      <c r="L8" s="6" t="s">
        <v>7</v>
      </c>
      <c r="M8" s="6" t="s">
        <v>8</v>
      </c>
      <c r="N8" s="28"/>
      <c r="O8" s="6" t="s">
        <v>1</v>
      </c>
      <c r="P8" s="6" t="s">
        <v>2</v>
      </c>
      <c r="Q8" s="6" t="s">
        <v>3</v>
      </c>
      <c r="R8" s="6" t="s">
        <v>4</v>
      </c>
      <c r="S8" s="6" t="s">
        <v>65</v>
      </c>
      <c r="T8" s="6" t="s">
        <v>1</v>
      </c>
      <c r="U8" s="6" t="s">
        <v>5</v>
      </c>
      <c r="V8" s="6" t="s">
        <v>6</v>
      </c>
      <c r="W8" s="6" t="s">
        <v>7</v>
      </c>
      <c r="X8" s="6" t="s">
        <v>8</v>
      </c>
    </row>
    <row r="9" spans="1:24" s="7" customFormat="1" ht="15">
      <c r="A9" s="5" t="s">
        <v>9</v>
      </c>
      <c r="B9" s="5" t="s">
        <v>10</v>
      </c>
      <c r="C9" s="5">
        <v>1</v>
      </c>
      <c r="D9" s="5">
        <v>2</v>
      </c>
      <c r="E9" s="5" t="s">
        <v>11</v>
      </c>
      <c r="F9" s="5" t="s">
        <v>12</v>
      </c>
      <c r="G9" s="5" t="s">
        <v>13</v>
      </c>
      <c r="H9" s="5" t="s">
        <v>14</v>
      </c>
      <c r="I9" s="5">
        <v>3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58</v>
      </c>
      <c r="O9" s="5">
        <v>5</v>
      </c>
      <c r="P9" s="5" t="s">
        <v>59</v>
      </c>
      <c r="Q9" s="5" t="s">
        <v>60</v>
      </c>
      <c r="R9" s="5" t="s">
        <v>61</v>
      </c>
      <c r="S9" s="5" t="s">
        <v>62</v>
      </c>
      <c r="T9" s="5">
        <v>6</v>
      </c>
      <c r="U9" s="5" t="s">
        <v>19</v>
      </c>
      <c r="V9" s="5" t="s">
        <v>20</v>
      </c>
      <c r="W9" s="5" t="s">
        <v>21</v>
      </c>
      <c r="X9" s="5" t="s">
        <v>22</v>
      </c>
    </row>
    <row r="10" spans="1:27" s="10" customFormat="1" ht="22.5" customHeight="1">
      <c r="A10" s="8"/>
      <c r="B10" s="8" t="s">
        <v>63</v>
      </c>
      <c r="C10" s="9">
        <f>C11+C30</f>
        <v>267920.39629999996</v>
      </c>
      <c r="D10" s="9">
        <f aca="true" t="shared" si="0" ref="D10:X10">D11+D30</f>
        <v>477503.72</v>
      </c>
      <c r="E10" s="9">
        <f t="shared" si="0"/>
        <v>149954.4</v>
      </c>
      <c r="F10" s="9">
        <f t="shared" si="0"/>
        <v>43600</v>
      </c>
      <c r="G10" s="9">
        <f t="shared" si="0"/>
        <v>17388.21</v>
      </c>
      <c r="H10" s="9">
        <f t="shared" si="0"/>
        <v>266561.11</v>
      </c>
      <c r="I10" s="9">
        <f t="shared" si="0"/>
        <v>388835.872</v>
      </c>
      <c r="J10" s="9">
        <f t="shared" si="0"/>
        <v>0</v>
      </c>
      <c r="K10" s="9">
        <f t="shared" si="0"/>
        <v>56187</v>
      </c>
      <c r="L10" s="9">
        <f t="shared" si="0"/>
        <v>3853.023</v>
      </c>
      <c r="M10" s="9">
        <f t="shared" si="0"/>
        <v>328795.84899999993</v>
      </c>
      <c r="N10" s="9">
        <f>N11+N30</f>
        <v>356588.2443</v>
      </c>
      <c r="O10" s="9">
        <f t="shared" si="0"/>
        <v>350968.23</v>
      </c>
      <c r="P10" s="9">
        <f t="shared" si="0"/>
        <v>47679.6</v>
      </c>
      <c r="Q10" s="9">
        <f t="shared" si="0"/>
        <v>21980</v>
      </c>
      <c r="R10" s="9">
        <f t="shared" si="0"/>
        <v>14976.28</v>
      </c>
      <c r="S10" s="9">
        <f t="shared" si="0"/>
        <v>266332.35</v>
      </c>
      <c r="T10" s="9">
        <f t="shared" si="0"/>
        <v>424079.16</v>
      </c>
      <c r="U10" s="9">
        <f t="shared" si="0"/>
        <v>50</v>
      </c>
      <c r="V10" s="9">
        <f t="shared" si="0"/>
        <v>109672</v>
      </c>
      <c r="W10" s="9">
        <f t="shared" si="0"/>
        <v>4841</v>
      </c>
      <c r="X10" s="9">
        <f t="shared" si="0"/>
        <v>309516.16</v>
      </c>
      <c r="Y10" s="23"/>
      <c r="AA10" s="23"/>
    </row>
    <row r="11" spans="1:27" s="10" customFormat="1" ht="22.5" customHeight="1">
      <c r="A11" s="8" t="s">
        <v>43</v>
      </c>
      <c r="B11" s="11" t="s">
        <v>44</v>
      </c>
      <c r="C11" s="9">
        <f>SUM(C12:C29)</f>
        <v>259292.82229999997</v>
      </c>
      <c r="D11" s="9">
        <f aca="true" t="shared" si="1" ref="D11:X11">SUM(D12:D29)</f>
        <v>460643.23</v>
      </c>
      <c r="E11" s="9">
        <f t="shared" si="1"/>
        <v>146104</v>
      </c>
      <c r="F11" s="9">
        <f t="shared" si="1"/>
        <v>43600</v>
      </c>
      <c r="G11" s="9">
        <f t="shared" si="1"/>
        <v>8105.73</v>
      </c>
      <c r="H11" s="9">
        <f t="shared" si="1"/>
        <v>262833.5</v>
      </c>
      <c r="I11" s="9">
        <f t="shared" si="1"/>
        <v>369281.76499999996</v>
      </c>
      <c r="J11" s="9">
        <f t="shared" si="1"/>
        <v>0</v>
      </c>
      <c r="K11" s="9">
        <f t="shared" si="1"/>
        <v>56187</v>
      </c>
      <c r="L11" s="9">
        <f t="shared" si="1"/>
        <v>3582</v>
      </c>
      <c r="M11" s="9">
        <f t="shared" si="1"/>
        <v>309512.76499999996</v>
      </c>
      <c r="N11" s="9">
        <f t="shared" si="1"/>
        <v>350654.2873</v>
      </c>
      <c r="O11" s="9">
        <f t="shared" si="1"/>
        <v>336875</v>
      </c>
      <c r="P11" s="9">
        <f t="shared" si="1"/>
        <v>45131</v>
      </c>
      <c r="Q11" s="9">
        <f t="shared" si="1"/>
        <v>21980</v>
      </c>
      <c r="R11" s="9">
        <f t="shared" si="1"/>
        <v>6231</v>
      </c>
      <c r="S11" s="9">
        <f t="shared" si="1"/>
        <v>263533</v>
      </c>
      <c r="T11" s="9">
        <f t="shared" si="1"/>
        <v>409313</v>
      </c>
      <c r="U11" s="9">
        <f t="shared" si="1"/>
        <v>50</v>
      </c>
      <c r="V11" s="9">
        <f t="shared" si="1"/>
        <v>109672</v>
      </c>
      <c r="W11" s="9">
        <f t="shared" si="1"/>
        <v>4270</v>
      </c>
      <c r="X11" s="9">
        <f t="shared" si="1"/>
        <v>295321</v>
      </c>
      <c r="AA11" s="23"/>
    </row>
    <row r="12" spans="1:24" s="7" customFormat="1" ht="22.5" customHeight="1">
      <c r="A12" s="5">
        <v>1</v>
      </c>
      <c r="B12" s="12" t="s">
        <v>30</v>
      </c>
      <c r="C12" s="13">
        <v>84509</v>
      </c>
      <c r="D12" s="13">
        <f>E12+F12+G12+H12</f>
        <v>103376</v>
      </c>
      <c r="E12" s="13">
        <v>93664</v>
      </c>
      <c r="F12" s="13">
        <v>0</v>
      </c>
      <c r="G12" s="13">
        <v>0</v>
      </c>
      <c r="H12" s="13">
        <v>9712</v>
      </c>
      <c r="I12" s="13">
        <f>J12+K12+L12+M12</f>
        <v>6981</v>
      </c>
      <c r="J12" s="13">
        <v>0</v>
      </c>
      <c r="K12" s="13">
        <v>4225</v>
      </c>
      <c r="L12" s="13">
        <v>2756</v>
      </c>
      <c r="M12" s="13">
        <v>0</v>
      </c>
      <c r="N12" s="13">
        <f>C12+D12-I12</f>
        <v>180904</v>
      </c>
      <c r="O12" s="13">
        <f>P12+Q12+R12+S12</f>
        <v>10348</v>
      </c>
      <c r="P12" s="13">
        <v>0</v>
      </c>
      <c r="Q12" s="13">
        <v>0</v>
      </c>
      <c r="R12" s="13">
        <v>0</v>
      </c>
      <c r="S12" s="13">
        <v>10348</v>
      </c>
      <c r="T12" s="13">
        <f aca="true" t="shared" si="2" ref="T12:T29">U12+V12+W12+X12</f>
        <v>63556</v>
      </c>
      <c r="U12" s="13">
        <v>0</v>
      </c>
      <c r="V12" s="13">
        <v>60432</v>
      </c>
      <c r="W12" s="13">
        <v>3124</v>
      </c>
      <c r="X12" s="13">
        <v>0</v>
      </c>
    </row>
    <row r="13" spans="1:24" s="7" customFormat="1" ht="22.5" customHeight="1">
      <c r="A13" s="5">
        <v>2</v>
      </c>
      <c r="B13" s="12" t="s">
        <v>31</v>
      </c>
      <c r="C13" s="14">
        <v>45467</v>
      </c>
      <c r="D13" s="14">
        <f aca="true" t="shared" si="3" ref="D13:D28">E13+F13+G13+H13</f>
        <v>54590</v>
      </c>
      <c r="E13" s="14">
        <v>9350</v>
      </c>
      <c r="F13" s="13">
        <v>43187</v>
      </c>
      <c r="G13" s="13">
        <v>0</v>
      </c>
      <c r="H13" s="14">
        <v>2053</v>
      </c>
      <c r="I13" s="14">
        <f aca="true" t="shared" si="4" ref="I13:I28">J13+K13+L13+M13</f>
        <v>50272</v>
      </c>
      <c r="J13" s="13">
        <v>0</v>
      </c>
      <c r="K13" s="14">
        <v>49622</v>
      </c>
      <c r="L13" s="14">
        <v>650</v>
      </c>
      <c r="M13" s="15">
        <v>0</v>
      </c>
      <c r="N13" s="13">
        <f aca="true" t="shared" si="5" ref="N13:N29">C13+D13-I13</f>
        <v>49785</v>
      </c>
      <c r="O13" s="14">
        <f>P13+Q13+R13+S13</f>
        <v>35520</v>
      </c>
      <c r="P13" s="14">
        <v>12520</v>
      </c>
      <c r="Q13" s="14">
        <v>21000</v>
      </c>
      <c r="R13" s="15">
        <v>0</v>
      </c>
      <c r="S13" s="14">
        <v>2000</v>
      </c>
      <c r="T13" s="14">
        <f t="shared" si="2"/>
        <v>45850</v>
      </c>
      <c r="U13" s="15">
        <v>0</v>
      </c>
      <c r="V13" s="14">
        <v>45000</v>
      </c>
      <c r="W13" s="14">
        <v>850</v>
      </c>
      <c r="X13" s="15">
        <v>0</v>
      </c>
    </row>
    <row r="14" spans="1:24" s="7" customFormat="1" ht="28.5" customHeight="1">
      <c r="A14" s="5">
        <v>3</v>
      </c>
      <c r="B14" s="16" t="s">
        <v>64</v>
      </c>
      <c r="C14" s="14">
        <v>110529</v>
      </c>
      <c r="D14" s="14">
        <f>E14+F14+G14+H14</f>
        <v>249721</v>
      </c>
      <c r="E14" s="15">
        <v>0</v>
      </c>
      <c r="F14" s="15">
        <v>0</v>
      </c>
      <c r="G14" s="15">
        <v>0</v>
      </c>
      <c r="H14" s="14">
        <v>249721</v>
      </c>
      <c r="I14" s="14">
        <f>J14+K14+L14+M14</f>
        <v>260203</v>
      </c>
      <c r="J14" s="15">
        <v>0</v>
      </c>
      <c r="K14" s="15">
        <v>0</v>
      </c>
      <c r="L14" s="15">
        <v>0</v>
      </c>
      <c r="M14" s="14">
        <v>260203</v>
      </c>
      <c r="N14" s="13">
        <f t="shared" si="5"/>
        <v>100047</v>
      </c>
      <c r="O14" s="14">
        <f>P14+Q14+R14+S14</f>
        <v>251000</v>
      </c>
      <c r="P14" s="15">
        <v>0</v>
      </c>
      <c r="Q14" s="15">
        <v>0</v>
      </c>
      <c r="R14" s="15">
        <v>0</v>
      </c>
      <c r="S14" s="14">
        <v>251000</v>
      </c>
      <c r="T14" s="14">
        <f>U14+V14+W14+X14</f>
        <v>267260</v>
      </c>
      <c r="U14" s="15">
        <v>0</v>
      </c>
      <c r="V14" s="15">
        <v>0</v>
      </c>
      <c r="W14" s="15">
        <v>0</v>
      </c>
      <c r="X14" s="14">
        <v>267260</v>
      </c>
    </row>
    <row r="15" spans="1:24" s="7" customFormat="1" ht="22.5" customHeight="1">
      <c r="A15" s="5">
        <v>4</v>
      </c>
      <c r="B15" s="12" t="s">
        <v>35</v>
      </c>
      <c r="C15" s="13">
        <v>0</v>
      </c>
      <c r="D15" s="13">
        <f>E15+F15+G15+H15</f>
        <v>17779</v>
      </c>
      <c r="E15" s="13">
        <v>17779</v>
      </c>
      <c r="F15" s="13">
        <v>0</v>
      </c>
      <c r="G15" s="13">
        <v>0</v>
      </c>
      <c r="H15" s="13">
        <v>0</v>
      </c>
      <c r="I15" s="13">
        <f>J15+K15+L15+M15</f>
        <v>17779</v>
      </c>
      <c r="J15" s="13">
        <v>0</v>
      </c>
      <c r="K15" s="13">
        <v>0</v>
      </c>
      <c r="L15" s="13">
        <v>0</v>
      </c>
      <c r="M15" s="13">
        <v>17779</v>
      </c>
      <c r="N15" s="13">
        <f t="shared" si="5"/>
        <v>0</v>
      </c>
      <c r="O15" s="13">
        <f>P15+Q15+R15+S15</f>
        <v>0</v>
      </c>
      <c r="P15" s="13">
        <v>0</v>
      </c>
      <c r="Q15" s="13">
        <v>0</v>
      </c>
      <c r="R15" s="13">
        <v>0</v>
      </c>
      <c r="S15" s="13">
        <v>0</v>
      </c>
      <c r="T15" s="13">
        <f>U15+V15+W15+X15</f>
        <v>0</v>
      </c>
      <c r="U15" s="13">
        <v>0</v>
      </c>
      <c r="V15" s="13">
        <v>0</v>
      </c>
      <c r="W15" s="13">
        <v>0</v>
      </c>
      <c r="X15" s="13">
        <v>0</v>
      </c>
    </row>
    <row r="16" spans="1:24" s="7" customFormat="1" ht="22.5" customHeight="1">
      <c r="A16" s="5">
        <v>5</v>
      </c>
      <c r="B16" s="12" t="s">
        <v>28</v>
      </c>
      <c r="C16" s="14">
        <v>802</v>
      </c>
      <c r="D16" s="14">
        <f>E16+F16+G16+H16</f>
        <v>12042</v>
      </c>
      <c r="E16" s="14">
        <v>11111</v>
      </c>
      <c r="F16" s="15">
        <v>0</v>
      </c>
      <c r="G16" s="14">
        <v>931</v>
      </c>
      <c r="H16" s="13">
        <v>0</v>
      </c>
      <c r="I16" s="13">
        <f t="shared" si="4"/>
        <v>12844</v>
      </c>
      <c r="J16" s="13">
        <v>0</v>
      </c>
      <c r="K16" s="13">
        <v>0</v>
      </c>
      <c r="L16" s="13">
        <v>0</v>
      </c>
      <c r="M16" s="13">
        <v>12844</v>
      </c>
      <c r="N16" s="13">
        <f t="shared" si="5"/>
        <v>0</v>
      </c>
      <c r="O16" s="13">
        <f>P16+Q16+R16+S16</f>
        <v>12111</v>
      </c>
      <c r="P16" s="13">
        <v>11111</v>
      </c>
      <c r="Q16" s="13">
        <v>0</v>
      </c>
      <c r="R16" s="13">
        <v>1000</v>
      </c>
      <c r="S16" s="13">
        <v>0</v>
      </c>
      <c r="T16" s="13">
        <f>U16+V16+W16+X16</f>
        <v>12111</v>
      </c>
      <c r="U16" s="13">
        <v>0</v>
      </c>
      <c r="V16" s="13">
        <v>0</v>
      </c>
      <c r="W16" s="13">
        <v>0</v>
      </c>
      <c r="X16" s="13">
        <v>12111</v>
      </c>
    </row>
    <row r="17" spans="1:24" s="7" customFormat="1" ht="22.5" customHeight="1">
      <c r="A17" s="5">
        <v>6</v>
      </c>
      <c r="B17" s="12" t="s">
        <v>29</v>
      </c>
      <c r="C17" s="14">
        <v>1510.81</v>
      </c>
      <c r="D17" s="14">
        <f t="shared" si="3"/>
        <v>2378.73</v>
      </c>
      <c r="E17" s="13">
        <v>0</v>
      </c>
      <c r="F17" s="13">
        <v>0</v>
      </c>
      <c r="G17" s="13">
        <v>2378.73</v>
      </c>
      <c r="H17" s="13">
        <v>0</v>
      </c>
      <c r="I17" s="13">
        <f t="shared" si="4"/>
        <v>3889.54</v>
      </c>
      <c r="J17" s="13">
        <v>0</v>
      </c>
      <c r="K17" s="13">
        <v>0</v>
      </c>
      <c r="L17" s="13">
        <v>0</v>
      </c>
      <c r="M17" s="13">
        <v>3889.54</v>
      </c>
      <c r="N17" s="13">
        <f t="shared" si="5"/>
        <v>0</v>
      </c>
      <c r="O17" s="13">
        <f aca="true" t="shared" si="6" ref="O17:O29">P17+Q17+R17+S17</f>
        <v>200</v>
      </c>
      <c r="P17" s="13">
        <v>0</v>
      </c>
      <c r="Q17" s="13">
        <v>0</v>
      </c>
      <c r="R17" s="13">
        <v>200</v>
      </c>
      <c r="S17" s="13">
        <v>0</v>
      </c>
      <c r="T17" s="13">
        <f t="shared" si="2"/>
        <v>200</v>
      </c>
      <c r="U17" s="13">
        <v>0</v>
      </c>
      <c r="V17" s="13">
        <v>0</v>
      </c>
      <c r="W17" s="13">
        <v>0</v>
      </c>
      <c r="X17" s="13">
        <v>200</v>
      </c>
    </row>
    <row r="18" spans="1:24" s="7" customFormat="1" ht="26.25" customHeight="1">
      <c r="A18" s="5">
        <v>7</v>
      </c>
      <c r="B18" s="16" t="s">
        <v>57</v>
      </c>
      <c r="C18" s="13">
        <v>930</v>
      </c>
      <c r="D18" s="13">
        <f t="shared" si="3"/>
        <v>380</v>
      </c>
      <c r="E18" s="13">
        <v>0</v>
      </c>
      <c r="F18" s="13">
        <v>0</v>
      </c>
      <c r="G18" s="13">
        <v>350</v>
      </c>
      <c r="H18" s="20">
        <v>30</v>
      </c>
      <c r="I18" s="13">
        <f t="shared" si="4"/>
        <v>369</v>
      </c>
      <c r="J18" s="13">
        <v>0</v>
      </c>
      <c r="K18" s="13">
        <v>0</v>
      </c>
      <c r="L18" s="13">
        <v>19</v>
      </c>
      <c r="M18" s="13">
        <v>350</v>
      </c>
      <c r="N18" s="13">
        <f t="shared" si="5"/>
        <v>941</v>
      </c>
      <c r="O18" s="13">
        <f t="shared" si="6"/>
        <v>380</v>
      </c>
      <c r="P18" s="13">
        <v>0</v>
      </c>
      <c r="Q18" s="13">
        <v>0</v>
      </c>
      <c r="R18" s="13">
        <v>350</v>
      </c>
      <c r="S18" s="13">
        <v>30</v>
      </c>
      <c r="T18" s="13">
        <f t="shared" si="2"/>
        <v>369</v>
      </c>
      <c r="U18" s="13">
        <v>0</v>
      </c>
      <c r="V18" s="13">
        <v>0</v>
      </c>
      <c r="W18" s="13">
        <v>19</v>
      </c>
      <c r="X18" s="13">
        <v>350</v>
      </c>
    </row>
    <row r="19" spans="1:24" s="7" customFormat="1" ht="22.5" customHeight="1">
      <c r="A19" s="5">
        <v>8</v>
      </c>
      <c r="B19" s="12" t="s">
        <v>33</v>
      </c>
      <c r="C19" s="13">
        <v>859</v>
      </c>
      <c r="D19" s="13">
        <f>E19+F19+G19+H19</f>
        <v>1150</v>
      </c>
      <c r="E19" s="13">
        <v>1000</v>
      </c>
      <c r="F19" s="13">
        <v>0</v>
      </c>
      <c r="G19" s="13">
        <v>0</v>
      </c>
      <c r="H19" s="13">
        <v>150</v>
      </c>
      <c r="I19" s="13">
        <f>J19+K19+L19+M19</f>
        <v>1507</v>
      </c>
      <c r="J19" s="13">
        <v>0</v>
      </c>
      <c r="K19" s="13">
        <v>0</v>
      </c>
      <c r="L19" s="13">
        <v>7</v>
      </c>
      <c r="M19" s="13">
        <v>1500</v>
      </c>
      <c r="N19" s="13">
        <f t="shared" si="5"/>
        <v>502</v>
      </c>
      <c r="O19" s="13">
        <f>P19+Q19+R19+S19</f>
        <v>1150</v>
      </c>
      <c r="P19" s="13">
        <v>1000</v>
      </c>
      <c r="Q19" s="13">
        <v>0</v>
      </c>
      <c r="R19" s="13">
        <v>150</v>
      </c>
      <c r="S19" s="13">
        <v>0</v>
      </c>
      <c r="T19" s="13">
        <f>U19+V19+W19+X19</f>
        <v>1607</v>
      </c>
      <c r="U19" s="13">
        <v>0</v>
      </c>
      <c r="V19" s="13">
        <v>0</v>
      </c>
      <c r="W19" s="13">
        <v>7</v>
      </c>
      <c r="X19" s="13">
        <v>1600</v>
      </c>
    </row>
    <row r="20" spans="1:24" s="7" customFormat="1" ht="28.5" customHeight="1">
      <c r="A20" s="5">
        <v>9</v>
      </c>
      <c r="B20" s="16" t="s">
        <v>38</v>
      </c>
      <c r="C20" s="13">
        <v>0</v>
      </c>
      <c r="D20" s="13">
        <f>E20+F20+G20+H20</f>
        <v>11200</v>
      </c>
      <c r="E20" s="13">
        <v>11200</v>
      </c>
      <c r="F20" s="13">
        <v>0</v>
      </c>
      <c r="G20" s="13">
        <v>0</v>
      </c>
      <c r="H20" s="13">
        <v>0</v>
      </c>
      <c r="I20" s="13">
        <f>J20+K20+L20+M20</f>
        <v>11200</v>
      </c>
      <c r="J20" s="13">
        <v>0</v>
      </c>
      <c r="K20" s="13">
        <v>0</v>
      </c>
      <c r="L20" s="13">
        <v>0</v>
      </c>
      <c r="M20" s="13">
        <v>11200</v>
      </c>
      <c r="N20" s="13">
        <f t="shared" si="5"/>
        <v>0</v>
      </c>
      <c r="O20" s="13">
        <f>P20+Q20+R20+S20</f>
        <v>12500</v>
      </c>
      <c r="P20" s="13">
        <v>12500</v>
      </c>
      <c r="Q20" s="13">
        <v>0</v>
      </c>
      <c r="R20" s="13">
        <v>0</v>
      </c>
      <c r="S20" s="13">
        <v>0</v>
      </c>
      <c r="T20" s="13">
        <f>U20+V20+W20+X20</f>
        <v>12500</v>
      </c>
      <c r="U20" s="13">
        <v>0</v>
      </c>
      <c r="V20" s="13">
        <v>0</v>
      </c>
      <c r="W20" s="13">
        <v>0</v>
      </c>
      <c r="X20" s="13">
        <v>12500</v>
      </c>
    </row>
    <row r="21" spans="1:24" s="7" customFormat="1" ht="22.5" customHeight="1">
      <c r="A21" s="5">
        <v>10</v>
      </c>
      <c r="B21" s="12" t="s">
        <v>27</v>
      </c>
      <c r="C21" s="14">
        <v>358.58</v>
      </c>
      <c r="D21" s="14">
        <f t="shared" si="3"/>
        <v>977.9</v>
      </c>
      <c r="E21" s="15">
        <v>0</v>
      </c>
      <c r="F21" s="15">
        <v>0</v>
      </c>
      <c r="G21" s="15">
        <v>0</v>
      </c>
      <c r="H21" s="14">
        <v>977.9</v>
      </c>
      <c r="I21" s="14">
        <f t="shared" si="4"/>
        <v>952.225</v>
      </c>
      <c r="J21" s="15">
        <v>0</v>
      </c>
      <c r="K21" s="15">
        <v>0</v>
      </c>
      <c r="L21" s="15">
        <v>0</v>
      </c>
      <c r="M21" s="14">
        <v>952.225</v>
      </c>
      <c r="N21" s="13">
        <f t="shared" si="5"/>
        <v>384.255</v>
      </c>
      <c r="O21" s="15">
        <f t="shared" si="6"/>
        <v>0</v>
      </c>
      <c r="P21" s="15">
        <v>0</v>
      </c>
      <c r="Q21" s="15">
        <v>0</v>
      </c>
      <c r="R21" s="15">
        <v>0</v>
      </c>
      <c r="S21" s="15">
        <v>0</v>
      </c>
      <c r="T21" s="15">
        <f t="shared" si="2"/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s="7" customFormat="1" ht="26.25" customHeight="1">
      <c r="A22" s="5">
        <v>11</v>
      </c>
      <c r="B22" s="16" t="s">
        <v>42</v>
      </c>
      <c r="C22" s="13">
        <v>3374</v>
      </c>
      <c r="D22" s="13">
        <f t="shared" si="3"/>
        <v>3731</v>
      </c>
      <c r="E22" s="13">
        <v>0</v>
      </c>
      <c r="F22" s="13">
        <v>0</v>
      </c>
      <c r="G22" s="13">
        <v>3731</v>
      </c>
      <c r="H22" s="13">
        <v>0</v>
      </c>
      <c r="I22" s="13">
        <f t="shared" si="4"/>
        <v>0</v>
      </c>
      <c r="J22" s="13">
        <v>0</v>
      </c>
      <c r="K22" s="13">
        <v>0</v>
      </c>
      <c r="L22" s="13">
        <v>0</v>
      </c>
      <c r="M22" s="13">
        <v>0</v>
      </c>
      <c r="N22" s="13">
        <f t="shared" si="5"/>
        <v>7105</v>
      </c>
      <c r="O22" s="13">
        <f t="shared" si="6"/>
        <v>3731</v>
      </c>
      <c r="P22" s="13">
        <v>0</v>
      </c>
      <c r="Q22" s="13">
        <v>0</v>
      </c>
      <c r="R22" s="13">
        <v>3731</v>
      </c>
      <c r="S22" s="13">
        <v>0</v>
      </c>
      <c r="T22" s="13">
        <f t="shared" si="2"/>
        <v>0</v>
      </c>
      <c r="U22" s="13">
        <v>0</v>
      </c>
      <c r="V22" s="13">
        <v>0</v>
      </c>
      <c r="W22" s="13">
        <v>0</v>
      </c>
      <c r="X22" s="13">
        <v>0</v>
      </c>
    </row>
    <row r="23" spans="1:24" s="7" customFormat="1" ht="22.5" customHeight="1">
      <c r="A23" s="5">
        <v>12</v>
      </c>
      <c r="B23" s="12" t="s">
        <v>34</v>
      </c>
      <c r="C23" s="14">
        <v>128</v>
      </c>
      <c r="D23" s="14">
        <f t="shared" si="3"/>
        <v>150</v>
      </c>
      <c r="E23" s="15">
        <v>0</v>
      </c>
      <c r="F23" s="15">
        <v>0</v>
      </c>
      <c r="G23" s="15">
        <v>150</v>
      </c>
      <c r="H23" s="15">
        <v>0</v>
      </c>
      <c r="I23" s="14">
        <f t="shared" si="4"/>
        <v>278</v>
      </c>
      <c r="J23" s="15">
        <v>0</v>
      </c>
      <c r="K23" s="15">
        <v>0</v>
      </c>
      <c r="L23" s="15">
        <v>10</v>
      </c>
      <c r="M23" s="14">
        <v>268</v>
      </c>
      <c r="N23" s="13">
        <f t="shared" si="5"/>
        <v>0</v>
      </c>
      <c r="O23" s="13">
        <f t="shared" si="6"/>
        <v>200</v>
      </c>
      <c r="P23" s="13">
        <v>0</v>
      </c>
      <c r="Q23" s="13">
        <v>0</v>
      </c>
      <c r="R23" s="13">
        <v>200</v>
      </c>
      <c r="S23" s="15">
        <v>0</v>
      </c>
      <c r="T23" s="15">
        <f t="shared" si="2"/>
        <v>200</v>
      </c>
      <c r="U23" s="15">
        <v>0</v>
      </c>
      <c r="V23" s="15">
        <v>0</v>
      </c>
      <c r="W23" s="13">
        <v>20</v>
      </c>
      <c r="X23" s="13">
        <v>180</v>
      </c>
    </row>
    <row r="24" spans="1:24" s="7" customFormat="1" ht="30" customHeight="1">
      <c r="A24" s="5">
        <v>13</v>
      </c>
      <c r="B24" s="16" t="s">
        <v>36</v>
      </c>
      <c r="C24" s="14">
        <v>155</v>
      </c>
      <c r="D24" s="14">
        <f t="shared" si="3"/>
        <v>565</v>
      </c>
      <c r="E24" s="15">
        <v>0</v>
      </c>
      <c r="F24" s="15">
        <v>0</v>
      </c>
      <c r="G24" s="14">
        <v>565</v>
      </c>
      <c r="H24" s="13">
        <v>0</v>
      </c>
      <c r="I24" s="14">
        <f t="shared" si="4"/>
        <v>509</v>
      </c>
      <c r="J24" s="15">
        <v>0</v>
      </c>
      <c r="K24" s="15">
        <v>0</v>
      </c>
      <c r="L24" s="15">
        <v>0</v>
      </c>
      <c r="M24" s="14">
        <v>509</v>
      </c>
      <c r="N24" s="13">
        <f t="shared" si="5"/>
        <v>211</v>
      </c>
      <c r="O24" s="14">
        <f t="shared" si="6"/>
        <v>600</v>
      </c>
      <c r="P24" s="15">
        <v>0</v>
      </c>
      <c r="Q24" s="15">
        <v>0</v>
      </c>
      <c r="R24" s="14">
        <v>600</v>
      </c>
      <c r="S24" s="15">
        <v>0</v>
      </c>
      <c r="T24" s="14">
        <f t="shared" si="2"/>
        <v>600</v>
      </c>
      <c r="U24" s="15">
        <v>0</v>
      </c>
      <c r="V24" s="15">
        <v>0</v>
      </c>
      <c r="W24" s="15">
        <v>0</v>
      </c>
      <c r="X24" s="14">
        <v>600</v>
      </c>
    </row>
    <row r="25" spans="1:24" s="7" customFormat="1" ht="26.25" customHeight="1">
      <c r="A25" s="5">
        <v>14</v>
      </c>
      <c r="B25" s="16" t="s">
        <v>37</v>
      </c>
      <c r="C25" s="13">
        <v>38</v>
      </c>
      <c r="D25" s="13">
        <f t="shared" si="3"/>
        <v>0</v>
      </c>
      <c r="E25" s="13">
        <v>0</v>
      </c>
      <c r="F25" s="13">
        <v>0</v>
      </c>
      <c r="G25" s="13">
        <v>0</v>
      </c>
      <c r="H25" s="13">
        <v>0</v>
      </c>
      <c r="I25" s="13">
        <f t="shared" si="4"/>
        <v>18</v>
      </c>
      <c r="J25" s="13">
        <v>0</v>
      </c>
      <c r="K25" s="13">
        <v>0</v>
      </c>
      <c r="L25" s="13">
        <v>0</v>
      </c>
      <c r="M25" s="13">
        <v>18</v>
      </c>
      <c r="N25" s="13">
        <f>C25+D25-I25</f>
        <v>20</v>
      </c>
      <c r="O25" s="13">
        <f t="shared" si="6"/>
        <v>0</v>
      </c>
      <c r="P25" s="13">
        <v>0</v>
      </c>
      <c r="Q25" s="13">
        <v>0</v>
      </c>
      <c r="R25" s="13">
        <v>0</v>
      </c>
      <c r="S25" s="13">
        <v>0</v>
      </c>
      <c r="T25" s="13">
        <f t="shared" si="2"/>
        <v>20</v>
      </c>
      <c r="U25" s="13">
        <v>0</v>
      </c>
      <c r="V25" s="13">
        <v>0</v>
      </c>
      <c r="W25" s="13">
        <v>0</v>
      </c>
      <c r="X25" s="13">
        <v>20</v>
      </c>
    </row>
    <row r="26" spans="1:24" s="7" customFormat="1" ht="22.5" customHeight="1">
      <c r="A26" s="5">
        <v>15</v>
      </c>
      <c r="B26" s="12" t="s">
        <v>39</v>
      </c>
      <c r="C26" s="13">
        <v>917.4323</v>
      </c>
      <c r="D26" s="13">
        <f t="shared" si="3"/>
        <v>352.6</v>
      </c>
      <c r="E26" s="13">
        <v>0</v>
      </c>
      <c r="F26" s="13">
        <v>323</v>
      </c>
      <c r="G26" s="13">
        <v>0</v>
      </c>
      <c r="H26" s="13">
        <v>29.6</v>
      </c>
      <c r="I26" s="13">
        <f t="shared" si="4"/>
        <v>320</v>
      </c>
      <c r="J26" s="13">
        <v>0</v>
      </c>
      <c r="K26" s="13">
        <v>240</v>
      </c>
      <c r="L26" s="13">
        <v>80</v>
      </c>
      <c r="M26" s="13">
        <v>0</v>
      </c>
      <c r="N26" s="13">
        <f t="shared" si="5"/>
        <v>950.0323000000001</v>
      </c>
      <c r="O26" s="13">
        <f t="shared" si="6"/>
        <v>360</v>
      </c>
      <c r="P26" s="13">
        <v>0</v>
      </c>
      <c r="Q26" s="13">
        <v>330</v>
      </c>
      <c r="R26" s="13">
        <v>0</v>
      </c>
      <c r="S26" s="13">
        <v>30</v>
      </c>
      <c r="T26" s="13">
        <f t="shared" si="2"/>
        <v>320</v>
      </c>
      <c r="U26" s="13">
        <v>0</v>
      </c>
      <c r="V26" s="13">
        <v>240</v>
      </c>
      <c r="W26" s="13">
        <v>80</v>
      </c>
      <c r="X26" s="13">
        <v>0</v>
      </c>
    </row>
    <row r="27" spans="1:24" s="7" customFormat="1" ht="22.5" customHeight="1">
      <c r="A27" s="5">
        <v>16</v>
      </c>
      <c r="B27" s="12" t="s">
        <v>40</v>
      </c>
      <c r="C27" s="13">
        <v>7930</v>
      </c>
      <c r="D27" s="15">
        <f t="shared" si="3"/>
        <v>0</v>
      </c>
      <c r="E27" s="15">
        <v>0</v>
      </c>
      <c r="F27" s="15">
        <v>0</v>
      </c>
      <c r="G27" s="15">
        <v>0</v>
      </c>
      <c r="H27" s="13">
        <v>0</v>
      </c>
      <c r="I27" s="15">
        <f t="shared" si="4"/>
        <v>0</v>
      </c>
      <c r="J27" s="15">
        <v>0</v>
      </c>
      <c r="K27" s="15">
        <v>0</v>
      </c>
      <c r="L27" s="15">
        <v>0</v>
      </c>
      <c r="M27" s="15">
        <v>0</v>
      </c>
      <c r="N27" s="13">
        <f>C27+D27-I27</f>
        <v>7930</v>
      </c>
      <c r="O27" s="14">
        <f t="shared" si="6"/>
        <v>4000</v>
      </c>
      <c r="P27" s="14">
        <v>4000</v>
      </c>
      <c r="Q27" s="15">
        <v>0</v>
      </c>
      <c r="R27" s="15">
        <v>0</v>
      </c>
      <c r="S27" s="15">
        <v>0</v>
      </c>
      <c r="T27" s="15">
        <f t="shared" si="2"/>
        <v>0</v>
      </c>
      <c r="U27" s="15">
        <v>0</v>
      </c>
      <c r="V27" s="15">
        <v>0</v>
      </c>
      <c r="W27" s="15">
        <v>0</v>
      </c>
      <c r="X27" s="15">
        <v>0</v>
      </c>
    </row>
    <row r="28" spans="1:25" s="7" customFormat="1" ht="27.75" customHeight="1">
      <c r="A28" s="5">
        <v>17</v>
      </c>
      <c r="B28" s="16" t="s">
        <v>41</v>
      </c>
      <c r="C28" s="13">
        <v>315</v>
      </c>
      <c r="D28" s="13">
        <f t="shared" si="3"/>
        <v>2220</v>
      </c>
      <c r="E28" s="13">
        <v>2000</v>
      </c>
      <c r="F28" s="13">
        <v>60</v>
      </c>
      <c r="G28" s="13">
        <v>0</v>
      </c>
      <c r="H28" s="13">
        <v>160</v>
      </c>
      <c r="I28" s="13">
        <f t="shared" si="4"/>
        <v>2160</v>
      </c>
      <c r="J28" s="13">
        <v>0</v>
      </c>
      <c r="K28" s="13">
        <v>2100</v>
      </c>
      <c r="L28" s="13">
        <v>60</v>
      </c>
      <c r="M28" s="13">
        <v>0</v>
      </c>
      <c r="N28" s="13">
        <f t="shared" si="5"/>
        <v>375</v>
      </c>
      <c r="O28" s="13">
        <f t="shared" si="6"/>
        <v>3275</v>
      </c>
      <c r="P28" s="14">
        <v>3000</v>
      </c>
      <c r="Q28" s="13">
        <v>150</v>
      </c>
      <c r="R28" s="13">
        <v>0</v>
      </c>
      <c r="S28" s="13">
        <v>125</v>
      </c>
      <c r="T28" s="13">
        <f t="shared" si="2"/>
        <v>3220</v>
      </c>
      <c r="U28" s="13">
        <v>50</v>
      </c>
      <c r="V28" s="13">
        <v>3000</v>
      </c>
      <c r="W28" s="13">
        <v>170</v>
      </c>
      <c r="X28" s="13">
        <v>0</v>
      </c>
      <c r="Y28" s="21"/>
    </row>
    <row r="29" spans="1:24" s="7" customFormat="1" ht="39" customHeight="1">
      <c r="A29" s="5">
        <v>18</v>
      </c>
      <c r="B29" s="16" t="s">
        <v>72</v>
      </c>
      <c r="C29" s="13">
        <v>1470</v>
      </c>
      <c r="D29" s="13">
        <f>E29+F29+G29+H29</f>
        <v>30</v>
      </c>
      <c r="E29" s="13">
        <v>0</v>
      </c>
      <c r="F29" s="13">
        <v>30</v>
      </c>
      <c r="G29" s="13">
        <v>0</v>
      </c>
      <c r="H29" s="13">
        <v>0</v>
      </c>
      <c r="I29" s="13">
        <f>J29+K29+L29+M29</f>
        <v>0</v>
      </c>
      <c r="J29" s="13">
        <v>0</v>
      </c>
      <c r="K29" s="13">
        <v>0</v>
      </c>
      <c r="L29" s="13">
        <v>0</v>
      </c>
      <c r="M29" s="13">
        <v>0</v>
      </c>
      <c r="N29" s="13">
        <f t="shared" si="5"/>
        <v>1500</v>
      </c>
      <c r="O29" s="13">
        <f t="shared" si="6"/>
        <v>1500</v>
      </c>
      <c r="P29" s="13">
        <v>1000</v>
      </c>
      <c r="Q29" s="13">
        <v>500</v>
      </c>
      <c r="R29" s="13">
        <v>0</v>
      </c>
      <c r="S29" s="13">
        <v>0</v>
      </c>
      <c r="T29" s="13">
        <f t="shared" si="2"/>
        <v>1500</v>
      </c>
      <c r="U29" s="13">
        <v>0</v>
      </c>
      <c r="V29" s="13">
        <v>1000</v>
      </c>
      <c r="W29" s="13">
        <v>0</v>
      </c>
      <c r="X29" s="13">
        <v>500</v>
      </c>
    </row>
    <row r="30" spans="1:24" s="7" customFormat="1" ht="30" customHeight="1">
      <c r="A30" s="8" t="s">
        <v>45</v>
      </c>
      <c r="B30" s="17" t="s">
        <v>46</v>
      </c>
      <c r="C30" s="18">
        <f>C31+C42+C50+C54+C64+C66+C75</f>
        <v>8627.574</v>
      </c>
      <c r="D30" s="18">
        <f aca="true" t="shared" si="7" ref="D30:X30">D31+D42+D50+D54+D64+D66+D75</f>
        <v>16860.489999999998</v>
      </c>
      <c r="E30" s="18">
        <f t="shared" si="7"/>
        <v>3850.4</v>
      </c>
      <c r="F30" s="18">
        <f t="shared" si="7"/>
        <v>0</v>
      </c>
      <c r="G30" s="18">
        <f t="shared" si="7"/>
        <v>9282.48</v>
      </c>
      <c r="H30" s="18">
        <f t="shared" si="7"/>
        <v>3727.6099999999997</v>
      </c>
      <c r="I30" s="18">
        <f t="shared" si="7"/>
        <v>19554.107000000004</v>
      </c>
      <c r="J30" s="24">
        <f t="shared" si="7"/>
        <v>0</v>
      </c>
      <c r="K30" s="24">
        <f t="shared" si="7"/>
        <v>0</v>
      </c>
      <c r="L30" s="18">
        <f t="shared" si="7"/>
        <v>271.023</v>
      </c>
      <c r="M30" s="18">
        <f t="shared" si="7"/>
        <v>19283.084</v>
      </c>
      <c r="N30" s="18">
        <f t="shared" si="7"/>
        <v>5933.957</v>
      </c>
      <c r="O30" s="18">
        <f t="shared" si="7"/>
        <v>14093.230000000003</v>
      </c>
      <c r="P30" s="18">
        <f t="shared" si="7"/>
        <v>2548.6</v>
      </c>
      <c r="Q30" s="24">
        <f t="shared" si="7"/>
        <v>0</v>
      </c>
      <c r="R30" s="18">
        <f t="shared" si="7"/>
        <v>8745.28</v>
      </c>
      <c r="S30" s="18">
        <f t="shared" si="7"/>
        <v>2799.3500000000004</v>
      </c>
      <c r="T30" s="18">
        <f t="shared" si="7"/>
        <v>14766.160000000002</v>
      </c>
      <c r="U30" s="24">
        <f t="shared" si="7"/>
        <v>0</v>
      </c>
      <c r="V30" s="24">
        <f t="shared" si="7"/>
        <v>0</v>
      </c>
      <c r="W30" s="18">
        <f t="shared" si="7"/>
        <v>571</v>
      </c>
      <c r="X30" s="18">
        <f t="shared" si="7"/>
        <v>14195.160000000002</v>
      </c>
    </row>
    <row r="31" spans="1:24" s="7" customFormat="1" ht="22.5" customHeight="1">
      <c r="A31" s="5">
        <v>1</v>
      </c>
      <c r="B31" s="12" t="s">
        <v>28</v>
      </c>
      <c r="C31" s="14">
        <f>SUM(C32:C41)</f>
        <v>3011.149</v>
      </c>
      <c r="D31" s="14">
        <f aca="true" t="shared" si="8" ref="D31:X31">SUM(D32:D41)</f>
        <v>11403.097999999998</v>
      </c>
      <c r="E31" s="14">
        <f t="shared" si="8"/>
        <v>3403.8</v>
      </c>
      <c r="F31" s="14">
        <f t="shared" si="8"/>
        <v>0</v>
      </c>
      <c r="G31" s="14">
        <f t="shared" si="8"/>
        <v>6602.62</v>
      </c>
      <c r="H31" s="14">
        <f t="shared" si="8"/>
        <v>1396.6779999999999</v>
      </c>
      <c r="I31" s="14">
        <f t="shared" si="8"/>
        <v>12667.079000000002</v>
      </c>
      <c r="J31" s="15">
        <f t="shared" si="8"/>
        <v>0</v>
      </c>
      <c r="K31" s="15">
        <f t="shared" si="8"/>
        <v>0</v>
      </c>
      <c r="L31" s="14">
        <f t="shared" si="8"/>
        <v>20.282</v>
      </c>
      <c r="M31" s="14">
        <f t="shared" si="8"/>
        <v>12646.797</v>
      </c>
      <c r="N31" s="14">
        <f t="shared" si="8"/>
        <v>1747.1680000000001</v>
      </c>
      <c r="O31" s="14">
        <f t="shared" si="8"/>
        <v>8977.150000000001</v>
      </c>
      <c r="P31" s="14">
        <f t="shared" si="8"/>
        <v>1974</v>
      </c>
      <c r="Q31" s="15">
        <f t="shared" si="8"/>
        <v>0</v>
      </c>
      <c r="R31" s="14">
        <f t="shared" si="8"/>
        <v>5621.2</v>
      </c>
      <c r="S31" s="14">
        <f t="shared" si="8"/>
        <v>1381.95</v>
      </c>
      <c r="T31" s="14">
        <f t="shared" si="8"/>
        <v>9078.900000000001</v>
      </c>
      <c r="U31" s="15">
        <f t="shared" si="8"/>
        <v>0</v>
      </c>
      <c r="V31" s="15">
        <f t="shared" si="8"/>
        <v>0</v>
      </c>
      <c r="W31" s="14">
        <f t="shared" si="8"/>
        <v>10</v>
      </c>
      <c r="X31" s="14">
        <f t="shared" si="8"/>
        <v>9068.900000000001</v>
      </c>
    </row>
    <row r="32" spans="1:24" s="7" customFormat="1" ht="22.5" customHeight="1">
      <c r="A32" s="5" t="s">
        <v>47</v>
      </c>
      <c r="B32" s="12" t="s">
        <v>48</v>
      </c>
      <c r="C32" s="14">
        <v>48</v>
      </c>
      <c r="D32" s="14">
        <f>E32+F32+G32+H32</f>
        <v>2866</v>
      </c>
      <c r="E32" s="14">
        <v>316</v>
      </c>
      <c r="F32" s="15">
        <v>0</v>
      </c>
      <c r="G32" s="14">
        <v>2500</v>
      </c>
      <c r="H32" s="13">
        <v>50</v>
      </c>
      <c r="I32" s="13">
        <f>J32+K32+L32+M32</f>
        <v>2861</v>
      </c>
      <c r="J32" s="13">
        <v>0</v>
      </c>
      <c r="K32" s="13">
        <v>0</v>
      </c>
      <c r="L32" s="13">
        <v>0</v>
      </c>
      <c r="M32" s="13">
        <v>2861</v>
      </c>
      <c r="N32" s="13">
        <f aca="true" t="shared" si="9" ref="N32:N41">C32+D32-I32</f>
        <v>53</v>
      </c>
      <c r="O32" s="13">
        <f>P32+Q32+R32+S32</f>
        <v>2670</v>
      </c>
      <c r="P32" s="13">
        <v>70</v>
      </c>
      <c r="Q32" s="13">
        <v>0</v>
      </c>
      <c r="R32" s="13">
        <v>2600</v>
      </c>
      <c r="S32" s="13">
        <v>0</v>
      </c>
      <c r="T32" s="13">
        <f>U32+V32+W32+X32</f>
        <v>2650</v>
      </c>
      <c r="U32" s="13">
        <v>0</v>
      </c>
      <c r="V32" s="13">
        <v>0</v>
      </c>
      <c r="W32" s="13">
        <v>0</v>
      </c>
      <c r="X32" s="13">
        <v>2650</v>
      </c>
    </row>
    <row r="33" spans="1:24" s="7" customFormat="1" ht="22.5" customHeight="1">
      <c r="A33" s="5" t="s">
        <v>47</v>
      </c>
      <c r="B33" s="12" t="s">
        <v>49</v>
      </c>
      <c r="C33" s="14">
        <v>527.829</v>
      </c>
      <c r="D33" s="14">
        <f>E33+F33+G33+H33</f>
        <v>324.368</v>
      </c>
      <c r="E33" s="14">
        <v>0</v>
      </c>
      <c r="F33" s="15">
        <v>0</v>
      </c>
      <c r="G33" s="14">
        <v>150</v>
      </c>
      <c r="H33" s="13">
        <v>174.368</v>
      </c>
      <c r="I33" s="13">
        <f>J33+K33+L33+M33</f>
        <v>640.479</v>
      </c>
      <c r="J33" s="13">
        <v>0</v>
      </c>
      <c r="K33" s="13">
        <v>0</v>
      </c>
      <c r="L33" s="13">
        <v>11.782</v>
      </c>
      <c r="M33" s="13">
        <v>628.697</v>
      </c>
      <c r="N33" s="13">
        <f t="shared" si="9"/>
        <v>211.71799999999985</v>
      </c>
      <c r="O33" s="13">
        <f>P33+Q33+R33+S33</f>
        <v>332.95</v>
      </c>
      <c r="P33" s="13">
        <v>0</v>
      </c>
      <c r="Q33" s="13">
        <v>0</v>
      </c>
      <c r="R33" s="13">
        <v>150</v>
      </c>
      <c r="S33" s="13">
        <v>182.95</v>
      </c>
      <c r="T33" s="13">
        <f>U33+V33+W33+X33</f>
        <v>438.18</v>
      </c>
      <c r="U33" s="13">
        <v>0</v>
      </c>
      <c r="V33" s="13">
        <v>0</v>
      </c>
      <c r="W33" s="13">
        <v>10</v>
      </c>
      <c r="X33" s="13">
        <v>428.18</v>
      </c>
    </row>
    <row r="34" spans="1:24" s="7" customFormat="1" ht="22.5" customHeight="1">
      <c r="A34" s="5" t="s">
        <v>47</v>
      </c>
      <c r="B34" s="12" t="s">
        <v>73</v>
      </c>
      <c r="C34" s="14">
        <v>482.21</v>
      </c>
      <c r="D34" s="14">
        <f>E34+F34+G34+H34</f>
        <v>1057.72</v>
      </c>
      <c r="E34" s="14">
        <v>0</v>
      </c>
      <c r="F34" s="15">
        <v>0</v>
      </c>
      <c r="G34" s="13">
        <v>1057.72</v>
      </c>
      <c r="H34" s="22">
        <v>0</v>
      </c>
      <c r="I34" s="13">
        <f>J34+K34+L34+M34</f>
        <v>1017.76</v>
      </c>
      <c r="J34" s="13">
        <v>0</v>
      </c>
      <c r="K34" s="13">
        <v>0</v>
      </c>
      <c r="L34" s="13">
        <v>0</v>
      </c>
      <c r="M34" s="13">
        <v>1017.76</v>
      </c>
      <c r="N34" s="13">
        <f>C34+D34-I34</f>
        <v>522.1700000000001</v>
      </c>
      <c r="O34" s="13">
        <f>P34+Q34+R34+S34</f>
        <v>1137</v>
      </c>
      <c r="P34" s="13">
        <v>100</v>
      </c>
      <c r="Q34" s="13">
        <v>0</v>
      </c>
      <c r="R34" s="13">
        <v>1037</v>
      </c>
      <c r="S34" s="13">
        <v>0</v>
      </c>
      <c r="T34" s="13">
        <f>U34+V34+W34+X34</f>
        <v>1094</v>
      </c>
      <c r="U34" s="13">
        <v>0</v>
      </c>
      <c r="V34" s="13">
        <v>0</v>
      </c>
      <c r="W34" s="13">
        <v>0</v>
      </c>
      <c r="X34" s="13">
        <v>1094</v>
      </c>
    </row>
    <row r="35" spans="1:24" s="7" customFormat="1" ht="22.5" customHeight="1">
      <c r="A35" s="5" t="s">
        <v>47</v>
      </c>
      <c r="B35" s="12" t="s">
        <v>51</v>
      </c>
      <c r="C35" s="14">
        <v>794</v>
      </c>
      <c r="D35" s="14">
        <f aca="true" t="shared" si="10" ref="D35:D41">E35+F35+G35+H35</f>
        <v>362</v>
      </c>
      <c r="E35" s="14">
        <v>17</v>
      </c>
      <c r="F35" s="15">
        <v>0</v>
      </c>
      <c r="G35" s="13">
        <v>0</v>
      </c>
      <c r="H35" s="22">
        <v>345</v>
      </c>
      <c r="I35" s="13">
        <f aca="true" t="shared" si="11" ref="I35:I41">J35+K35+L35+M35</f>
        <v>1145</v>
      </c>
      <c r="J35" s="13">
        <v>0</v>
      </c>
      <c r="K35" s="13">
        <v>0</v>
      </c>
      <c r="L35" s="13">
        <v>0</v>
      </c>
      <c r="M35" s="13">
        <v>1145</v>
      </c>
      <c r="N35" s="13">
        <f t="shared" si="9"/>
        <v>11</v>
      </c>
      <c r="O35" s="13">
        <f aca="true" t="shared" si="12" ref="O35:O41">P35+Q35+R35+S35</f>
        <v>388</v>
      </c>
      <c r="P35" s="13">
        <v>18</v>
      </c>
      <c r="Q35" s="13">
        <v>0</v>
      </c>
      <c r="R35" s="13">
        <v>0</v>
      </c>
      <c r="S35" s="13">
        <v>370</v>
      </c>
      <c r="T35" s="13">
        <f aca="true" t="shared" si="13" ref="T35:T41">U35+V35+W35+X35</f>
        <v>388</v>
      </c>
      <c r="U35" s="13">
        <v>0</v>
      </c>
      <c r="V35" s="13">
        <v>0</v>
      </c>
      <c r="W35" s="13">
        <v>0</v>
      </c>
      <c r="X35" s="13">
        <v>388</v>
      </c>
    </row>
    <row r="36" spans="1:24" s="7" customFormat="1" ht="22.5" customHeight="1">
      <c r="A36" s="5" t="s">
        <v>47</v>
      </c>
      <c r="B36" s="12" t="s">
        <v>52</v>
      </c>
      <c r="C36" s="14">
        <v>117.9</v>
      </c>
      <c r="D36" s="14">
        <f t="shared" si="10"/>
        <v>1674</v>
      </c>
      <c r="E36" s="14">
        <v>1674</v>
      </c>
      <c r="F36" s="15">
        <v>0</v>
      </c>
      <c r="G36" s="15">
        <v>0</v>
      </c>
      <c r="H36" s="13">
        <v>0</v>
      </c>
      <c r="I36" s="13">
        <f t="shared" si="11"/>
        <v>1764</v>
      </c>
      <c r="J36" s="13">
        <v>0</v>
      </c>
      <c r="K36" s="13">
        <v>0</v>
      </c>
      <c r="L36" s="13"/>
      <c r="M36" s="13">
        <v>1764</v>
      </c>
      <c r="N36" s="13">
        <f t="shared" si="9"/>
        <v>27.90000000000009</v>
      </c>
      <c r="O36" s="13">
        <f t="shared" si="12"/>
        <v>1744</v>
      </c>
      <c r="P36" s="13">
        <v>1744</v>
      </c>
      <c r="Q36" s="13">
        <v>0</v>
      </c>
      <c r="R36" s="13">
        <v>0</v>
      </c>
      <c r="S36" s="13">
        <v>0</v>
      </c>
      <c r="T36" s="13">
        <f t="shared" si="13"/>
        <v>1834</v>
      </c>
      <c r="U36" s="13">
        <v>0</v>
      </c>
      <c r="V36" s="13">
        <v>0</v>
      </c>
      <c r="W36" s="13">
        <v>0</v>
      </c>
      <c r="X36" s="13">
        <v>1834</v>
      </c>
    </row>
    <row r="37" spans="1:24" s="7" customFormat="1" ht="22.5" customHeight="1">
      <c r="A37" s="5" t="s">
        <v>47</v>
      </c>
      <c r="B37" s="12" t="s">
        <v>53</v>
      </c>
      <c r="C37" s="14">
        <v>279.4</v>
      </c>
      <c r="D37" s="14">
        <f t="shared" si="10"/>
        <v>1237</v>
      </c>
      <c r="E37" s="15">
        <v>0</v>
      </c>
      <c r="F37" s="15">
        <v>0</v>
      </c>
      <c r="G37" s="14">
        <v>1237</v>
      </c>
      <c r="H37" s="13">
        <v>0</v>
      </c>
      <c r="I37" s="13">
        <f t="shared" si="11"/>
        <v>1486.5</v>
      </c>
      <c r="J37" s="13">
        <v>0</v>
      </c>
      <c r="K37" s="13">
        <v>0</v>
      </c>
      <c r="L37" s="13">
        <v>8.5</v>
      </c>
      <c r="M37" s="13">
        <v>1478</v>
      </c>
      <c r="N37" s="13">
        <f t="shared" si="9"/>
        <v>29.90000000000009</v>
      </c>
      <c r="O37" s="13">
        <f t="shared" si="12"/>
        <v>150</v>
      </c>
      <c r="P37" s="13">
        <v>0</v>
      </c>
      <c r="Q37" s="13">
        <v>0</v>
      </c>
      <c r="R37" s="13">
        <v>150</v>
      </c>
      <c r="S37" s="13">
        <v>0</v>
      </c>
      <c r="T37" s="13">
        <f t="shared" si="13"/>
        <v>150</v>
      </c>
      <c r="U37" s="13">
        <v>0</v>
      </c>
      <c r="V37" s="13">
        <v>0</v>
      </c>
      <c r="W37" s="13">
        <v>0</v>
      </c>
      <c r="X37" s="13">
        <v>150</v>
      </c>
    </row>
    <row r="38" spans="1:24" s="7" customFormat="1" ht="22.5" customHeight="1">
      <c r="A38" s="5" t="s">
        <v>47</v>
      </c>
      <c r="B38" s="12" t="s">
        <v>54</v>
      </c>
      <c r="C38" s="14">
        <v>52</v>
      </c>
      <c r="D38" s="14">
        <f t="shared" si="10"/>
        <v>1354.8</v>
      </c>
      <c r="E38" s="14">
        <v>1354.8</v>
      </c>
      <c r="F38" s="15">
        <v>0</v>
      </c>
      <c r="G38" s="15">
        <v>0</v>
      </c>
      <c r="H38" s="13">
        <v>0</v>
      </c>
      <c r="I38" s="13">
        <f t="shared" si="11"/>
        <v>1384.8</v>
      </c>
      <c r="J38" s="13">
        <v>0</v>
      </c>
      <c r="K38" s="13">
        <v>0</v>
      </c>
      <c r="L38" s="13">
        <v>0</v>
      </c>
      <c r="M38" s="13">
        <v>1384.8</v>
      </c>
      <c r="N38" s="13">
        <f t="shared" si="9"/>
        <v>22</v>
      </c>
      <c r="O38" s="13">
        <f t="shared" si="12"/>
        <v>74</v>
      </c>
      <c r="P38" s="13">
        <v>0</v>
      </c>
      <c r="Q38" s="13">
        <v>0</v>
      </c>
      <c r="R38" s="13">
        <v>0</v>
      </c>
      <c r="S38" s="13">
        <v>74</v>
      </c>
      <c r="T38" s="13">
        <f t="shared" si="13"/>
        <v>96</v>
      </c>
      <c r="U38" s="13"/>
      <c r="V38" s="13">
        <v>0</v>
      </c>
      <c r="W38" s="13">
        <v>0</v>
      </c>
      <c r="X38" s="13">
        <v>96</v>
      </c>
    </row>
    <row r="39" spans="1:24" s="7" customFormat="1" ht="22.5" customHeight="1">
      <c r="A39" s="5" t="s">
        <v>47</v>
      </c>
      <c r="B39" s="12" t="s">
        <v>56</v>
      </c>
      <c r="C39" s="14">
        <v>107</v>
      </c>
      <c r="D39" s="14">
        <f>E39+F39+G39+H39</f>
        <v>798</v>
      </c>
      <c r="E39" s="14">
        <v>42</v>
      </c>
      <c r="F39" s="15">
        <v>0</v>
      </c>
      <c r="G39" s="15">
        <v>0</v>
      </c>
      <c r="H39" s="13">
        <f>798-E39</f>
        <v>756</v>
      </c>
      <c r="I39" s="13">
        <f>J39+K39+L39+M39</f>
        <v>858</v>
      </c>
      <c r="J39" s="13">
        <v>0</v>
      </c>
      <c r="K39" s="13">
        <v>0</v>
      </c>
      <c r="L39" s="13">
        <v>0</v>
      </c>
      <c r="M39" s="13">
        <v>858</v>
      </c>
      <c r="N39" s="13">
        <f>C39+D39-I39</f>
        <v>47</v>
      </c>
      <c r="O39" s="13">
        <f>P39+Q39+R39+S39</f>
        <v>717</v>
      </c>
      <c r="P39" s="13">
        <v>42</v>
      </c>
      <c r="Q39" s="13">
        <v>0</v>
      </c>
      <c r="R39" s="13">
        <v>0</v>
      </c>
      <c r="S39" s="13">
        <v>675</v>
      </c>
      <c r="T39" s="13">
        <f>U39+V39+W39+X39</f>
        <v>714</v>
      </c>
      <c r="U39" s="13"/>
      <c r="V39" s="13">
        <v>0</v>
      </c>
      <c r="W39" s="13">
        <v>0</v>
      </c>
      <c r="X39" s="13">
        <v>714</v>
      </c>
    </row>
    <row r="40" spans="1:24" s="7" customFormat="1" ht="22.5" customHeight="1">
      <c r="A40" s="5" t="s">
        <v>47</v>
      </c>
      <c r="B40" s="12" t="s">
        <v>50</v>
      </c>
      <c r="C40" s="14">
        <v>22.65</v>
      </c>
      <c r="D40" s="14">
        <f>E40+F40+G40+H40</f>
        <v>1453.81</v>
      </c>
      <c r="E40" s="15">
        <v>0</v>
      </c>
      <c r="F40" s="15">
        <v>0</v>
      </c>
      <c r="G40" s="13">
        <v>1382.5</v>
      </c>
      <c r="H40" s="13">
        <v>71.31</v>
      </c>
      <c r="I40" s="13">
        <f>J40+K40+L40+M40</f>
        <v>1372.94</v>
      </c>
      <c r="J40" s="15">
        <v>0</v>
      </c>
      <c r="K40" s="15">
        <v>0</v>
      </c>
      <c r="L40" s="15">
        <v>0</v>
      </c>
      <c r="M40" s="13">
        <v>1372.94</v>
      </c>
      <c r="N40" s="13">
        <f>C40+D40-I40</f>
        <v>103.51999999999998</v>
      </c>
      <c r="O40" s="13">
        <f>P40+Q40+R40+S40</f>
        <v>1462.5</v>
      </c>
      <c r="P40" s="15">
        <v>0</v>
      </c>
      <c r="Q40" s="15">
        <v>0</v>
      </c>
      <c r="R40" s="13">
        <v>1382.5</v>
      </c>
      <c r="S40" s="13">
        <v>80</v>
      </c>
      <c r="T40" s="13">
        <f>U40+V40+W40+X40</f>
        <v>1566.02</v>
      </c>
      <c r="U40" s="15">
        <v>0</v>
      </c>
      <c r="V40" s="15">
        <v>0</v>
      </c>
      <c r="W40" s="15">
        <v>0</v>
      </c>
      <c r="X40" s="13">
        <v>1566.02</v>
      </c>
    </row>
    <row r="41" spans="1:24" s="7" customFormat="1" ht="22.5" customHeight="1">
      <c r="A41" s="5" t="s">
        <v>47</v>
      </c>
      <c r="B41" s="12" t="s">
        <v>55</v>
      </c>
      <c r="C41" s="14">
        <v>580.16</v>
      </c>
      <c r="D41" s="14">
        <f t="shared" si="10"/>
        <v>275.4</v>
      </c>
      <c r="E41" s="15">
        <v>0</v>
      </c>
      <c r="F41" s="15">
        <v>0</v>
      </c>
      <c r="G41" s="13">
        <v>275.4</v>
      </c>
      <c r="H41" s="13">
        <v>0</v>
      </c>
      <c r="I41" s="13">
        <f t="shared" si="11"/>
        <v>136.6</v>
      </c>
      <c r="J41" s="13">
        <v>0</v>
      </c>
      <c r="K41" s="13">
        <v>0</v>
      </c>
      <c r="L41" s="13">
        <v>0</v>
      </c>
      <c r="M41" s="13">
        <v>136.6</v>
      </c>
      <c r="N41" s="13">
        <f t="shared" si="9"/>
        <v>718.9599999999999</v>
      </c>
      <c r="O41" s="13">
        <f t="shared" si="12"/>
        <v>301.7</v>
      </c>
      <c r="P41" s="13">
        <v>0</v>
      </c>
      <c r="Q41" s="13">
        <v>0</v>
      </c>
      <c r="R41" s="13">
        <v>301.7</v>
      </c>
      <c r="S41" s="13">
        <v>0</v>
      </c>
      <c r="T41" s="13">
        <f t="shared" si="13"/>
        <v>148.7</v>
      </c>
      <c r="U41" s="13">
        <v>0</v>
      </c>
      <c r="V41" s="13">
        <v>0</v>
      </c>
      <c r="W41" s="13">
        <v>0</v>
      </c>
      <c r="X41" s="13">
        <v>148.7</v>
      </c>
    </row>
    <row r="42" spans="1:25" s="7" customFormat="1" ht="22.5" customHeight="1">
      <c r="A42" s="5">
        <v>2</v>
      </c>
      <c r="B42" s="12" t="s">
        <v>29</v>
      </c>
      <c r="C42" s="14">
        <f>SUM(C43:C49)</f>
        <v>1278.34</v>
      </c>
      <c r="D42" s="14">
        <f aca="true" t="shared" si="14" ref="D42:X42">SUM(D43:D49)</f>
        <v>2368.6</v>
      </c>
      <c r="E42" s="14">
        <f t="shared" si="14"/>
        <v>324.6</v>
      </c>
      <c r="F42" s="15">
        <f t="shared" si="14"/>
        <v>0</v>
      </c>
      <c r="G42" s="14">
        <f t="shared" si="14"/>
        <v>400</v>
      </c>
      <c r="H42" s="14">
        <f t="shared" si="14"/>
        <v>1644</v>
      </c>
      <c r="I42" s="14">
        <f t="shared" si="14"/>
        <v>3500.6</v>
      </c>
      <c r="J42" s="15">
        <f t="shared" si="14"/>
        <v>0</v>
      </c>
      <c r="K42" s="15">
        <f t="shared" si="14"/>
        <v>0</v>
      </c>
      <c r="L42" s="14">
        <f t="shared" si="14"/>
        <v>28.9</v>
      </c>
      <c r="M42" s="14">
        <f t="shared" si="14"/>
        <v>3471.7</v>
      </c>
      <c r="N42" s="14">
        <f t="shared" si="14"/>
        <v>146.34000000000006</v>
      </c>
      <c r="O42" s="14">
        <f t="shared" si="14"/>
        <v>1434.6</v>
      </c>
      <c r="P42" s="14">
        <f t="shared" si="14"/>
        <v>409.6</v>
      </c>
      <c r="Q42" s="15">
        <f t="shared" si="14"/>
        <v>0</v>
      </c>
      <c r="R42" s="14">
        <f t="shared" si="14"/>
        <v>770</v>
      </c>
      <c r="S42" s="14">
        <f t="shared" si="14"/>
        <v>255</v>
      </c>
      <c r="T42" s="14">
        <f t="shared" si="14"/>
        <v>1435.7</v>
      </c>
      <c r="U42" s="15">
        <f t="shared" si="14"/>
        <v>0</v>
      </c>
      <c r="V42" s="15">
        <f t="shared" si="14"/>
        <v>0</v>
      </c>
      <c r="W42" s="15">
        <f t="shared" si="14"/>
        <v>0</v>
      </c>
      <c r="X42" s="14">
        <f t="shared" si="14"/>
        <v>1435.7</v>
      </c>
      <c r="Y42" s="14"/>
    </row>
    <row r="43" spans="1:24" s="7" customFormat="1" ht="22.5" customHeight="1">
      <c r="A43" s="5" t="s">
        <v>47</v>
      </c>
      <c r="B43" s="12" t="s">
        <v>48</v>
      </c>
      <c r="C43" s="15">
        <v>0</v>
      </c>
      <c r="D43" s="14">
        <f>E43+F43+G43+H43</f>
        <v>400</v>
      </c>
      <c r="E43" s="15">
        <v>0</v>
      </c>
      <c r="F43" s="15">
        <v>0</v>
      </c>
      <c r="G43" s="14">
        <v>400</v>
      </c>
      <c r="H43" s="13">
        <v>0</v>
      </c>
      <c r="I43" s="13">
        <f>J43+K43+L43+M43</f>
        <v>400</v>
      </c>
      <c r="J43" s="13">
        <v>0</v>
      </c>
      <c r="K43" s="13">
        <v>0</v>
      </c>
      <c r="L43" s="13">
        <v>0</v>
      </c>
      <c r="M43" s="13">
        <v>400</v>
      </c>
      <c r="N43" s="13">
        <f>C43+D43-I43</f>
        <v>0</v>
      </c>
      <c r="O43" s="13">
        <f>P43+Q43+R43+S43</f>
        <v>600</v>
      </c>
      <c r="P43" s="13">
        <v>0</v>
      </c>
      <c r="Q43" s="13">
        <v>0</v>
      </c>
      <c r="R43" s="13">
        <v>600</v>
      </c>
      <c r="S43" s="13">
        <v>0</v>
      </c>
      <c r="T43" s="13">
        <f>U43+V43+W43+X43</f>
        <v>600</v>
      </c>
      <c r="U43" s="13">
        <v>0</v>
      </c>
      <c r="V43" s="13">
        <v>0</v>
      </c>
      <c r="W43" s="13">
        <v>0</v>
      </c>
      <c r="X43" s="13">
        <v>600</v>
      </c>
    </row>
    <row r="44" spans="1:24" s="7" customFormat="1" ht="22.5" customHeight="1">
      <c r="A44" s="5" t="s">
        <v>47</v>
      </c>
      <c r="B44" s="12" t="s">
        <v>49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s="7" customFormat="1" ht="22.5" customHeight="1">
      <c r="A45" s="5" t="s">
        <v>47</v>
      </c>
      <c r="B45" s="12" t="s">
        <v>73</v>
      </c>
      <c r="C45" s="14">
        <v>70.34</v>
      </c>
      <c r="D45" s="15">
        <f>E45+F45+G45+H45</f>
        <v>0</v>
      </c>
      <c r="E45" s="15">
        <v>0</v>
      </c>
      <c r="F45" s="15">
        <v>0</v>
      </c>
      <c r="G45" s="13">
        <v>0</v>
      </c>
      <c r="H45" s="22">
        <v>0</v>
      </c>
      <c r="I45" s="13">
        <f>J45+K45+L45+M45</f>
        <v>0</v>
      </c>
      <c r="J45" s="13">
        <v>0</v>
      </c>
      <c r="K45" s="13">
        <v>0</v>
      </c>
      <c r="L45" s="13">
        <v>0</v>
      </c>
      <c r="M45" s="13">
        <v>0</v>
      </c>
      <c r="N45" s="13">
        <f>C45+D45-I45</f>
        <v>70.34</v>
      </c>
      <c r="O45" s="13">
        <f>P45+Q45+R45+S45</f>
        <v>120</v>
      </c>
      <c r="P45" s="13">
        <v>0</v>
      </c>
      <c r="Q45" s="13">
        <v>0</v>
      </c>
      <c r="R45" s="13">
        <v>120</v>
      </c>
      <c r="S45" s="13">
        <v>0</v>
      </c>
      <c r="T45" s="13">
        <f>U45+V45+W45+X45</f>
        <v>120</v>
      </c>
      <c r="U45" s="13">
        <v>0</v>
      </c>
      <c r="V45" s="13">
        <v>0</v>
      </c>
      <c r="W45" s="13">
        <v>0</v>
      </c>
      <c r="X45" s="13">
        <v>120</v>
      </c>
    </row>
    <row r="46" spans="1:24" s="7" customFormat="1" ht="22.5" customHeight="1">
      <c r="A46" s="5" t="s">
        <v>47</v>
      </c>
      <c r="B46" s="12" t="s">
        <v>51</v>
      </c>
      <c r="C46" s="15">
        <v>0</v>
      </c>
      <c r="D46" s="14">
        <f>E46+F46+G46+H46</f>
        <v>191</v>
      </c>
      <c r="E46" s="15">
        <v>0</v>
      </c>
      <c r="F46" s="15">
        <v>0</v>
      </c>
      <c r="G46" s="13">
        <v>0</v>
      </c>
      <c r="H46" s="22">
        <v>191</v>
      </c>
      <c r="I46" s="13">
        <f>J46+K46+L46+M46</f>
        <v>191</v>
      </c>
      <c r="J46" s="13">
        <v>0</v>
      </c>
      <c r="K46" s="13">
        <v>0</v>
      </c>
      <c r="L46" s="13">
        <v>0</v>
      </c>
      <c r="M46" s="13">
        <v>191</v>
      </c>
      <c r="N46" s="13">
        <f>C46+D46-I46</f>
        <v>0</v>
      </c>
      <c r="O46" s="13">
        <f>P46+Q46+R46+S46</f>
        <v>200</v>
      </c>
      <c r="P46" s="13">
        <v>0</v>
      </c>
      <c r="Q46" s="13">
        <v>0</v>
      </c>
      <c r="R46" s="13">
        <v>0</v>
      </c>
      <c r="S46" s="13">
        <v>200</v>
      </c>
      <c r="T46" s="13">
        <f>U46+V46+W46+X46</f>
        <v>200</v>
      </c>
      <c r="U46" s="13">
        <v>0</v>
      </c>
      <c r="V46" s="13">
        <v>0</v>
      </c>
      <c r="W46" s="13">
        <v>0</v>
      </c>
      <c r="X46" s="13">
        <v>200</v>
      </c>
    </row>
    <row r="47" spans="1:24" s="7" customFormat="1" ht="22.5" customHeight="1">
      <c r="A47" s="5" t="s">
        <v>47</v>
      </c>
      <c r="B47" s="12" t="s">
        <v>53</v>
      </c>
      <c r="C47" s="14">
        <v>1078.9</v>
      </c>
      <c r="D47" s="15">
        <f>E47+F47+G47+H47</f>
        <v>0</v>
      </c>
      <c r="E47" s="15">
        <v>0</v>
      </c>
      <c r="F47" s="15">
        <v>0</v>
      </c>
      <c r="G47" s="15">
        <v>0</v>
      </c>
      <c r="H47" s="13">
        <v>0</v>
      </c>
      <c r="I47" s="13">
        <f>J47+K47+L47+M47</f>
        <v>1078.9</v>
      </c>
      <c r="J47" s="13">
        <v>0</v>
      </c>
      <c r="K47" s="13">
        <v>0</v>
      </c>
      <c r="L47" s="13">
        <v>28.9</v>
      </c>
      <c r="M47" s="13">
        <v>1050</v>
      </c>
      <c r="N47" s="13">
        <f>C47+D47-I47</f>
        <v>0</v>
      </c>
      <c r="O47" s="13">
        <f>P47+Q47+R47+S47</f>
        <v>50</v>
      </c>
      <c r="P47" s="13">
        <v>0</v>
      </c>
      <c r="Q47" s="13">
        <v>0</v>
      </c>
      <c r="R47" s="13">
        <v>50</v>
      </c>
      <c r="S47" s="13">
        <v>0</v>
      </c>
      <c r="T47" s="13">
        <f>U47+V47+W47+X47</f>
        <v>50</v>
      </c>
      <c r="U47" s="13">
        <v>0</v>
      </c>
      <c r="V47" s="13">
        <v>0</v>
      </c>
      <c r="W47" s="13">
        <v>0</v>
      </c>
      <c r="X47" s="13">
        <v>50</v>
      </c>
    </row>
    <row r="48" spans="1:24" s="7" customFormat="1" ht="22.5" customHeight="1">
      <c r="A48" s="5" t="s">
        <v>47</v>
      </c>
      <c r="B48" s="12" t="s">
        <v>52</v>
      </c>
      <c r="C48" s="14">
        <v>53</v>
      </c>
      <c r="D48" s="14">
        <f>E48+F48+G48+H48</f>
        <v>1453</v>
      </c>
      <c r="E48" s="15">
        <v>0</v>
      </c>
      <c r="F48" s="15">
        <v>0</v>
      </c>
      <c r="G48" s="15">
        <v>0</v>
      </c>
      <c r="H48" s="13">
        <v>1453</v>
      </c>
      <c r="I48" s="13">
        <f>J48+K48+L48+M48</f>
        <v>1505</v>
      </c>
      <c r="J48" s="13">
        <v>0</v>
      </c>
      <c r="K48" s="13">
        <v>0</v>
      </c>
      <c r="L48" s="13">
        <v>0</v>
      </c>
      <c r="M48" s="13">
        <v>1505</v>
      </c>
      <c r="N48" s="13">
        <f>C48+D48-I48</f>
        <v>1</v>
      </c>
      <c r="O48" s="13">
        <f>P48+Q48+R48+S48</f>
        <v>55</v>
      </c>
      <c r="P48" s="13">
        <v>0</v>
      </c>
      <c r="Q48" s="13">
        <v>0</v>
      </c>
      <c r="R48" s="13">
        <v>0</v>
      </c>
      <c r="S48" s="13">
        <v>55</v>
      </c>
      <c r="T48" s="13">
        <f>U48+V48+W48+X48</f>
        <v>55</v>
      </c>
      <c r="U48" s="13">
        <v>0</v>
      </c>
      <c r="V48" s="13">
        <v>0</v>
      </c>
      <c r="W48" s="13">
        <v>0</v>
      </c>
      <c r="X48" s="13">
        <v>55</v>
      </c>
    </row>
    <row r="49" spans="1:24" s="7" customFormat="1" ht="22.5" customHeight="1">
      <c r="A49" s="5" t="s">
        <v>47</v>
      </c>
      <c r="B49" s="12" t="s">
        <v>52</v>
      </c>
      <c r="C49" s="14">
        <v>76.1</v>
      </c>
      <c r="D49" s="14">
        <f>E49+F49+G49+H49</f>
        <v>324.6</v>
      </c>
      <c r="E49" s="14">
        <v>324.6</v>
      </c>
      <c r="F49" s="15">
        <v>0</v>
      </c>
      <c r="G49" s="15">
        <v>0</v>
      </c>
      <c r="H49" s="15">
        <v>0</v>
      </c>
      <c r="I49" s="13">
        <f>J49+K49+L49+M49</f>
        <v>325.7</v>
      </c>
      <c r="J49" s="13">
        <v>0</v>
      </c>
      <c r="K49" s="13">
        <v>0</v>
      </c>
      <c r="L49" s="13">
        <v>0</v>
      </c>
      <c r="M49" s="13">
        <v>325.7</v>
      </c>
      <c r="N49" s="13">
        <f>C49+D49-I49</f>
        <v>75.00000000000006</v>
      </c>
      <c r="O49" s="13">
        <f>P49+Q49+R49+S49</f>
        <v>409.6</v>
      </c>
      <c r="P49" s="13">
        <v>409.6</v>
      </c>
      <c r="Q49" s="13">
        <v>0</v>
      </c>
      <c r="R49" s="13">
        <v>0</v>
      </c>
      <c r="S49" s="13">
        <v>0</v>
      </c>
      <c r="T49" s="13">
        <f>U49+V49+W49+X49</f>
        <v>410.7</v>
      </c>
      <c r="U49" s="13">
        <v>0</v>
      </c>
      <c r="V49" s="13">
        <v>0</v>
      </c>
      <c r="W49" s="13">
        <v>0</v>
      </c>
      <c r="X49" s="13">
        <v>410.7</v>
      </c>
    </row>
    <row r="50" spans="1:24" s="7" customFormat="1" ht="27" customHeight="1">
      <c r="A50" s="5">
        <v>3</v>
      </c>
      <c r="B50" s="16" t="s">
        <v>32</v>
      </c>
      <c r="C50" s="13">
        <f>SUM(C51:C53)</f>
        <v>141.62</v>
      </c>
      <c r="D50" s="13">
        <f aca="true" t="shared" si="15" ref="D50:X50">SUM(D51:D53)</f>
        <v>137.8</v>
      </c>
      <c r="E50" s="13">
        <f t="shared" si="15"/>
        <v>0</v>
      </c>
      <c r="F50" s="13">
        <f t="shared" si="15"/>
        <v>0</v>
      </c>
      <c r="G50" s="13">
        <f t="shared" si="15"/>
        <v>10</v>
      </c>
      <c r="H50" s="13">
        <f t="shared" si="15"/>
        <v>127.8</v>
      </c>
      <c r="I50" s="13">
        <f t="shared" si="15"/>
        <v>135.8</v>
      </c>
      <c r="J50" s="13">
        <f t="shared" si="15"/>
        <v>0</v>
      </c>
      <c r="K50" s="13">
        <f t="shared" si="15"/>
        <v>0</v>
      </c>
      <c r="L50" s="13">
        <f t="shared" si="15"/>
        <v>0</v>
      </c>
      <c r="M50" s="13">
        <f t="shared" si="15"/>
        <v>135.8</v>
      </c>
      <c r="N50" s="13">
        <f t="shared" si="15"/>
        <v>143.62</v>
      </c>
      <c r="O50" s="13">
        <f t="shared" si="15"/>
        <v>175.5</v>
      </c>
      <c r="P50" s="13">
        <f t="shared" si="15"/>
        <v>0</v>
      </c>
      <c r="Q50" s="13">
        <f t="shared" si="15"/>
        <v>0</v>
      </c>
      <c r="R50" s="13">
        <f t="shared" si="15"/>
        <v>40</v>
      </c>
      <c r="S50" s="13">
        <f t="shared" si="15"/>
        <v>135.5</v>
      </c>
      <c r="T50" s="13">
        <f t="shared" si="15"/>
        <v>181</v>
      </c>
      <c r="U50" s="13">
        <f t="shared" si="15"/>
        <v>0</v>
      </c>
      <c r="V50" s="13">
        <f t="shared" si="15"/>
        <v>0</v>
      </c>
      <c r="W50" s="13">
        <f t="shared" si="15"/>
        <v>0</v>
      </c>
      <c r="X50" s="13">
        <f t="shared" si="15"/>
        <v>181</v>
      </c>
    </row>
    <row r="51" spans="1:24" s="7" customFormat="1" ht="22.5" customHeight="1">
      <c r="A51" s="5" t="s">
        <v>47</v>
      </c>
      <c r="B51" s="12" t="s">
        <v>54</v>
      </c>
      <c r="C51" s="13">
        <v>26.6</v>
      </c>
      <c r="D51" s="15">
        <f>E51+F51+G51+H51</f>
        <v>0</v>
      </c>
      <c r="E51" s="15">
        <v>0</v>
      </c>
      <c r="F51" s="15">
        <v>0</v>
      </c>
      <c r="G51" s="15">
        <v>0</v>
      </c>
      <c r="H51" s="15">
        <v>0</v>
      </c>
      <c r="I51" s="13">
        <f>J51+K51+L51+M51</f>
        <v>7.8</v>
      </c>
      <c r="J51" s="15">
        <v>0</v>
      </c>
      <c r="K51" s="15">
        <v>0</v>
      </c>
      <c r="L51" s="15">
        <v>0</v>
      </c>
      <c r="M51" s="13">
        <v>7.8</v>
      </c>
      <c r="N51" s="13">
        <f>C51+D51-I51</f>
        <v>18.8</v>
      </c>
      <c r="O51" s="13">
        <f>P51+Q51+R51+S51</f>
        <v>20</v>
      </c>
      <c r="P51" s="15">
        <v>0</v>
      </c>
      <c r="Q51" s="15">
        <v>0</v>
      </c>
      <c r="R51" s="13">
        <v>20</v>
      </c>
      <c r="S51" s="15">
        <v>0</v>
      </c>
      <c r="T51" s="13">
        <f>U51+V51+W51+X51</f>
        <v>20</v>
      </c>
      <c r="U51" s="15">
        <v>0</v>
      </c>
      <c r="V51" s="15">
        <v>0</v>
      </c>
      <c r="W51" s="15">
        <v>0</v>
      </c>
      <c r="X51" s="13">
        <v>20</v>
      </c>
    </row>
    <row r="52" spans="1:24" s="7" customFormat="1" ht="22.5" customHeight="1">
      <c r="A52" s="5" t="s">
        <v>47</v>
      </c>
      <c r="B52" s="12" t="s">
        <v>48</v>
      </c>
      <c r="C52" s="14">
        <v>35</v>
      </c>
      <c r="D52" s="14">
        <f>E52+F52+G52+H52</f>
        <v>10</v>
      </c>
      <c r="E52" s="15">
        <v>0</v>
      </c>
      <c r="F52" s="15">
        <v>0</v>
      </c>
      <c r="G52" s="14">
        <v>10</v>
      </c>
      <c r="H52" s="13">
        <v>0</v>
      </c>
      <c r="I52" s="13">
        <f>J52+K52+L52+M52</f>
        <v>20</v>
      </c>
      <c r="J52" s="13">
        <v>0</v>
      </c>
      <c r="K52" s="13">
        <v>0</v>
      </c>
      <c r="L52" s="13">
        <v>0</v>
      </c>
      <c r="M52" s="13">
        <v>20</v>
      </c>
      <c r="N52" s="13">
        <f>C52+D52-I52</f>
        <v>25</v>
      </c>
      <c r="O52" s="13">
        <f>P52+Q52+R52+S52</f>
        <v>20</v>
      </c>
      <c r="P52" s="13">
        <v>0</v>
      </c>
      <c r="Q52" s="13">
        <v>0</v>
      </c>
      <c r="R52" s="13">
        <v>20</v>
      </c>
      <c r="S52" s="13">
        <v>0</v>
      </c>
      <c r="T52" s="13">
        <f>U52+V52+W52+X52</f>
        <v>20</v>
      </c>
      <c r="U52" s="13">
        <v>0</v>
      </c>
      <c r="V52" s="13">
        <v>0</v>
      </c>
      <c r="W52" s="13">
        <v>0</v>
      </c>
      <c r="X52" s="13">
        <v>20</v>
      </c>
    </row>
    <row r="53" spans="1:24" s="7" customFormat="1" ht="22.5" customHeight="1">
      <c r="A53" s="5" t="s">
        <v>47</v>
      </c>
      <c r="B53" s="12" t="s">
        <v>55</v>
      </c>
      <c r="C53" s="14">
        <v>80.02</v>
      </c>
      <c r="D53" s="14">
        <f>E53+F53+G53+H53</f>
        <v>127.8</v>
      </c>
      <c r="E53" s="15">
        <v>0</v>
      </c>
      <c r="F53" s="15">
        <v>0</v>
      </c>
      <c r="G53" s="15">
        <v>0</v>
      </c>
      <c r="H53" s="13">
        <v>127.8</v>
      </c>
      <c r="I53" s="13">
        <f>J53+K53+L53+M53</f>
        <v>108</v>
      </c>
      <c r="J53" s="13">
        <v>0</v>
      </c>
      <c r="K53" s="13">
        <v>0</v>
      </c>
      <c r="L53" s="13">
        <v>0</v>
      </c>
      <c r="M53" s="13">
        <v>108</v>
      </c>
      <c r="N53" s="13">
        <f>C53+D53-I53</f>
        <v>99.82</v>
      </c>
      <c r="O53" s="13">
        <f>P53+Q53+R53+S53</f>
        <v>135.5</v>
      </c>
      <c r="P53" s="13">
        <v>0</v>
      </c>
      <c r="Q53" s="13">
        <v>0</v>
      </c>
      <c r="R53" s="13">
        <v>0</v>
      </c>
      <c r="S53" s="13">
        <v>135.5</v>
      </c>
      <c r="T53" s="13">
        <f>U53+V53+W53+X53</f>
        <v>141</v>
      </c>
      <c r="U53" s="13">
        <v>0</v>
      </c>
      <c r="V53" s="13">
        <v>0</v>
      </c>
      <c r="W53" s="13">
        <v>0</v>
      </c>
      <c r="X53" s="13">
        <v>141</v>
      </c>
    </row>
    <row r="54" spans="1:24" s="7" customFormat="1" ht="22.5" customHeight="1">
      <c r="A54" s="5">
        <v>4</v>
      </c>
      <c r="B54" s="12" t="s">
        <v>27</v>
      </c>
      <c r="C54" s="14">
        <f>SUM(C55:C63)</f>
        <v>1270.7359999999999</v>
      </c>
      <c r="D54" s="14">
        <f aca="true" t="shared" si="16" ref="D54:X54">SUM(D55:D63)</f>
        <v>1196.3719999999998</v>
      </c>
      <c r="E54" s="14">
        <f t="shared" si="16"/>
        <v>50</v>
      </c>
      <c r="F54" s="15">
        <f t="shared" si="16"/>
        <v>0</v>
      </c>
      <c r="G54" s="14">
        <f t="shared" si="16"/>
        <v>885.44</v>
      </c>
      <c r="H54" s="14">
        <f t="shared" si="16"/>
        <v>260.93199999999996</v>
      </c>
      <c r="I54" s="14">
        <f t="shared" si="16"/>
        <v>1227.298</v>
      </c>
      <c r="J54" s="15">
        <f t="shared" si="16"/>
        <v>0</v>
      </c>
      <c r="K54" s="15">
        <f t="shared" si="16"/>
        <v>0</v>
      </c>
      <c r="L54" s="14">
        <f t="shared" si="16"/>
        <v>221.841</v>
      </c>
      <c r="M54" s="14">
        <f t="shared" si="16"/>
        <v>1005.457</v>
      </c>
      <c r="N54" s="14">
        <f t="shared" si="16"/>
        <v>1239.81</v>
      </c>
      <c r="O54" s="14">
        <f t="shared" si="16"/>
        <v>1399.51</v>
      </c>
      <c r="P54" s="14">
        <f t="shared" si="16"/>
        <v>120</v>
      </c>
      <c r="Q54" s="15">
        <f t="shared" si="16"/>
        <v>0</v>
      </c>
      <c r="R54" s="14">
        <f t="shared" si="16"/>
        <v>1041.31</v>
      </c>
      <c r="S54" s="14">
        <f t="shared" si="16"/>
        <v>238.20000000000002</v>
      </c>
      <c r="T54" s="14">
        <f t="shared" si="16"/>
        <v>1350.32</v>
      </c>
      <c r="U54" s="15">
        <f t="shared" si="16"/>
        <v>0</v>
      </c>
      <c r="V54" s="15">
        <f t="shared" si="16"/>
        <v>0</v>
      </c>
      <c r="W54" s="14">
        <f t="shared" si="16"/>
        <v>65</v>
      </c>
      <c r="X54" s="14">
        <f t="shared" si="16"/>
        <v>1285.32</v>
      </c>
    </row>
    <row r="55" spans="1:24" s="7" customFormat="1" ht="22.5" customHeight="1">
      <c r="A55" s="5" t="s">
        <v>47</v>
      </c>
      <c r="B55" s="12" t="s">
        <v>48</v>
      </c>
      <c r="C55" s="14">
        <v>10</v>
      </c>
      <c r="D55" s="14">
        <f aca="true" t="shared" si="17" ref="D55:D63">E55+F55+G55+H55</f>
        <v>39.230000000000004</v>
      </c>
      <c r="E55" s="14">
        <v>10</v>
      </c>
      <c r="F55" s="15">
        <v>0</v>
      </c>
      <c r="G55" s="15">
        <v>0</v>
      </c>
      <c r="H55" s="14">
        <v>29.23</v>
      </c>
      <c r="I55" s="13">
        <f aca="true" t="shared" si="18" ref="I55:I63">J55+K55+L55+M55</f>
        <v>30</v>
      </c>
      <c r="J55" s="13">
        <v>0</v>
      </c>
      <c r="K55" s="13">
        <v>0</v>
      </c>
      <c r="L55" s="13">
        <v>10</v>
      </c>
      <c r="M55" s="13">
        <v>20</v>
      </c>
      <c r="N55" s="13">
        <f aca="true" t="shared" si="19" ref="N55:N63">C55+D55-I55</f>
        <v>19.230000000000004</v>
      </c>
      <c r="O55" s="13">
        <f aca="true" t="shared" si="20" ref="O55:O63">P55+Q55+R55+S55</f>
        <v>39</v>
      </c>
      <c r="P55" s="13">
        <v>10</v>
      </c>
      <c r="Q55" s="13">
        <v>0</v>
      </c>
      <c r="R55" s="13">
        <v>0</v>
      </c>
      <c r="S55" s="13">
        <v>29</v>
      </c>
      <c r="T55" s="13">
        <f aca="true" t="shared" si="21" ref="T55:T63">U55+V55+W55+X55</f>
        <v>39</v>
      </c>
      <c r="U55" s="13">
        <v>0</v>
      </c>
      <c r="V55" s="13">
        <v>0</v>
      </c>
      <c r="W55" s="13">
        <v>10</v>
      </c>
      <c r="X55" s="13">
        <v>29</v>
      </c>
    </row>
    <row r="56" spans="1:24" s="7" customFormat="1" ht="22.5" customHeight="1">
      <c r="A56" s="5" t="s">
        <v>47</v>
      </c>
      <c r="B56" s="12" t="s">
        <v>49</v>
      </c>
      <c r="C56" s="14">
        <v>194.486</v>
      </c>
      <c r="D56" s="14">
        <f t="shared" si="17"/>
        <v>229.202</v>
      </c>
      <c r="E56" s="15">
        <v>0</v>
      </c>
      <c r="F56" s="15">
        <v>0</v>
      </c>
      <c r="G56" s="15">
        <v>20</v>
      </c>
      <c r="H56" s="13">
        <v>209.202</v>
      </c>
      <c r="I56" s="13">
        <f t="shared" si="18"/>
        <v>267.498</v>
      </c>
      <c r="J56" s="13">
        <v>0</v>
      </c>
      <c r="K56" s="13">
        <v>0</v>
      </c>
      <c r="L56" s="13">
        <v>0.841</v>
      </c>
      <c r="M56" s="13">
        <v>266.657</v>
      </c>
      <c r="N56" s="13">
        <f t="shared" si="19"/>
        <v>156.19</v>
      </c>
      <c r="O56" s="13">
        <f t="shared" si="20"/>
        <v>248.5</v>
      </c>
      <c r="P56" s="13">
        <v>0</v>
      </c>
      <c r="Q56" s="13">
        <v>0</v>
      </c>
      <c r="R56" s="13">
        <v>62.5</v>
      </c>
      <c r="S56" s="13">
        <v>186</v>
      </c>
      <c r="T56" s="13">
        <f t="shared" si="21"/>
        <v>227.08</v>
      </c>
      <c r="U56" s="13">
        <v>0</v>
      </c>
      <c r="V56" s="13">
        <v>0</v>
      </c>
      <c r="W56" s="13">
        <v>0.5</v>
      </c>
      <c r="X56" s="13">
        <v>226.58</v>
      </c>
    </row>
    <row r="57" spans="1:24" s="7" customFormat="1" ht="22.5" customHeight="1">
      <c r="A57" s="5" t="s">
        <v>47</v>
      </c>
      <c r="B57" s="12" t="s">
        <v>50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s="7" customFormat="1" ht="22.5" customHeight="1">
      <c r="A58" s="5" t="s">
        <v>47</v>
      </c>
      <c r="B58" s="12" t="s">
        <v>73</v>
      </c>
      <c r="C58" s="14">
        <v>131.25</v>
      </c>
      <c r="D58" s="13">
        <f t="shared" si="17"/>
        <v>28.94</v>
      </c>
      <c r="E58" s="15">
        <v>0</v>
      </c>
      <c r="F58" s="15">
        <v>0</v>
      </c>
      <c r="G58" s="13">
        <v>28.94</v>
      </c>
      <c r="H58" s="22">
        <v>0</v>
      </c>
      <c r="I58" s="13">
        <f t="shared" si="18"/>
        <v>50.7</v>
      </c>
      <c r="J58" s="13">
        <v>0</v>
      </c>
      <c r="K58" s="13">
        <v>0</v>
      </c>
      <c r="L58" s="13">
        <v>0</v>
      </c>
      <c r="M58" s="13">
        <v>50.7</v>
      </c>
      <c r="N58" s="13">
        <f t="shared" si="19"/>
        <v>109.49</v>
      </c>
      <c r="O58" s="13">
        <f t="shared" si="20"/>
        <v>103.01</v>
      </c>
      <c r="P58" s="13">
        <v>0</v>
      </c>
      <c r="Q58" s="13">
        <v>0</v>
      </c>
      <c r="R58" s="13">
        <v>103.01</v>
      </c>
      <c r="S58" s="13">
        <v>0</v>
      </c>
      <c r="T58" s="13">
        <f t="shared" si="21"/>
        <v>91.94</v>
      </c>
      <c r="U58" s="13">
        <v>0</v>
      </c>
      <c r="V58" s="13">
        <v>0</v>
      </c>
      <c r="W58" s="13">
        <v>0</v>
      </c>
      <c r="X58" s="13">
        <v>91.94</v>
      </c>
    </row>
    <row r="59" spans="1:24" s="7" customFormat="1" ht="22.5" customHeight="1">
      <c r="A59" s="5" t="s">
        <v>47</v>
      </c>
      <c r="B59" s="12" t="s">
        <v>51</v>
      </c>
      <c r="C59" s="14">
        <v>276.7</v>
      </c>
      <c r="D59" s="14">
        <f t="shared" si="17"/>
        <v>232.1</v>
      </c>
      <c r="E59" s="15">
        <v>0</v>
      </c>
      <c r="F59" s="15">
        <v>0</v>
      </c>
      <c r="G59" s="14">
        <v>210</v>
      </c>
      <c r="H59" s="13">
        <v>22.1</v>
      </c>
      <c r="I59" s="13">
        <f t="shared" si="18"/>
        <v>205.3</v>
      </c>
      <c r="J59" s="13">
        <v>0</v>
      </c>
      <c r="K59" s="13">
        <v>0</v>
      </c>
      <c r="L59" s="13">
        <v>180</v>
      </c>
      <c r="M59" s="13">
        <v>25.3</v>
      </c>
      <c r="N59" s="13">
        <f t="shared" si="19"/>
        <v>303.49999999999994</v>
      </c>
      <c r="O59" s="13">
        <f t="shared" si="20"/>
        <v>242.9</v>
      </c>
      <c r="P59" s="13">
        <v>0</v>
      </c>
      <c r="Q59" s="13">
        <v>0</v>
      </c>
      <c r="R59" s="13">
        <v>220</v>
      </c>
      <c r="S59" s="13">
        <v>22.9</v>
      </c>
      <c r="T59" s="13">
        <f t="shared" si="21"/>
        <v>211</v>
      </c>
      <c r="U59" s="13">
        <v>0</v>
      </c>
      <c r="V59" s="13">
        <v>0</v>
      </c>
      <c r="W59" s="13">
        <v>0</v>
      </c>
      <c r="X59" s="13">
        <v>211</v>
      </c>
    </row>
    <row r="60" spans="1:24" s="7" customFormat="1" ht="22.5" customHeight="1">
      <c r="A60" s="5" t="s">
        <v>47</v>
      </c>
      <c r="B60" s="12" t="s">
        <v>52</v>
      </c>
      <c r="C60" s="14">
        <v>109.9</v>
      </c>
      <c r="D60" s="14">
        <f t="shared" si="17"/>
        <v>136.2</v>
      </c>
      <c r="E60" s="14">
        <v>20</v>
      </c>
      <c r="F60" s="15">
        <v>0</v>
      </c>
      <c r="G60" s="14">
        <v>116.2</v>
      </c>
      <c r="H60" s="13">
        <v>0</v>
      </c>
      <c r="I60" s="13">
        <f t="shared" si="18"/>
        <v>104</v>
      </c>
      <c r="J60" s="13">
        <v>0</v>
      </c>
      <c r="K60" s="13">
        <v>0</v>
      </c>
      <c r="L60" s="13">
        <v>15</v>
      </c>
      <c r="M60" s="13">
        <v>89</v>
      </c>
      <c r="N60" s="13">
        <f t="shared" si="19"/>
        <v>142.1</v>
      </c>
      <c r="O60" s="13">
        <f t="shared" si="20"/>
        <v>226</v>
      </c>
      <c r="P60" s="13">
        <v>90</v>
      </c>
      <c r="Q60" s="13">
        <v>0</v>
      </c>
      <c r="R60" s="13">
        <v>136</v>
      </c>
      <c r="S60" s="13">
        <v>0</v>
      </c>
      <c r="T60" s="13">
        <f t="shared" si="21"/>
        <v>210</v>
      </c>
      <c r="U60" s="13">
        <v>0</v>
      </c>
      <c r="V60" s="13">
        <v>0</v>
      </c>
      <c r="W60" s="13">
        <v>35</v>
      </c>
      <c r="X60" s="13">
        <v>175</v>
      </c>
    </row>
    <row r="61" spans="1:24" s="7" customFormat="1" ht="22.5" customHeight="1">
      <c r="A61" s="5" t="s">
        <v>47</v>
      </c>
      <c r="B61" s="12" t="s">
        <v>53</v>
      </c>
      <c r="C61" s="15">
        <v>0</v>
      </c>
      <c r="D61" s="14">
        <f t="shared" si="17"/>
        <v>203.8</v>
      </c>
      <c r="E61" s="14">
        <v>20</v>
      </c>
      <c r="F61" s="15">
        <v>0</v>
      </c>
      <c r="G61" s="14">
        <v>183.8</v>
      </c>
      <c r="H61" s="13">
        <v>0</v>
      </c>
      <c r="I61" s="13">
        <f t="shared" si="18"/>
        <v>203.8</v>
      </c>
      <c r="J61" s="13">
        <v>0</v>
      </c>
      <c r="K61" s="13">
        <v>0</v>
      </c>
      <c r="L61" s="13">
        <v>0</v>
      </c>
      <c r="M61" s="13">
        <v>203.8</v>
      </c>
      <c r="N61" s="13">
        <f t="shared" si="19"/>
        <v>0</v>
      </c>
      <c r="O61" s="13">
        <f t="shared" si="20"/>
        <v>211.8</v>
      </c>
      <c r="P61" s="13">
        <v>20</v>
      </c>
      <c r="Q61" s="13">
        <v>0</v>
      </c>
      <c r="R61" s="13">
        <v>191.8</v>
      </c>
      <c r="S61" s="13">
        <v>0</v>
      </c>
      <c r="T61" s="13">
        <f t="shared" si="21"/>
        <v>211.8</v>
      </c>
      <c r="U61" s="13">
        <v>0</v>
      </c>
      <c r="V61" s="13">
        <v>0</v>
      </c>
      <c r="W61" s="13">
        <v>0</v>
      </c>
      <c r="X61" s="13">
        <v>211.8</v>
      </c>
    </row>
    <row r="62" spans="1:24" s="7" customFormat="1" ht="22.5" customHeight="1">
      <c r="A62" s="5" t="s">
        <v>47</v>
      </c>
      <c r="B62" s="12" t="s">
        <v>55</v>
      </c>
      <c r="C62" s="14">
        <v>537.4</v>
      </c>
      <c r="D62" s="14">
        <f t="shared" si="17"/>
        <v>320.9</v>
      </c>
      <c r="E62" s="15">
        <v>0</v>
      </c>
      <c r="F62" s="15">
        <v>0</v>
      </c>
      <c r="G62" s="15">
        <v>320.5</v>
      </c>
      <c r="H62" s="20">
        <v>0.4</v>
      </c>
      <c r="I62" s="13">
        <f t="shared" si="18"/>
        <v>355</v>
      </c>
      <c r="J62" s="13">
        <v>0</v>
      </c>
      <c r="K62" s="13">
        <v>0</v>
      </c>
      <c r="L62" s="13">
        <v>5</v>
      </c>
      <c r="M62" s="13">
        <v>350</v>
      </c>
      <c r="N62" s="13">
        <f t="shared" si="19"/>
        <v>503.29999999999995</v>
      </c>
      <c r="O62" s="13">
        <f t="shared" si="20"/>
        <v>320.3</v>
      </c>
      <c r="P62" s="13">
        <v>0</v>
      </c>
      <c r="Q62" s="13">
        <v>0</v>
      </c>
      <c r="R62" s="13">
        <v>320</v>
      </c>
      <c r="S62" s="20">
        <v>0.3</v>
      </c>
      <c r="T62" s="13">
        <f t="shared" si="21"/>
        <v>345.5</v>
      </c>
      <c r="U62" s="13">
        <v>0</v>
      </c>
      <c r="V62" s="13">
        <v>0</v>
      </c>
      <c r="W62" s="13">
        <v>5.5</v>
      </c>
      <c r="X62" s="13">
        <v>340</v>
      </c>
    </row>
    <row r="63" spans="1:24" s="7" customFormat="1" ht="22.5" customHeight="1">
      <c r="A63" s="5" t="s">
        <v>47</v>
      </c>
      <c r="B63" s="12" t="s">
        <v>54</v>
      </c>
      <c r="C63" s="14">
        <v>11</v>
      </c>
      <c r="D63" s="14">
        <f t="shared" si="17"/>
        <v>6</v>
      </c>
      <c r="E63" s="15">
        <v>0</v>
      </c>
      <c r="F63" s="15">
        <v>0</v>
      </c>
      <c r="G63" s="14">
        <v>6</v>
      </c>
      <c r="H63" s="15">
        <v>0</v>
      </c>
      <c r="I63" s="13">
        <f t="shared" si="18"/>
        <v>11</v>
      </c>
      <c r="J63" s="13">
        <v>0</v>
      </c>
      <c r="K63" s="13">
        <v>0</v>
      </c>
      <c r="L63" s="13">
        <v>11</v>
      </c>
      <c r="M63" s="13">
        <v>0</v>
      </c>
      <c r="N63" s="13">
        <f t="shared" si="19"/>
        <v>6</v>
      </c>
      <c r="O63" s="13">
        <f t="shared" si="20"/>
        <v>8</v>
      </c>
      <c r="P63" s="13">
        <v>0</v>
      </c>
      <c r="Q63" s="13">
        <v>0</v>
      </c>
      <c r="R63" s="13">
        <v>8</v>
      </c>
      <c r="S63" s="13">
        <v>0</v>
      </c>
      <c r="T63" s="13">
        <f t="shared" si="21"/>
        <v>14</v>
      </c>
      <c r="U63" s="13">
        <v>0</v>
      </c>
      <c r="V63" s="13">
        <v>0</v>
      </c>
      <c r="W63" s="13">
        <v>14</v>
      </c>
      <c r="X63" s="13">
        <v>0</v>
      </c>
    </row>
    <row r="64" spans="1:24" s="7" customFormat="1" ht="26.25" customHeight="1">
      <c r="A64" s="5">
        <v>5</v>
      </c>
      <c r="B64" s="16" t="s">
        <v>42</v>
      </c>
      <c r="C64" s="13">
        <f>SUM(C65:C65)</f>
        <v>0</v>
      </c>
      <c r="D64" s="13">
        <f aca="true" t="shared" si="22" ref="D64:X64">SUM(D65:D65)</f>
        <v>197</v>
      </c>
      <c r="E64" s="13">
        <f t="shared" si="22"/>
        <v>0</v>
      </c>
      <c r="F64" s="13">
        <f t="shared" si="22"/>
        <v>0</v>
      </c>
      <c r="G64" s="13">
        <f t="shared" si="22"/>
        <v>197</v>
      </c>
      <c r="H64" s="13">
        <f t="shared" si="22"/>
        <v>0</v>
      </c>
      <c r="I64" s="13">
        <f t="shared" si="22"/>
        <v>197</v>
      </c>
      <c r="J64" s="13">
        <f t="shared" si="22"/>
        <v>0</v>
      </c>
      <c r="K64" s="13">
        <f t="shared" si="22"/>
        <v>0</v>
      </c>
      <c r="L64" s="13">
        <f t="shared" si="22"/>
        <v>0</v>
      </c>
      <c r="M64" s="13">
        <f t="shared" si="22"/>
        <v>197</v>
      </c>
      <c r="N64" s="13">
        <f t="shared" si="22"/>
        <v>0</v>
      </c>
      <c r="O64" s="13">
        <f t="shared" si="22"/>
        <v>312</v>
      </c>
      <c r="P64" s="13">
        <f t="shared" si="22"/>
        <v>0</v>
      </c>
      <c r="Q64" s="13">
        <f t="shared" si="22"/>
        <v>0</v>
      </c>
      <c r="R64" s="13">
        <f t="shared" si="22"/>
        <v>312</v>
      </c>
      <c r="S64" s="13">
        <f t="shared" si="22"/>
        <v>0</v>
      </c>
      <c r="T64" s="13">
        <f t="shared" si="22"/>
        <v>312</v>
      </c>
      <c r="U64" s="13">
        <f t="shared" si="22"/>
        <v>0</v>
      </c>
      <c r="V64" s="13">
        <f t="shared" si="22"/>
        <v>0</v>
      </c>
      <c r="W64" s="13">
        <f t="shared" si="22"/>
        <v>0</v>
      </c>
      <c r="X64" s="13">
        <f t="shared" si="22"/>
        <v>312</v>
      </c>
    </row>
    <row r="65" spans="1:24" s="7" customFormat="1" ht="22.5" customHeight="1">
      <c r="A65" s="5" t="s">
        <v>47</v>
      </c>
      <c r="B65" s="12" t="s">
        <v>48</v>
      </c>
      <c r="C65" s="15">
        <v>0</v>
      </c>
      <c r="D65" s="14">
        <f>E65+F65+G65+H65</f>
        <v>197</v>
      </c>
      <c r="E65" s="15">
        <v>0</v>
      </c>
      <c r="F65" s="15">
        <v>0</v>
      </c>
      <c r="G65" s="13">
        <v>197</v>
      </c>
      <c r="H65" s="15">
        <v>0</v>
      </c>
      <c r="I65" s="13">
        <f>J65+K65+L65+M65</f>
        <v>197</v>
      </c>
      <c r="J65" s="15">
        <v>0</v>
      </c>
      <c r="K65" s="15">
        <v>0</v>
      </c>
      <c r="L65" s="15">
        <v>0</v>
      </c>
      <c r="M65" s="13">
        <v>197</v>
      </c>
      <c r="N65" s="13">
        <f>C65+D65-I65</f>
        <v>0</v>
      </c>
      <c r="O65" s="13">
        <f>P65+Q65+R65+S65</f>
        <v>312</v>
      </c>
      <c r="P65" s="15">
        <v>0</v>
      </c>
      <c r="Q65" s="15">
        <v>0</v>
      </c>
      <c r="R65" s="13">
        <v>312</v>
      </c>
      <c r="S65" s="15">
        <v>0</v>
      </c>
      <c r="T65" s="13">
        <f>U65+V65+W65+X65</f>
        <v>312</v>
      </c>
      <c r="U65" s="15">
        <v>0</v>
      </c>
      <c r="V65" s="15">
        <v>0</v>
      </c>
      <c r="W65" s="15">
        <v>0</v>
      </c>
      <c r="X65" s="13">
        <v>312</v>
      </c>
    </row>
    <row r="66" spans="1:24" s="7" customFormat="1" ht="22.5" customHeight="1">
      <c r="A66" s="5">
        <v>6</v>
      </c>
      <c r="B66" s="12" t="s">
        <v>33</v>
      </c>
      <c r="C66" s="13">
        <f>SUM(C67:C74)</f>
        <v>133.13</v>
      </c>
      <c r="D66" s="13">
        <f aca="true" t="shared" si="23" ref="D66:X66">SUM(D67:D74)</f>
        <v>370.87</v>
      </c>
      <c r="E66" s="13">
        <f t="shared" si="23"/>
        <v>72</v>
      </c>
      <c r="F66" s="13">
        <f t="shared" si="23"/>
        <v>0</v>
      </c>
      <c r="G66" s="13">
        <f t="shared" si="23"/>
        <v>240.87</v>
      </c>
      <c r="H66" s="13">
        <f t="shared" si="23"/>
        <v>58</v>
      </c>
      <c r="I66" s="13">
        <f t="shared" si="23"/>
        <v>402.52</v>
      </c>
      <c r="J66" s="13">
        <f t="shared" si="23"/>
        <v>0</v>
      </c>
      <c r="K66" s="13">
        <f t="shared" si="23"/>
        <v>0</v>
      </c>
      <c r="L66" s="13">
        <f t="shared" si="23"/>
        <v>0</v>
      </c>
      <c r="M66" s="13">
        <f t="shared" si="23"/>
        <v>402.52</v>
      </c>
      <c r="N66" s="13">
        <f t="shared" si="23"/>
        <v>101.48</v>
      </c>
      <c r="O66" s="13">
        <f t="shared" si="23"/>
        <v>454.2</v>
      </c>
      <c r="P66" s="13">
        <f t="shared" si="23"/>
        <v>45</v>
      </c>
      <c r="Q66" s="13">
        <f t="shared" si="23"/>
        <v>0</v>
      </c>
      <c r="R66" s="13">
        <f t="shared" si="23"/>
        <v>335.2</v>
      </c>
      <c r="S66" s="13">
        <f t="shared" si="23"/>
        <v>74</v>
      </c>
      <c r="T66" s="13">
        <f t="shared" si="23"/>
        <v>388.6</v>
      </c>
      <c r="U66" s="13">
        <f t="shared" si="23"/>
        <v>0</v>
      </c>
      <c r="V66" s="13">
        <f t="shared" si="23"/>
        <v>0</v>
      </c>
      <c r="W66" s="13">
        <f t="shared" si="23"/>
        <v>55</v>
      </c>
      <c r="X66" s="13">
        <f t="shared" si="23"/>
        <v>333.6</v>
      </c>
    </row>
    <row r="67" spans="1:24" s="7" customFormat="1" ht="22.5" customHeight="1">
      <c r="A67" s="5" t="s">
        <v>47</v>
      </c>
      <c r="B67" s="12" t="s">
        <v>48</v>
      </c>
      <c r="C67" s="14">
        <v>4.56</v>
      </c>
      <c r="D67" s="14">
        <f aca="true" t="shared" si="24" ref="D67:D74">E67+F67+G67+H67</f>
        <v>56.17</v>
      </c>
      <c r="E67" s="15">
        <v>0</v>
      </c>
      <c r="F67" s="15">
        <v>0</v>
      </c>
      <c r="G67" s="14">
        <v>56.17</v>
      </c>
      <c r="H67" s="13">
        <v>0</v>
      </c>
      <c r="I67" s="13">
        <f aca="true" t="shared" si="25" ref="I67:I74">J67+K67+L67+M67</f>
        <v>28.75</v>
      </c>
      <c r="J67" s="13">
        <v>0</v>
      </c>
      <c r="K67" s="13">
        <v>0</v>
      </c>
      <c r="L67" s="13">
        <v>0</v>
      </c>
      <c r="M67" s="13">
        <v>28.75</v>
      </c>
      <c r="N67" s="13">
        <f aca="true" t="shared" si="26" ref="N67:N74">C67+D67-I67</f>
        <v>31.980000000000004</v>
      </c>
      <c r="O67" s="13">
        <f aca="true" t="shared" si="27" ref="O67:O74">P67+Q67+R67+S67</f>
        <v>25</v>
      </c>
      <c r="P67" s="13">
        <v>0</v>
      </c>
      <c r="Q67" s="13">
        <v>0</v>
      </c>
      <c r="R67" s="13">
        <v>25</v>
      </c>
      <c r="S67" s="13">
        <v>0</v>
      </c>
      <c r="T67" s="13">
        <f aca="true" t="shared" si="28" ref="T67:T74">U67+V67+W67+X67</f>
        <v>22</v>
      </c>
      <c r="U67" s="13">
        <v>0</v>
      </c>
      <c r="V67" s="13">
        <v>0</v>
      </c>
      <c r="W67" s="13">
        <v>0</v>
      </c>
      <c r="X67" s="13">
        <v>22</v>
      </c>
    </row>
    <row r="68" spans="1:24" s="7" customFormat="1" ht="22.5" customHeight="1">
      <c r="A68" s="5" t="s">
        <v>47</v>
      </c>
      <c r="B68" s="12" t="s">
        <v>49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s="7" customFormat="1" ht="22.5" customHeight="1">
      <c r="A69" s="5" t="s">
        <v>47</v>
      </c>
      <c r="B69" s="12" t="s">
        <v>73</v>
      </c>
      <c r="C69" s="14">
        <v>27.2</v>
      </c>
      <c r="D69" s="13">
        <f>E69+F69+G69+H69</f>
        <v>35</v>
      </c>
      <c r="E69" s="13">
        <v>35</v>
      </c>
      <c r="F69" s="15">
        <v>0</v>
      </c>
      <c r="G69" s="13">
        <v>0</v>
      </c>
      <c r="H69" s="22">
        <v>0</v>
      </c>
      <c r="I69" s="13">
        <f>J69+K69+L69+M69</f>
        <v>66.3</v>
      </c>
      <c r="J69" s="13">
        <v>0</v>
      </c>
      <c r="K69" s="13">
        <v>0</v>
      </c>
      <c r="L69" s="13">
        <v>0</v>
      </c>
      <c r="M69" s="13">
        <v>66.3</v>
      </c>
      <c r="N69" s="13">
        <f>C69+D69-I69</f>
        <v>-4.099999999999994</v>
      </c>
      <c r="O69" s="13">
        <f>P69+Q69+R69+S69</f>
        <v>101</v>
      </c>
      <c r="P69" s="13">
        <v>0</v>
      </c>
      <c r="Q69" s="13">
        <v>0</v>
      </c>
      <c r="R69" s="13">
        <v>101</v>
      </c>
      <c r="S69" s="13">
        <v>0</v>
      </c>
      <c r="T69" s="13">
        <f>U69+V69+W69+X69</f>
        <v>70.3</v>
      </c>
      <c r="U69" s="13">
        <v>0</v>
      </c>
      <c r="V69" s="13">
        <v>0</v>
      </c>
      <c r="W69" s="13">
        <v>0</v>
      </c>
      <c r="X69" s="13">
        <v>70.3</v>
      </c>
    </row>
    <row r="70" spans="1:24" s="7" customFormat="1" ht="22.5" customHeight="1">
      <c r="A70" s="5" t="s">
        <v>47</v>
      </c>
      <c r="B70" s="12" t="s">
        <v>51</v>
      </c>
      <c r="C70" s="15">
        <v>0</v>
      </c>
      <c r="D70" s="14">
        <f t="shared" si="24"/>
        <v>44</v>
      </c>
      <c r="E70" s="15">
        <v>0</v>
      </c>
      <c r="F70" s="15">
        <v>0</v>
      </c>
      <c r="G70" s="15">
        <v>0</v>
      </c>
      <c r="H70" s="13">
        <v>44</v>
      </c>
      <c r="I70" s="13">
        <f t="shared" si="25"/>
        <v>39</v>
      </c>
      <c r="J70" s="13">
        <v>0</v>
      </c>
      <c r="K70" s="13">
        <v>0</v>
      </c>
      <c r="L70" s="13">
        <v>0</v>
      </c>
      <c r="M70" s="13">
        <v>39</v>
      </c>
      <c r="N70" s="13">
        <f t="shared" si="26"/>
        <v>5</v>
      </c>
      <c r="O70" s="13">
        <f t="shared" si="27"/>
        <v>44</v>
      </c>
      <c r="P70" s="13">
        <v>0</v>
      </c>
      <c r="Q70" s="13">
        <v>0</v>
      </c>
      <c r="R70" s="13">
        <v>0</v>
      </c>
      <c r="S70" s="13">
        <v>44</v>
      </c>
      <c r="T70" s="13">
        <f t="shared" si="28"/>
        <v>44</v>
      </c>
      <c r="U70" s="13">
        <v>0</v>
      </c>
      <c r="V70" s="13">
        <v>0</v>
      </c>
      <c r="W70" s="13">
        <v>0</v>
      </c>
      <c r="X70" s="13">
        <v>44</v>
      </c>
    </row>
    <row r="71" spans="1:24" s="7" customFormat="1" ht="22.5" customHeight="1">
      <c r="A71" s="5" t="s">
        <v>47</v>
      </c>
      <c r="B71" s="12" t="s">
        <v>50</v>
      </c>
      <c r="C71" s="14">
        <v>31.87</v>
      </c>
      <c r="D71" s="14">
        <f>E71+F71+G71+H71</f>
        <v>14</v>
      </c>
      <c r="E71" s="15">
        <v>0</v>
      </c>
      <c r="F71" s="15">
        <v>0</v>
      </c>
      <c r="G71" s="13">
        <v>0</v>
      </c>
      <c r="H71" s="13">
        <v>14</v>
      </c>
      <c r="I71" s="13">
        <f>J71+K71+L71+M71</f>
        <v>45.87</v>
      </c>
      <c r="J71" s="15">
        <v>0</v>
      </c>
      <c r="K71" s="15">
        <v>0</v>
      </c>
      <c r="L71" s="15">
        <v>0</v>
      </c>
      <c r="M71" s="13">
        <v>45.87</v>
      </c>
      <c r="N71" s="13">
        <f>C71+D71-I71</f>
        <v>0</v>
      </c>
      <c r="O71" s="13">
        <f>P71+Q71+R71+S71</f>
        <v>30</v>
      </c>
      <c r="P71" s="15">
        <v>0</v>
      </c>
      <c r="Q71" s="15">
        <v>0</v>
      </c>
      <c r="R71" s="13">
        <v>0</v>
      </c>
      <c r="S71" s="13">
        <v>30</v>
      </c>
      <c r="T71" s="13">
        <f>U71+V71+W71+X71</f>
        <v>30</v>
      </c>
      <c r="U71" s="15">
        <v>0</v>
      </c>
      <c r="V71" s="15">
        <v>0</v>
      </c>
      <c r="W71" s="15">
        <v>0</v>
      </c>
      <c r="X71" s="13">
        <v>30</v>
      </c>
    </row>
    <row r="72" spans="1:24" s="7" customFormat="1" ht="22.5" customHeight="1">
      <c r="A72" s="5" t="s">
        <v>47</v>
      </c>
      <c r="B72" s="12" t="s">
        <v>53</v>
      </c>
      <c r="C72" s="14">
        <v>9</v>
      </c>
      <c r="D72" s="15">
        <f t="shared" si="24"/>
        <v>0</v>
      </c>
      <c r="E72" s="15">
        <v>0</v>
      </c>
      <c r="F72" s="15">
        <v>0</v>
      </c>
      <c r="G72" s="15">
        <v>0</v>
      </c>
      <c r="H72" s="13">
        <v>0</v>
      </c>
      <c r="I72" s="13">
        <f t="shared" si="25"/>
        <v>9</v>
      </c>
      <c r="J72" s="13">
        <v>0</v>
      </c>
      <c r="K72" s="13">
        <v>0</v>
      </c>
      <c r="L72" s="13">
        <v>0</v>
      </c>
      <c r="M72" s="13">
        <v>9</v>
      </c>
      <c r="N72" s="13">
        <f t="shared" si="26"/>
        <v>0</v>
      </c>
      <c r="O72" s="13">
        <f t="shared" si="27"/>
        <v>9</v>
      </c>
      <c r="P72" s="13">
        <v>0</v>
      </c>
      <c r="Q72" s="13">
        <v>0</v>
      </c>
      <c r="R72" s="13">
        <v>9</v>
      </c>
      <c r="S72" s="13">
        <v>0</v>
      </c>
      <c r="T72" s="13">
        <f t="shared" si="28"/>
        <v>9</v>
      </c>
      <c r="U72" s="13">
        <v>0</v>
      </c>
      <c r="V72" s="13">
        <v>0</v>
      </c>
      <c r="W72" s="13">
        <v>0</v>
      </c>
      <c r="X72" s="13">
        <v>9</v>
      </c>
    </row>
    <row r="73" spans="1:24" s="7" customFormat="1" ht="22.5" customHeight="1">
      <c r="A73" s="5" t="s">
        <v>47</v>
      </c>
      <c r="B73" s="12" t="s">
        <v>56</v>
      </c>
      <c r="C73" s="14">
        <v>5</v>
      </c>
      <c r="D73" s="14">
        <f>E73+F73+G73+H73</f>
        <v>37</v>
      </c>
      <c r="E73" s="14">
        <v>37</v>
      </c>
      <c r="F73" s="15">
        <v>0</v>
      </c>
      <c r="G73" s="15">
        <v>0</v>
      </c>
      <c r="H73" s="13">
        <v>0</v>
      </c>
      <c r="I73" s="13">
        <f>J73+K73+L73+M73</f>
        <v>42</v>
      </c>
      <c r="J73" s="13">
        <v>0</v>
      </c>
      <c r="K73" s="13">
        <v>0</v>
      </c>
      <c r="L73" s="13">
        <v>0</v>
      </c>
      <c r="M73" s="13">
        <v>42</v>
      </c>
      <c r="N73" s="13">
        <f>C73+D73-I73</f>
        <v>0</v>
      </c>
      <c r="O73" s="13">
        <f>P73+Q73+R73+S73</f>
        <v>45</v>
      </c>
      <c r="P73" s="13">
        <v>45</v>
      </c>
      <c r="Q73" s="13">
        <v>0</v>
      </c>
      <c r="R73" s="13">
        <v>0</v>
      </c>
      <c r="S73" s="13">
        <v>0</v>
      </c>
      <c r="T73" s="13">
        <f>U73+V73+W73+X73</f>
        <v>45</v>
      </c>
      <c r="U73" s="13">
        <v>0</v>
      </c>
      <c r="V73" s="13">
        <v>0</v>
      </c>
      <c r="W73" s="13">
        <v>0</v>
      </c>
      <c r="X73" s="13">
        <v>45</v>
      </c>
    </row>
    <row r="74" spans="1:24" s="7" customFormat="1" ht="22.5" customHeight="1">
      <c r="A74" s="5" t="s">
        <v>47</v>
      </c>
      <c r="B74" s="12" t="s">
        <v>55</v>
      </c>
      <c r="C74" s="14">
        <v>55.5</v>
      </c>
      <c r="D74" s="14">
        <f t="shared" si="24"/>
        <v>184.7</v>
      </c>
      <c r="E74" s="15">
        <v>0</v>
      </c>
      <c r="F74" s="15">
        <v>0</v>
      </c>
      <c r="G74" s="14">
        <v>184.7</v>
      </c>
      <c r="H74" s="13">
        <v>0</v>
      </c>
      <c r="I74" s="13">
        <f t="shared" si="25"/>
        <v>171.6</v>
      </c>
      <c r="J74" s="13">
        <v>0</v>
      </c>
      <c r="K74" s="13">
        <v>0</v>
      </c>
      <c r="L74" s="13">
        <v>0</v>
      </c>
      <c r="M74" s="13">
        <v>171.6</v>
      </c>
      <c r="N74" s="13">
        <f t="shared" si="26"/>
        <v>68.6</v>
      </c>
      <c r="O74" s="13">
        <f t="shared" si="27"/>
        <v>200.2</v>
      </c>
      <c r="P74" s="13">
        <v>0</v>
      </c>
      <c r="Q74" s="13">
        <v>0</v>
      </c>
      <c r="R74" s="13">
        <v>200.2</v>
      </c>
      <c r="S74" s="13">
        <v>0</v>
      </c>
      <c r="T74" s="13">
        <f t="shared" si="28"/>
        <v>168.3</v>
      </c>
      <c r="U74" s="13">
        <v>0</v>
      </c>
      <c r="V74" s="13">
        <v>0</v>
      </c>
      <c r="W74" s="13">
        <v>55</v>
      </c>
      <c r="X74" s="13">
        <v>113.3</v>
      </c>
    </row>
    <row r="75" spans="1:25" s="7" customFormat="1" ht="22.5" customHeight="1">
      <c r="A75" s="5">
        <v>7</v>
      </c>
      <c r="B75" s="12" t="s">
        <v>34</v>
      </c>
      <c r="C75" s="14">
        <f>SUM(C76:C83)</f>
        <v>2792.599</v>
      </c>
      <c r="D75" s="14">
        <f aca="true" t="shared" si="29" ref="D75:X75">SUM(D76:D83)</f>
        <v>1186.75</v>
      </c>
      <c r="E75" s="15">
        <f t="shared" si="29"/>
        <v>0</v>
      </c>
      <c r="F75" s="15">
        <f t="shared" si="29"/>
        <v>0</v>
      </c>
      <c r="G75" s="14">
        <f t="shared" si="29"/>
        <v>946.55</v>
      </c>
      <c r="H75" s="14">
        <f t="shared" si="29"/>
        <v>240.2</v>
      </c>
      <c r="I75" s="14">
        <f t="shared" si="29"/>
        <v>1423.81</v>
      </c>
      <c r="J75" s="15">
        <f t="shared" si="29"/>
        <v>0</v>
      </c>
      <c r="K75" s="15">
        <f t="shared" si="29"/>
        <v>0</v>
      </c>
      <c r="L75" s="15">
        <f t="shared" si="29"/>
        <v>0</v>
      </c>
      <c r="M75" s="14">
        <f t="shared" si="29"/>
        <v>1423.81</v>
      </c>
      <c r="N75" s="14">
        <f t="shared" si="29"/>
        <v>2555.5389999999998</v>
      </c>
      <c r="O75" s="14">
        <f t="shared" si="29"/>
        <v>1340.27</v>
      </c>
      <c r="P75" s="15">
        <f t="shared" si="29"/>
        <v>0</v>
      </c>
      <c r="Q75" s="15">
        <f t="shared" si="29"/>
        <v>0</v>
      </c>
      <c r="R75" s="14">
        <f t="shared" si="29"/>
        <v>625.57</v>
      </c>
      <c r="S75" s="14">
        <f t="shared" si="29"/>
        <v>714.7</v>
      </c>
      <c r="T75" s="14">
        <f t="shared" si="29"/>
        <v>2019.6399999999999</v>
      </c>
      <c r="U75" s="15">
        <f t="shared" si="29"/>
        <v>0</v>
      </c>
      <c r="V75" s="15">
        <f t="shared" si="29"/>
        <v>0</v>
      </c>
      <c r="W75" s="14">
        <f t="shared" si="29"/>
        <v>441</v>
      </c>
      <c r="X75" s="14">
        <f t="shared" si="29"/>
        <v>1578.6399999999999</v>
      </c>
      <c r="Y75" s="14"/>
    </row>
    <row r="76" spans="1:24" s="7" customFormat="1" ht="22.5" customHeight="1">
      <c r="A76" s="5" t="s">
        <v>47</v>
      </c>
      <c r="B76" s="12" t="s">
        <v>48</v>
      </c>
      <c r="C76" s="14">
        <v>52.63</v>
      </c>
      <c r="D76" s="14">
        <f>E76+F76+G76+H76</f>
        <v>15.7</v>
      </c>
      <c r="E76" s="15">
        <v>0</v>
      </c>
      <c r="F76" s="15">
        <v>0</v>
      </c>
      <c r="G76" s="14">
        <v>15.7</v>
      </c>
      <c r="H76" s="13">
        <v>0</v>
      </c>
      <c r="I76" s="13">
        <f aca="true" t="shared" si="30" ref="I76:I83">J76+K76+L76+M76</f>
        <v>24.8</v>
      </c>
      <c r="J76" s="13">
        <v>0</v>
      </c>
      <c r="K76" s="13">
        <v>0</v>
      </c>
      <c r="L76" s="13">
        <v>0</v>
      </c>
      <c r="M76" s="13">
        <v>24.8</v>
      </c>
      <c r="N76" s="13">
        <f aca="true" t="shared" si="31" ref="N76:N83">C76+D76-I76</f>
        <v>43.53</v>
      </c>
      <c r="O76" s="13">
        <f aca="true" t="shared" si="32" ref="O76:O83">P76+Q76+R76+S76</f>
        <v>26</v>
      </c>
      <c r="P76" s="13">
        <v>0</v>
      </c>
      <c r="Q76" s="13">
        <v>0</v>
      </c>
      <c r="R76" s="13">
        <v>26</v>
      </c>
      <c r="S76" s="13">
        <v>0</v>
      </c>
      <c r="T76" s="13">
        <f aca="true" t="shared" si="33" ref="T76:T83">U76+V76+W76+X76</f>
        <v>21.5</v>
      </c>
      <c r="U76" s="13">
        <v>0</v>
      </c>
      <c r="V76" s="13">
        <v>0</v>
      </c>
      <c r="W76" s="13">
        <v>0</v>
      </c>
      <c r="X76" s="13">
        <v>21.5</v>
      </c>
    </row>
    <row r="77" spans="1:24" s="7" customFormat="1" ht="22.5" customHeight="1">
      <c r="A77" s="5" t="s">
        <v>47</v>
      </c>
      <c r="B77" s="12" t="s">
        <v>49</v>
      </c>
      <c r="C77" s="14">
        <v>403.609</v>
      </c>
      <c r="D77" s="14">
        <f aca="true" t="shared" si="34" ref="D77:D83">E77+F77+G77+H77</f>
        <v>234.5</v>
      </c>
      <c r="E77" s="15">
        <v>0</v>
      </c>
      <c r="F77" s="15">
        <v>0</v>
      </c>
      <c r="G77" s="15">
        <v>0</v>
      </c>
      <c r="H77" s="13">
        <v>234.5</v>
      </c>
      <c r="I77" s="13">
        <f t="shared" si="30"/>
        <v>352.5</v>
      </c>
      <c r="J77" s="13">
        <v>0</v>
      </c>
      <c r="K77" s="13">
        <v>0</v>
      </c>
      <c r="L77" s="13">
        <v>0</v>
      </c>
      <c r="M77" s="13">
        <v>352.5</v>
      </c>
      <c r="N77" s="13">
        <f t="shared" si="31"/>
        <v>285.6089999999999</v>
      </c>
      <c r="O77" s="13">
        <f t="shared" si="32"/>
        <v>265</v>
      </c>
      <c r="P77" s="13">
        <v>0</v>
      </c>
      <c r="Q77" s="13">
        <v>0</v>
      </c>
      <c r="R77" s="13">
        <v>0</v>
      </c>
      <c r="S77" s="13">
        <v>265</v>
      </c>
      <c r="T77" s="13">
        <f t="shared" si="33"/>
        <v>278</v>
      </c>
      <c r="U77" s="13">
        <v>0</v>
      </c>
      <c r="V77" s="13">
        <v>0</v>
      </c>
      <c r="W77" s="13">
        <v>0</v>
      </c>
      <c r="X77" s="13">
        <v>278</v>
      </c>
    </row>
    <row r="78" spans="1:24" s="7" customFormat="1" ht="22.5" customHeight="1">
      <c r="A78" s="5" t="s">
        <v>47</v>
      </c>
      <c r="B78" s="12" t="s">
        <v>50</v>
      </c>
      <c r="C78" s="14">
        <v>222.27</v>
      </c>
      <c r="D78" s="14">
        <f>E78+F78+G78+H78</f>
        <v>5.7</v>
      </c>
      <c r="E78" s="15">
        <v>0</v>
      </c>
      <c r="F78" s="15">
        <v>0</v>
      </c>
      <c r="G78" s="13">
        <v>0</v>
      </c>
      <c r="H78" s="13">
        <v>5.7</v>
      </c>
      <c r="I78" s="13">
        <f>J78+K78+L78+M78</f>
        <v>150</v>
      </c>
      <c r="J78" s="15">
        <v>0</v>
      </c>
      <c r="K78" s="15">
        <v>0</v>
      </c>
      <c r="L78" s="15">
        <v>0</v>
      </c>
      <c r="M78" s="13">
        <v>150</v>
      </c>
      <c r="N78" s="13">
        <f>C78+D78-I78</f>
        <v>77.97</v>
      </c>
      <c r="O78" s="13">
        <f>P78+Q78+R78+S78</f>
        <v>100</v>
      </c>
      <c r="P78" s="15">
        <v>0</v>
      </c>
      <c r="Q78" s="15">
        <v>0</v>
      </c>
      <c r="R78" s="13">
        <v>0</v>
      </c>
      <c r="S78" s="13">
        <v>100</v>
      </c>
      <c r="T78" s="13">
        <f>U78+V78+W78+X78</f>
        <v>178.47</v>
      </c>
      <c r="U78" s="15">
        <v>0</v>
      </c>
      <c r="V78" s="15">
        <v>0</v>
      </c>
      <c r="W78" s="15">
        <v>0</v>
      </c>
      <c r="X78" s="13">
        <v>178.47</v>
      </c>
    </row>
    <row r="79" spans="1:24" s="7" customFormat="1" ht="22.5" customHeight="1">
      <c r="A79" s="5" t="s">
        <v>47</v>
      </c>
      <c r="B79" s="12" t="s">
        <v>73</v>
      </c>
      <c r="C79" s="14">
        <v>740.99</v>
      </c>
      <c r="D79" s="13">
        <f t="shared" si="34"/>
        <v>54.35</v>
      </c>
      <c r="E79" s="13">
        <v>0</v>
      </c>
      <c r="F79" s="15">
        <v>0</v>
      </c>
      <c r="G79" s="13">
        <v>54.35</v>
      </c>
      <c r="H79" s="22">
        <v>0</v>
      </c>
      <c r="I79" s="13">
        <f t="shared" si="30"/>
        <v>114.61</v>
      </c>
      <c r="J79" s="13">
        <v>0</v>
      </c>
      <c r="K79" s="13">
        <v>0</v>
      </c>
      <c r="L79" s="13">
        <v>0</v>
      </c>
      <c r="M79" s="13">
        <v>114.61</v>
      </c>
      <c r="N79" s="13">
        <f t="shared" si="31"/>
        <v>680.73</v>
      </c>
      <c r="O79" s="13">
        <f t="shared" si="32"/>
        <v>64.87</v>
      </c>
      <c r="P79" s="13">
        <v>0</v>
      </c>
      <c r="Q79" s="13">
        <v>0</v>
      </c>
      <c r="R79" s="13">
        <v>64.87</v>
      </c>
      <c r="S79" s="13">
        <v>0</v>
      </c>
      <c r="T79" s="13">
        <f t="shared" si="33"/>
        <v>142.07</v>
      </c>
      <c r="U79" s="13">
        <v>0</v>
      </c>
      <c r="V79" s="13">
        <v>0</v>
      </c>
      <c r="W79" s="13">
        <v>0</v>
      </c>
      <c r="X79" s="13">
        <v>142.07</v>
      </c>
    </row>
    <row r="80" spans="1:24" s="7" customFormat="1" ht="22.5" customHeight="1">
      <c r="A80" s="5" t="s">
        <v>47</v>
      </c>
      <c r="B80" s="12" t="s">
        <v>51</v>
      </c>
      <c r="C80" s="14">
        <v>427.7</v>
      </c>
      <c r="D80" s="14">
        <f t="shared" si="34"/>
        <v>345.7</v>
      </c>
      <c r="E80" s="15">
        <v>0</v>
      </c>
      <c r="F80" s="15">
        <v>0</v>
      </c>
      <c r="G80" s="14">
        <v>345.7</v>
      </c>
      <c r="H80" s="13">
        <v>0</v>
      </c>
      <c r="I80" s="13">
        <f t="shared" si="30"/>
        <v>195.1</v>
      </c>
      <c r="J80" s="13">
        <v>0</v>
      </c>
      <c r="K80" s="13">
        <v>0</v>
      </c>
      <c r="L80" s="13">
        <v>0</v>
      </c>
      <c r="M80" s="13">
        <v>195.1</v>
      </c>
      <c r="N80" s="13">
        <f t="shared" si="31"/>
        <v>578.3</v>
      </c>
      <c r="O80" s="13">
        <f t="shared" si="32"/>
        <v>349.7</v>
      </c>
      <c r="P80" s="13">
        <v>0</v>
      </c>
      <c r="Q80" s="13">
        <v>0</v>
      </c>
      <c r="R80" s="13">
        <v>0</v>
      </c>
      <c r="S80" s="13">
        <v>349.7</v>
      </c>
      <c r="T80" s="13">
        <f t="shared" si="33"/>
        <v>768.7</v>
      </c>
      <c r="U80" s="13">
        <v>0</v>
      </c>
      <c r="V80" s="13">
        <v>0</v>
      </c>
      <c r="W80" s="13">
        <v>381</v>
      </c>
      <c r="X80" s="13">
        <v>387.7</v>
      </c>
    </row>
    <row r="81" spans="1:24" s="7" customFormat="1" ht="22.5" customHeight="1">
      <c r="A81" s="5" t="s">
        <v>47</v>
      </c>
      <c r="B81" s="12" t="s">
        <v>52</v>
      </c>
      <c r="C81" s="14">
        <v>255.8</v>
      </c>
      <c r="D81" s="14">
        <f t="shared" si="34"/>
        <v>209.3</v>
      </c>
      <c r="E81" s="15">
        <v>0</v>
      </c>
      <c r="F81" s="15">
        <v>0</v>
      </c>
      <c r="G81" s="14">
        <v>209.3</v>
      </c>
      <c r="H81" s="13">
        <v>0</v>
      </c>
      <c r="I81" s="13">
        <f t="shared" si="30"/>
        <v>263.5</v>
      </c>
      <c r="J81" s="13">
        <v>0</v>
      </c>
      <c r="K81" s="13">
        <v>0</v>
      </c>
      <c r="L81" s="13">
        <v>0</v>
      </c>
      <c r="M81" s="13">
        <v>263.5</v>
      </c>
      <c r="N81" s="13">
        <f t="shared" si="31"/>
        <v>201.60000000000002</v>
      </c>
      <c r="O81" s="13">
        <f t="shared" si="32"/>
        <v>209.6</v>
      </c>
      <c r="P81" s="13">
        <v>0</v>
      </c>
      <c r="Q81" s="13">
        <v>0</v>
      </c>
      <c r="R81" s="13">
        <v>209.6</v>
      </c>
      <c r="S81" s="13">
        <v>0</v>
      </c>
      <c r="T81" s="13">
        <f t="shared" si="33"/>
        <v>375.9</v>
      </c>
      <c r="U81" s="13">
        <v>0</v>
      </c>
      <c r="V81" s="13">
        <v>0</v>
      </c>
      <c r="W81" s="13">
        <v>0</v>
      </c>
      <c r="X81" s="13">
        <v>375.9</v>
      </c>
    </row>
    <row r="82" spans="1:24" s="7" customFormat="1" ht="22.5" customHeight="1">
      <c r="A82" s="5" t="s">
        <v>47</v>
      </c>
      <c r="B82" s="12" t="s">
        <v>53</v>
      </c>
      <c r="C82" s="14">
        <v>54.7</v>
      </c>
      <c r="D82" s="14">
        <f t="shared" si="34"/>
        <v>18.5</v>
      </c>
      <c r="E82" s="15">
        <v>0</v>
      </c>
      <c r="F82" s="15">
        <v>0</v>
      </c>
      <c r="G82" s="14">
        <v>18.5</v>
      </c>
      <c r="H82" s="13">
        <v>0</v>
      </c>
      <c r="I82" s="13">
        <f t="shared" si="30"/>
        <v>73.2</v>
      </c>
      <c r="J82" s="13">
        <v>0</v>
      </c>
      <c r="K82" s="13">
        <v>0</v>
      </c>
      <c r="L82" s="13">
        <v>0</v>
      </c>
      <c r="M82" s="13">
        <v>73.2</v>
      </c>
      <c r="N82" s="13">
        <f t="shared" si="31"/>
        <v>0</v>
      </c>
      <c r="O82" s="13">
        <f t="shared" si="32"/>
        <v>30</v>
      </c>
      <c r="P82" s="13">
        <v>0</v>
      </c>
      <c r="Q82" s="13">
        <v>0</v>
      </c>
      <c r="R82" s="13">
        <v>30</v>
      </c>
      <c r="S82" s="13">
        <v>0</v>
      </c>
      <c r="T82" s="13">
        <f t="shared" si="33"/>
        <v>26.8</v>
      </c>
      <c r="U82" s="13">
        <v>0</v>
      </c>
      <c r="V82" s="13">
        <v>0</v>
      </c>
      <c r="W82" s="13">
        <v>0</v>
      </c>
      <c r="X82" s="13">
        <v>26.8</v>
      </c>
    </row>
    <row r="83" spans="1:24" s="7" customFormat="1" ht="22.5" customHeight="1">
      <c r="A83" s="5" t="s">
        <v>47</v>
      </c>
      <c r="B83" s="12" t="s">
        <v>55</v>
      </c>
      <c r="C83" s="14">
        <v>634.9</v>
      </c>
      <c r="D83" s="14">
        <f t="shared" si="34"/>
        <v>303</v>
      </c>
      <c r="E83" s="15">
        <v>0</v>
      </c>
      <c r="F83" s="15">
        <v>0</v>
      </c>
      <c r="G83" s="14">
        <v>303</v>
      </c>
      <c r="H83" s="13">
        <v>0</v>
      </c>
      <c r="I83" s="13">
        <f t="shared" si="30"/>
        <v>250.1</v>
      </c>
      <c r="J83" s="13">
        <v>0</v>
      </c>
      <c r="K83" s="13">
        <v>0</v>
      </c>
      <c r="L83" s="13">
        <v>0</v>
      </c>
      <c r="M83" s="13">
        <v>250.1</v>
      </c>
      <c r="N83" s="13">
        <f t="shared" si="31"/>
        <v>687.8</v>
      </c>
      <c r="O83" s="13">
        <f t="shared" si="32"/>
        <v>295.1</v>
      </c>
      <c r="P83" s="13">
        <v>0</v>
      </c>
      <c r="Q83" s="13">
        <v>0</v>
      </c>
      <c r="R83" s="13">
        <v>295.1</v>
      </c>
      <c r="S83" s="13">
        <v>0</v>
      </c>
      <c r="T83" s="13">
        <f t="shared" si="33"/>
        <v>228.2</v>
      </c>
      <c r="U83" s="13">
        <v>0</v>
      </c>
      <c r="V83" s="13">
        <v>0</v>
      </c>
      <c r="W83" s="13">
        <v>60</v>
      </c>
      <c r="X83" s="13">
        <v>168.2</v>
      </c>
    </row>
    <row r="84" spans="1:2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"/>
      <c r="W84" s="3"/>
      <c r="X84" s="3"/>
    </row>
    <row r="85" ht="18.75" customHeight="1">
      <c r="V85" s="19"/>
    </row>
  </sheetData>
  <sheetProtection/>
  <mergeCells count="15">
    <mergeCell ref="A1:E1"/>
    <mergeCell ref="D7:H7"/>
    <mergeCell ref="I7:M7"/>
    <mergeCell ref="C6:C8"/>
    <mergeCell ref="V2:X2"/>
    <mergeCell ref="A3:X3"/>
    <mergeCell ref="A4:X4"/>
    <mergeCell ref="U5:X5"/>
    <mergeCell ref="T7:X7"/>
    <mergeCell ref="A6:A8"/>
    <mergeCell ref="B6:B8"/>
    <mergeCell ref="D6:M6"/>
    <mergeCell ref="N6:N8"/>
    <mergeCell ref="O6:X6"/>
    <mergeCell ref="O7:S7"/>
  </mergeCells>
  <dataValidations count="3">
    <dataValidation allowBlank="1" showInputMessage="1" showErrorMessage="1" prompt="Theo dự toán năm 2018" sqref="P13:Q13"/>
    <dataValidation allowBlank="1" showInputMessage="1" showErrorMessage="1" prompt="Dự kiến bằng số KP NST đã tạm ứng hỗ trợ hộ nghèo, hộ cận nghèo ăn Tết Nguyên đán" sqref="P16"/>
    <dataValidation allowBlank="1" showInputMessage="1" showErrorMessage="1" prompt="Dự kiến bố trí từ kết dư năm 2016" sqref="P27:P28"/>
  </dataValidations>
  <printOptions horizontalCentered="1"/>
  <pageMargins left="0.2362204724409449" right="0" top="0.6299212598425197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2017-09-29T08:32:55Z</cp:lastPrinted>
  <dcterms:created xsi:type="dcterms:W3CDTF">2006-09-16T00:00:00Z</dcterms:created>
  <dcterms:modified xsi:type="dcterms:W3CDTF">2018-11-02T01:15:05Z</dcterms:modified>
  <cp:category/>
  <cp:version/>
  <cp:contentType/>
  <cp:contentStatus/>
</cp:coreProperties>
</file>