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30" windowHeight="6390"/>
  </bookViews>
  <sheets>
    <sheet name="phụ lục" sheetId="3" r:id="rId1"/>
  </sheets>
  <calcPr calcId="144525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I14" i="3"/>
  <c r="I13" i="3"/>
  <c r="I12" i="3"/>
  <c r="I11" i="3"/>
  <c r="I10" i="3"/>
  <c r="I9" i="3"/>
  <c r="H13" i="3"/>
  <c r="H12" i="3"/>
  <c r="H11" i="3"/>
  <c r="H10" i="3"/>
  <c r="H9" i="3"/>
  <c r="J13" i="3"/>
  <c r="J12" i="3"/>
  <c r="J11" i="3"/>
  <c r="J10" i="3"/>
  <c r="J9" i="3"/>
  <c r="K14" i="3"/>
  <c r="K13" i="3"/>
  <c r="K12" i="3"/>
  <c r="K11" i="3"/>
  <c r="K10" i="3"/>
  <c r="K9" i="3"/>
  <c r="L13" i="3"/>
  <c r="L12" i="3"/>
  <c r="L11" i="3"/>
  <c r="L10" i="3"/>
  <c r="L9" i="3"/>
  <c r="M13" i="3"/>
  <c r="M12" i="3"/>
  <c r="M11" i="3"/>
  <c r="M10" i="3"/>
  <c r="M9" i="3"/>
  <c r="N13" i="3"/>
  <c r="N12" i="3"/>
  <c r="N11" i="3"/>
  <c r="N10" i="3"/>
  <c r="N9" i="3"/>
  <c r="P14" i="3"/>
  <c r="O14" i="3"/>
  <c r="O13" i="3"/>
  <c r="O12" i="3"/>
  <c r="O11" i="3"/>
  <c r="O10" i="3"/>
  <c r="O9" i="3"/>
  <c r="P13" i="3"/>
  <c r="P12" i="3"/>
  <c r="P11" i="3"/>
  <c r="P10" i="3"/>
  <c r="P9" i="3"/>
  <c r="Q13" i="3"/>
  <c r="Q12" i="3"/>
  <c r="Q11" i="3"/>
  <c r="Q10" i="3"/>
  <c r="Q9" i="3"/>
  <c r="R13" i="3"/>
  <c r="R12" i="3"/>
  <c r="R11" i="3"/>
  <c r="R10" i="3"/>
  <c r="R9" i="3"/>
  <c r="S14" i="3"/>
  <c r="S13" i="3"/>
  <c r="S12" i="3"/>
  <c r="S11" i="3"/>
  <c r="S10" i="3"/>
  <c r="S9" i="3"/>
  <c r="G13" i="3"/>
  <c r="G12" i="3"/>
  <c r="G11" i="3"/>
  <c r="G10" i="3"/>
  <c r="G9" i="3"/>
</calcChain>
</file>

<file path=xl/comments1.xml><?xml version="1.0" encoding="utf-8"?>
<comments xmlns="http://schemas.openxmlformats.org/spreadsheetml/2006/main">
  <authors>
    <author>THC</author>
  </authors>
  <commentList>
    <comment ref="I14" authorId="0">
      <text>
        <r>
          <rPr>
            <b/>
            <sz val="9"/>
            <color indexed="81"/>
            <rFont val="Tahoma"/>
            <family val="2"/>
          </rPr>
          <t>THC:</t>
        </r>
        <r>
          <rPr>
            <sz val="9"/>
            <color indexed="81"/>
            <rFont val="Tahoma"/>
            <family val="2"/>
          </rPr>
          <t xml:space="preserve">
Đ/c giảm vốn vay 3561 theo QĐ 183/QĐ-UBND ngày 17/3/2021
 và 764/UBND-KTTH ngày 8/3/2021</t>
        </r>
      </text>
    </comment>
  </commentList>
</comments>
</file>

<file path=xl/sharedStrings.xml><?xml version="1.0" encoding="utf-8"?>
<sst xmlns="http://schemas.openxmlformats.org/spreadsheetml/2006/main" count="47" uniqueCount="41">
  <si>
    <t>Trong đó</t>
  </si>
  <si>
    <t>Tổng</t>
  </si>
  <si>
    <t>Ghi chú</t>
  </si>
  <si>
    <t>STT</t>
  </si>
  <si>
    <t xml:space="preserve">BỔ SUNG KẾ HOẠCH VỐN THỰC HIỆN DỰ ÁN TRONG KẾ HOẠCH ĐẦU TƯ CÔNG TRUNG HẠN GIAI ĐOẠN 2021-2025 NGUỒN VỐN CÂN ĐỐI NGÂN SÁCH ĐỊA PHƯƠNG  </t>
  </si>
  <si>
    <t>ĐVT:  Triệu đồng</t>
  </si>
  <si>
    <t xml:space="preserve">Chủ đầu tư </t>
  </si>
  <si>
    <t xml:space="preserve">Danh mục Dự án </t>
  </si>
  <si>
    <t>Quyết định chủ trương đầu tư/Quyết định đầu tư</t>
  </si>
  <si>
    <t xml:space="preserve">Số QĐ, ngày tháng năm </t>
  </si>
  <si>
    <t>TMĐT</t>
  </si>
  <si>
    <t>Tổng số (tất cả nguồn vốn)</t>
  </si>
  <si>
    <t>NGUỒN CÂN ĐỐI NSĐP THEO TIÊU CHÍ, ĐỊNH MỨC QUY ĐỊNH TẠI QĐ 26/2020/QĐ-TTG (NGUỒN XÂY DỰNG CƠ BẢN VỐN TẬP TRUNG TRONG NƯỚC)</t>
  </si>
  <si>
    <t>BỐ TRÍ ĐỐI ỨNG CÁC DỰ ÁN ODA VÀ DỰ ÁN SỦ DỤNG VỐN NGÂN SÁCH TRUNG ƯƠNG</t>
  </si>
  <si>
    <t>Dự án ODA</t>
  </si>
  <si>
    <t>a)</t>
  </si>
  <si>
    <t>(1)</t>
  </si>
  <si>
    <t>Dự án chuyển tiếp sang giai đoạn từ năm 2021 đến năm 2025</t>
  </si>
  <si>
    <t>Đối ứng Dự án Hỗ trợ phát triển khu vực biên giới- Tiểu dự án tỉnh Kon Tum</t>
  </si>
  <si>
    <t>Sở Kế hoạch và Đầu tư</t>
  </si>
  <si>
    <t>Địa điểm xây dựng</t>
  </si>
  <si>
    <t>2019-2023</t>
  </si>
  <si>
    <t>669-14/7/2017</t>
  </si>
  <si>
    <t>Lũy kế vốn bố trí từ khởi công đến hết năm 2020</t>
  </si>
  <si>
    <t>Tổng số (tất cả các nguồn vốn)</t>
  </si>
  <si>
    <t xml:space="preserve">Trong đó vốn NS tỉnh </t>
  </si>
  <si>
    <t>Kế hoạch 5 năm giai đoạn 2021-2025 đã giao</t>
  </si>
  <si>
    <t xml:space="preserve">Kế hoạch 5 năm giai đoạn 2021-2025 đề nghị điều chỉnh </t>
  </si>
  <si>
    <t>Tống số (tất cả các nguồn vốn)</t>
  </si>
  <si>
    <t>Trong đó: vốn NS tỉnh</t>
  </si>
  <si>
    <t>Tổng số</t>
  </si>
  <si>
    <t>Thu hồi các khoản ứng trước</t>
  </si>
  <si>
    <t>Thanh toán nợ XDCB</t>
  </si>
  <si>
    <t>(*)</t>
  </si>
  <si>
    <t xml:space="preserve">Ghi chú: (*) Bổ sung từ dự phòng chưa phân bổ nguồn cân đối theo tiêu chí định mức tại Nghị quyết số 36/NQ-HĐND ngày 22/10/2021 của Hội đồng nhân dân tỉnh </t>
  </si>
  <si>
    <t>Trong đó vốn NS tỉnh</t>
  </si>
  <si>
    <t>Tăng/  giảm</t>
  </si>
  <si>
    <t>Thời gian   KC-HT</t>
  </si>
  <si>
    <t>PHỤ LỤC</t>
  </si>
  <si>
    <t>Huyện Ia H'Drai, Kon Plông và thành phố Kon Tum</t>
  </si>
  <si>
    <t>(Kèm theo Nghị quyết số        /NQ-HĐND  ngày     tháng     năm 2022 của Hội đồng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</si>
</sst>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/>
    <xf numFmtId="3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"/>
  <sheetViews>
    <sheetView showZeros="0" tabSelected="1" zoomScale="85" zoomScaleNormal="85" workbookViewId="0">
      <selection activeCell="S4" sqref="S4"/>
    </sheetView>
  </sheetViews>
  <sheetFormatPr defaultColWidth="8.85546875" defaultRowHeight="15" outlineLevelCol="1" x14ac:dyDescent="0.25"/>
  <cols>
    <col min="1" max="1" width="5.28515625" style="1" customWidth="1"/>
    <col min="2" max="2" width="58.42578125" style="1" customWidth="1"/>
    <col min="3" max="3" width="9.5703125" style="3" customWidth="1"/>
    <col min="4" max="4" width="13.7109375" style="3" customWidth="1"/>
    <col min="5" max="5" width="10.28515625" style="3" customWidth="1"/>
    <col min="6" max="6" width="10.7109375" style="3" customWidth="1"/>
    <col min="7" max="7" width="9" style="3" customWidth="1"/>
    <col min="8" max="8" width="8.140625" style="3" customWidth="1"/>
    <col min="9" max="9" width="8.140625" style="3" hidden="1" customWidth="1" outlineLevel="1"/>
    <col min="10" max="10" width="6.7109375" style="3" hidden="1" customWidth="1" outlineLevel="1"/>
    <col min="11" max="11" width="8" style="3" customWidth="1" collapsed="1"/>
    <col min="12" max="13" width="7.5703125" style="3" customWidth="1"/>
    <col min="14" max="14" width="6.28515625" style="3" customWidth="1"/>
    <col min="15" max="15" width="7.85546875" style="3" customWidth="1"/>
    <col min="16" max="16" width="7.28515625" style="3" customWidth="1"/>
    <col min="17" max="17" width="7.85546875" style="3" customWidth="1"/>
    <col min="18" max="18" width="7.28515625" style="3" customWidth="1"/>
    <col min="19" max="19" width="6.5703125" style="3" customWidth="1"/>
    <col min="20" max="20" width="14.85546875" style="3" customWidth="1"/>
    <col min="21" max="16384" width="8.85546875" style="1"/>
  </cols>
  <sheetData>
    <row r="1" spans="1:20" ht="18.75" x14ac:dyDescent="0.3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s="2" customFormat="1" ht="44.25" customHeight="1" x14ac:dyDescent="0.3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s="2" customFormat="1" ht="32.25" customHeight="1" x14ac:dyDescent="0.2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18.600000000000001" customHeight="1" x14ac:dyDescent="0.25">
      <c r="T4" s="4" t="s">
        <v>5</v>
      </c>
    </row>
    <row r="5" spans="1:20" s="5" customFormat="1" ht="47.45" customHeight="1" x14ac:dyDescent="0.2">
      <c r="A5" s="33" t="s">
        <v>3</v>
      </c>
      <c r="B5" s="33" t="s">
        <v>7</v>
      </c>
      <c r="C5" s="31" t="s">
        <v>6</v>
      </c>
      <c r="D5" s="31" t="s">
        <v>20</v>
      </c>
      <c r="E5" s="31" t="s">
        <v>37</v>
      </c>
      <c r="F5" s="31" t="s">
        <v>8</v>
      </c>
      <c r="G5" s="31"/>
      <c r="H5" s="31"/>
      <c r="I5" s="31" t="s">
        <v>23</v>
      </c>
      <c r="J5" s="31"/>
      <c r="K5" s="31" t="s">
        <v>26</v>
      </c>
      <c r="L5" s="31"/>
      <c r="M5" s="31"/>
      <c r="N5" s="31"/>
      <c r="O5" s="31" t="s">
        <v>27</v>
      </c>
      <c r="P5" s="31"/>
      <c r="Q5" s="31"/>
      <c r="R5" s="31"/>
      <c r="S5" s="31" t="s">
        <v>36</v>
      </c>
      <c r="T5" s="32" t="s">
        <v>2</v>
      </c>
    </row>
    <row r="6" spans="1:20" s="5" customFormat="1" ht="22.15" customHeight="1" x14ac:dyDescent="0.2">
      <c r="A6" s="33"/>
      <c r="B6" s="33"/>
      <c r="C6" s="31"/>
      <c r="D6" s="31"/>
      <c r="E6" s="31"/>
      <c r="F6" s="31" t="s">
        <v>9</v>
      </c>
      <c r="G6" s="31" t="s">
        <v>10</v>
      </c>
      <c r="H6" s="31"/>
      <c r="I6" s="31" t="s">
        <v>24</v>
      </c>
      <c r="J6" s="31" t="s">
        <v>25</v>
      </c>
      <c r="K6" s="31" t="s">
        <v>28</v>
      </c>
      <c r="L6" s="32" t="s">
        <v>29</v>
      </c>
      <c r="M6" s="32"/>
      <c r="N6" s="32"/>
      <c r="O6" s="31" t="s">
        <v>28</v>
      </c>
      <c r="P6" s="32" t="s">
        <v>29</v>
      </c>
      <c r="Q6" s="32"/>
      <c r="R6" s="32"/>
      <c r="S6" s="31"/>
      <c r="T6" s="32"/>
    </row>
    <row r="7" spans="1:20" s="5" customFormat="1" ht="22.15" customHeight="1" x14ac:dyDescent="0.2">
      <c r="A7" s="33"/>
      <c r="B7" s="33"/>
      <c r="C7" s="31"/>
      <c r="D7" s="31"/>
      <c r="E7" s="31"/>
      <c r="F7" s="31"/>
      <c r="G7" s="31" t="s">
        <v>11</v>
      </c>
      <c r="H7" s="31" t="s">
        <v>35</v>
      </c>
      <c r="I7" s="31"/>
      <c r="J7" s="31"/>
      <c r="K7" s="31"/>
      <c r="L7" s="31" t="s">
        <v>30</v>
      </c>
      <c r="M7" s="32" t="s">
        <v>0</v>
      </c>
      <c r="N7" s="32"/>
      <c r="O7" s="31"/>
      <c r="P7" s="31" t="s">
        <v>30</v>
      </c>
      <c r="Q7" s="32" t="s">
        <v>0</v>
      </c>
      <c r="R7" s="32"/>
      <c r="S7" s="31"/>
      <c r="T7" s="32"/>
    </row>
    <row r="8" spans="1:20" s="6" customFormat="1" ht="76.900000000000006" customHeight="1" x14ac:dyDescent="0.2">
      <c r="A8" s="33"/>
      <c r="B8" s="33"/>
      <c r="C8" s="31"/>
      <c r="D8" s="31"/>
      <c r="E8" s="31"/>
      <c r="F8" s="31"/>
      <c r="G8" s="31"/>
      <c r="H8" s="31"/>
      <c r="I8" s="31"/>
      <c r="J8" s="31"/>
      <c r="K8" s="31"/>
      <c r="L8" s="31"/>
      <c r="M8" s="21" t="s">
        <v>31</v>
      </c>
      <c r="N8" s="22" t="s">
        <v>32</v>
      </c>
      <c r="O8" s="31"/>
      <c r="P8" s="31"/>
      <c r="Q8" s="21" t="s">
        <v>31</v>
      </c>
      <c r="R8" s="22" t="s">
        <v>32</v>
      </c>
      <c r="S8" s="31"/>
      <c r="T8" s="32"/>
    </row>
    <row r="9" spans="1:20" s="8" customFormat="1" ht="30" customHeight="1" x14ac:dyDescent="0.2">
      <c r="A9" s="7"/>
      <c r="B9" s="25" t="s">
        <v>1</v>
      </c>
      <c r="C9" s="27"/>
      <c r="D9" s="27"/>
      <c r="E9" s="27"/>
      <c r="F9" s="27"/>
      <c r="G9" s="24">
        <f>G10</f>
        <v>555111.9</v>
      </c>
      <c r="H9" s="24">
        <f t="shared" ref="H9:S13" si="0">H10</f>
        <v>93885.8</v>
      </c>
      <c r="I9" s="24">
        <f t="shared" si="0"/>
        <v>114225</v>
      </c>
      <c r="J9" s="24">
        <f t="shared" si="0"/>
        <v>48000</v>
      </c>
      <c r="K9" s="24">
        <f t="shared" si="0"/>
        <v>447026</v>
      </c>
      <c r="L9" s="24">
        <f t="shared" si="0"/>
        <v>21730</v>
      </c>
      <c r="M9" s="24">
        <f t="shared" si="0"/>
        <v>0</v>
      </c>
      <c r="N9" s="24">
        <f t="shared" si="0"/>
        <v>0</v>
      </c>
      <c r="O9" s="24">
        <f t="shared" si="0"/>
        <v>471180</v>
      </c>
      <c r="P9" s="24">
        <f t="shared" si="0"/>
        <v>45884</v>
      </c>
      <c r="Q9" s="24">
        <f t="shared" si="0"/>
        <v>0</v>
      </c>
      <c r="R9" s="24">
        <f t="shared" si="0"/>
        <v>0</v>
      </c>
      <c r="S9" s="24">
        <f t="shared" si="0"/>
        <v>24154</v>
      </c>
      <c r="T9" s="28"/>
    </row>
    <row r="10" spans="1:20" s="12" customFormat="1" ht="42.75" customHeight="1" x14ac:dyDescent="0.25">
      <c r="A10" s="9"/>
      <c r="B10" s="10" t="s">
        <v>12</v>
      </c>
      <c r="C10" s="11"/>
      <c r="D10" s="11"/>
      <c r="E10" s="11"/>
      <c r="F10" s="11"/>
      <c r="G10" s="18">
        <f>G11</f>
        <v>555111.9</v>
      </c>
      <c r="H10" s="18">
        <f t="shared" si="0"/>
        <v>93885.8</v>
      </c>
      <c r="I10" s="18">
        <f t="shared" si="0"/>
        <v>114225</v>
      </c>
      <c r="J10" s="18">
        <f t="shared" si="0"/>
        <v>48000</v>
      </c>
      <c r="K10" s="18">
        <f t="shared" si="0"/>
        <v>447026</v>
      </c>
      <c r="L10" s="18">
        <f t="shared" si="0"/>
        <v>21730</v>
      </c>
      <c r="M10" s="18">
        <f t="shared" si="0"/>
        <v>0</v>
      </c>
      <c r="N10" s="18">
        <f t="shared" si="0"/>
        <v>0</v>
      </c>
      <c r="O10" s="18">
        <f t="shared" si="0"/>
        <v>471180</v>
      </c>
      <c r="P10" s="18">
        <f t="shared" si="0"/>
        <v>45884</v>
      </c>
      <c r="Q10" s="18">
        <f t="shared" si="0"/>
        <v>0</v>
      </c>
      <c r="R10" s="18">
        <f t="shared" si="0"/>
        <v>0</v>
      </c>
      <c r="S10" s="18">
        <f t="shared" si="0"/>
        <v>24154</v>
      </c>
      <c r="T10" s="23"/>
    </row>
    <row r="11" spans="1:20" s="6" customFormat="1" ht="29.45" customHeight="1" x14ac:dyDescent="0.2">
      <c r="A11" s="13"/>
      <c r="B11" s="29" t="s">
        <v>13</v>
      </c>
      <c r="C11" s="11"/>
      <c r="D11" s="11"/>
      <c r="E11" s="11"/>
      <c r="F11" s="11"/>
      <c r="G11" s="18">
        <f>G12</f>
        <v>555111.9</v>
      </c>
      <c r="H11" s="18">
        <f t="shared" si="0"/>
        <v>93885.8</v>
      </c>
      <c r="I11" s="18">
        <f t="shared" si="0"/>
        <v>114225</v>
      </c>
      <c r="J11" s="18">
        <f t="shared" si="0"/>
        <v>48000</v>
      </c>
      <c r="K11" s="18">
        <f t="shared" si="0"/>
        <v>447026</v>
      </c>
      <c r="L11" s="18">
        <f t="shared" si="0"/>
        <v>21730</v>
      </c>
      <c r="M11" s="18">
        <f t="shared" si="0"/>
        <v>0</v>
      </c>
      <c r="N11" s="18">
        <f t="shared" si="0"/>
        <v>0</v>
      </c>
      <c r="O11" s="18">
        <f t="shared" si="0"/>
        <v>471180</v>
      </c>
      <c r="P11" s="18">
        <f t="shared" si="0"/>
        <v>45884</v>
      </c>
      <c r="Q11" s="18">
        <f t="shared" si="0"/>
        <v>0</v>
      </c>
      <c r="R11" s="18">
        <f t="shared" si="0"/>
        <v>0</v>
      </c>
      <c r="S11" s="18">
        <f t="shared" si="0"/>
        <v>24154</v>
      </c>
      <c r="T11" s="23"/>
    </row>
    <row r="12" spans="1:20" s="6" customFormat="1" ht="24.6" customHeight="1" x14ac:dyDescent="0.2">
      <c r="A12" s="14" t="s">
        <v>15</v>
      </c>
      <c r="B12" s="30" t="s">
        <v>14</v>
      </c>
      <c r="C12" s="11"/>
      <c r="D12" s="11"/>
      <c r="E12" s="11"/>
      <c r="F12" s="11"/>
      <c r="G12" s="18">
        <f>G13</f>
        <v>555111.9</v>
      </c>
      <c r="H12" s="18">
        <f t="shared" si="0"/>
        <v>93885.8</v>
      </c>
      <c r="I12" s="18">
        <f t="shared" si="0"/>
        <v>114225</v>
      </c>
      <c r="J12" s="18">
        <f t="shared" si="0"/>
        <v>48000</v>
      </c>
      <c r="K12" s="18">
        <f t="shared" si="0"/>
        <v>447026</v>
      </c>
      <c r="L12" s="18">
        <f t="shared" si="0"/>
        <v>21730</v>
      </c>
      <c r="M12" s="18">
        <f t="shared" si="0"/>
        <v>0</v>
      </c>
      <c r="N12" s="18">
        <f t="shared" si="0"/>
        <v>0</v>
      </c>
      <c r="O12" s="18">
        <f t="shared" si="0"/>
        <v>471180</v>
      </c>
      <c r="P12" s="18">
        <f t="shared" si="0"/>
        <v>45884</v>
      </c>
      <c r="Q12" s="18">
        <f t="shared" si="0"/>
        <v>0</v>
      </c>
      <c r="R12" s="18">
        <f t="shared" si="0"/>
        <v>0</v>
      </c>
      <c r="S12" s="18">
        <f t="shared" si="0"/>
        <v>24154</v>
      </c>
      <c r="T12" s="23"/>
    </row>
    <row r="13" spans="1:20" s="12" customFormat="1" ht="24.6" customHeight="1" x14ac:dyDescent="0.25">
      <c r="A13" s="15" t="s">
        <v>16</v>
      </c>
      <c r="B13" s="16" t="s">
        <v>17</v>
      </c>
      <c r="C13" s="11"/>
      <c r="D13" s="11"/>
      <c r="E13" s="11"/>
      <c r="F13" s="11"/>
      <c r="G13" s="18">
        <f>G14</f>
        <v>555111.9</v>
      </c>
      <c r="H13" s="18">
        <f t="shared" si="0"/>
        <v>93885.8</v>
      </c>
      <c r="I13" s="18">
        <f t="shared" si="0"/>
        <v>114225</v>
      </c>
      <c r="J13" s="18">
        <f t="shared" si="0"/>
        <v>48000</v>
      </c>
      <c r="K13" s="18">
        <f t="shared" si="0"/>
        <v>447026</v>
      </c>
      <c r="L13" s="18">
        <f t="shared" si="0"/>
        <v>21730</v>
      </c>
      <c r="M13" s="18">
        <f t="shared" si="0"/>
        <v>0</v>
      </c>
      <c r="N13" s="18">
        <f t="shared" si="0"/>
        <v>0</v>
      </c>
      <c r="O13" s="18">
        <f t="shared" si="0"/>
        <v>471180</v>
      </c>
      <c r="P13" s="18">
        <f t="shared" si="0"/>
        <v>45884</v>
      </c>
      <c r="Q13" s="18">
        <f t="shared" si="0"/>
        <v>0</v>
      </c>
      <c r="R13" s="18">
        <f t="shared" si="0"/>
        <v>0</v>
      </c>
      <c r="S13" s="18">
        <f t="shared" si="0"/>
        <v>24154</v>
      </c>
      <c r="T13" s="17"/>
    </row>
    <row r="14" spans="1:20" s="12" customFormat="1" ht="49.5" customHeight="1" x14ac:dyDescent="0.25">
      <c r="A14" s="18">
        <v>1</v>
      </c>
      <c r="B14" s="19" t="s">
        <v>18</v>
      </c>
      <c r="C14" s="20" t="s">
        <v>19</v>
      </c>
      <c r="D14" s="20" t="s">
        <v>39</v>
      </c>
      <c r="E14" s="18" t="s">
        <v>21</v>
      </c>
      <c r="F14" s="11" t="s">
        <v>22</v>
      </c>
      <c r="G14" s="18">
        <v>555111.9</v>
      </c>
      <c r="H14" s="18">
        <v>93885.8</v>
      </c>
      <c r="I14" s="18">
        <f>29329+7332-3561+26500+6625+J14</f>
        <v>114225</v>
      </c>
      <c r="J14" s="18">
        <f>10000+16500+10000+11500</f>
        <v>48000</v>
      </c>
      <c r="K14" s="18">
        <f>337388+L14+87908</f>
        <v>447026</v>
      </c>
      <c r="L14" s="18">
        <v>21730</v>
      </c>
      <c r="M14" s="18"/>
      <c r="N14" s="18"/>
      <c r="O14" s="18">
        <f>337388+87908+P14</f>
        <v>471180</v>
      </c>
      <c r="P14" s="18">
        <f>21730+24154</f>
        <v>45884</v>
      </c>
      <c r="Q14" s="18"/>
      <c r="R14" s="18"/>
      <c r="S14" s="18">
        <f>O14-K14</f>
        <v>24154</v>
      </c>
      <c r="T14" s="20" t="s">
        <v>33</v>
      </c>
    </row>
    <row r="15" spans="1:20" s="5" customFormat="1" ht="9" customHeight="1" x14ac:dyDescent="0.2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5" customFormat="1" ht="21" customHeight="1" x14ac:dyDescent="0.2">
      <c r="B16" s="26" t="s">
        <v>34</v>
      </c>
      <c r="C16" s="12"/>
      <c r="D16" s="12"/>
      <c r="E16" s="12"/>
      <c r="F16" s="12"/>
      <c r="G16" s="12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</sheetData>
  <mergeCells count="28">
    <mergeCell ref="T5:T8"/>
    <mergeCell ref="S5:S8"/>
    <mergeCell ref="K6:K8"/>
    <mergeCell ref="L6:N6"/>
    <mergeCell ref="L7:L8"/>
    <mergeCell ref="A5:A8"/>
    <mergeCell ref="C5:C8"/>
    <mergeCell ref="B5:B8"/>
    <mergeCell ref="A1:T1"/>
    <mergeCell ref="A3:T3"/>
    <mergeCell ref="A2:T2"/>
    <mergeCell ref="E5:E8"/>
    <mergeCell ref="F5:H5"/>
    <mergeCell ref="F6:F8"/>
    <mergeCell ref="G6:H6"/>
    <mergeCell ref="D5:D8"/>
    <mergeCell ref="I5:J5"/>
    <mergeCell ref="I6:I8"/>
    <mergeCell ref="J6:J8"/>
    <mergeCell ref="O5:R5"/>
    <mergeCell ref="K5:N5"/>
    <mergeCell ref="G7:G8"/>
    <mergeCell ref="H7:H8"/>
    <mergeCell ref="M7:N7"/>
    <mergeCell ref="O6:O8"/>
    <mergeCell ref="P6:R6"/>
    <mergeCell ref="P7:P8"/>
    <mergeCell ref="Q7:R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No1</dc:creator>
  <cp:lastModifiedBy>Admin</cp:lastModifiedBy>
  <cp:lastPrinted>2022-11-16T09:53:56Z</cp:lastPrinted>
  <dcterms:created xsi:type="dcterms:W3CDTF">2021-09-29T01:06:20Z</dcterms:created>
  <dcterms:modified xsi:type="dcterms:W3CDTF">2022-11-16T09:54:15Z</dcterms:modified>
</cp:coreProperties>
</file>