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activeTab="1"/>
  </bookViews>
  <sheets>
    <sheet name="Thuyết minh" sheetId="3" r:id="rId1"/>
    <sheet name="DU TOAN KHKP"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1" l="1"/>
  <c r="G69" i="1" l="1"/>
  <c r="E8" i="1" l="1"/>
  <c r="F8" i="1"/>
  <c r="G9" i="1"/>
  <c r="F9" i="1"/>
  <c r="E9" i="1"/>
  <c r="F74" i="1"/>
  <c r="F72" i="1"/>
  <c r="F73" i="1"/>
  <c r="F71" i="1"/>
  <c r="I8" i="1" l="1"/>
  <c r="J8" i="1" l="1"/>
  <c r="H8" i="1" l="1"/>
  <c r="G8" i="1" s="1"/>
</calcChain>
</file>

<file path=xl/sharedStrings.xml><?xml version="1.0" encoding="utf-8"?>
<sst xmlns="http://schemas.openxmlformats.org/spreadsheetml/2006/main" count="115" uniqueCount="104">
  <si>
    <t>STT</t>
  </si>
  <si>
    <t>Đối tượng</t>
  </si>
  <si>
    <t>Số đối tượng</t>
  </si>
  <si>
    <t>I</t>
  </si>
  <si>
    <t>II</t>
  </si>
  <si>
    <t>Trong đó</t>
  </si>
  <si>
    <t>Ngân sách tỉnh</t>
  </si>
  <si>
    <t>Ngân sách huyện</t>
  </si>
  <si>
    <t>-</t>
  </si>
  <si>
    <t>Tổng cộng</t>
  </si>
  <si>
    <t>Biểu 1</t>
  </si>
  <si>
    <t>THUYẾT MINH</t>
  </si>
  <si>
    <t>ĐƠN VỊ</t>
  </si>
  <si>
    <t>Ngân sách Trung ương</t>
  </si>
  <si>
    <t>Trợ cấp thường xuyên</t>
  </si>
  <si>
    <t xml:space="preserve">Trẻ em dưới 16 tuổi không có nguồn nuôi dưỡng </t>
  </si>
  <si>
    <t xml:space="preserve">Người từ 16 tuổi đến 22 tuổi đang học phổ thông, học nghề, trung học chuyên nghiệp, cao đẳng, đại học </t>
  </si>
  <si>
    <t xml:space="preserve">Trẻ em nhiễm HIV thuộc hộ nghèo </t>
  </si>
  <si>
    <t>Dưới 04 tuổi</t>
  </si>
  <si>
    <t>Từ 04 đến dưới 16 tuổi</t>
  </si>
  <si>
    <t>Từ 16 tuổi trở lên</t>
  </si>
  <si>
    <t>Người đơn thân nghèo đang nuôi con (thuộc hộ nghèo, hộ cận nghèo) *</t>
  </si>
  <si>
    <t>Đang nuôi 01 con</t>
  </si>
  <si>
    <t xml:space="preserve">Đang nuôi từ 02 con </t>
  </si>
  <si>
    <t xml:space="preserve">Đang nuôi từ 03 con </t>
  </si>
  <si>
    <t>Đang nuôi từ 04 con</t>
  </si>
  <si>
    <t>Đang nuôi từ 05 con</t>
  </si>
  <si>
    <t>Đang nuôi từ 06 con</t>
  </si>
  <si>
    <t xml:space="preserve">Người cao tuổi </t>
  </si>
  <si>
    <t>a</t>
  </si>
  <si>
    <t xml:space="preserve">NCT thuộc hộ nghèo không có người có nghĩa vụ và quyền phụng dưỡng hoặc có người có nghĩa vụ và quyền phụng dưỡng nhưng người này đang hưởng chế độ trợ cấp xã hội hàng tháng </t>
  </si>
  <si>
    <t>Từ đủ 60 tuổi đến 80 tuổi</t>
  </si>
  <si>
    <t>Từ đủ 80 tuổi trở lên</t>
  </si>
  <si>
    <t>b</t>
  </si>
  <si>
    <t>NCT từ đủ 75 đến 80 tuổi thuộc diện hộ nghèo, hộ cận nghèo đang sống tại địa bàn các xã, thôn vùng đồng bào DTTS và miền núi ĐBKK</t>
  </si>
  <si>
    <t>c</t>
  </si>
  <si>
    <t>Người từ đủ 80 tuổi trở lên mà không có lương hưu, trợ cấp bảo hiểm xã hội hàng tháng, trợ cấp xã hội hàng tháng</t>
  </si>
  <si>
    <t>d</t>
  </si>
  <si>
    <t>NCT thuộc hộ nghèo không có người có nghĩa vụ và quyền phụng dưỡng, không có điều kiện sống ở cộng đồng, đủ điều kiện tiếp nhận vào cơ sở BTXH, nhà xã hội nhưng có người nhận chăm sóc tại cộng đồng.</t>
  </si>
  <si>
    <t>Trẻ em khuyết tật, NKT thuộc diện hưởng trợ cấp xã hội theo quy định của pháp luật về NKT</t>
  </si>
  <si>
    <t>- NKT đặc biệt nặng</t>
  </si>
  <si>
    <t>- NKT đặc biệt nặng là người cao tuổi, trẻ em</t>
  </si>
  <si>
    <t>- NKT nặng</t>
  </si>
  <si>
    <t>- NKT nặng là người cao tuổi, trẻ em</t>
  </si>
  <si>
    <t>Trẻ em dưới 3 tuổi thuộc diện hộ nghèo, hộ cận nghèo không thuộc đối tượng quy định tại các khoản 1, 3 và 6 Điều 5 NĐ 20/2021/NĐ-CP đang sống tại địa bàn các xã, thôn vùng đồng bào DTTS và miền núi ĐBKK **</t>
  </si>
  <si>
    <t>Người nhiễm HIV thuộc diện hộ nghèo không có nguồn thu nhập ổn định hàng tháng như tiền lương, tiền công, lương hưu, trợ cấp BHXH, TCXH hàng tháng</t>
  </si>
  <si>
    <t>NHẬN NUÔI DƯỠNG, CHĂM SÓC TẠI CỘNG ĐỒNG</t>
  </si>
  <si>
    <t xml:space="preserve">Hộ gia đình, cá nhân nuôi dưỡng đối tượng trẻ em dưới 16 tuổi không có nguồn nuôi dưỡng </t>
  </si>
  <si>
    <t>Từ 04 tuổi đến dưới 16 tuổi</t>
  </si>
  <si>
    <t>NKT đang mang thai hoặc nuôi con dưới 36 tháng tuổi</t>
  </si>
  <si>
    <t>NKT tật đặc biệt nặng, NKT nặng đang mang thai hoặc nuôi 01 con dưới 36 tháng tuổi</t>
  </si>
  <si>
    <t>NKT đặc biệt nặng, NKT nặng đang mang thai 
và nuôi 01 con dưới 36 tháng tuổi</t>
  </si>
  <si>
    <t>NKT đặc biệt nặng, NKT nặng đang nuôi từ 02 con trở lên dưới 36 tháng tuổi</t>
  </si>
  <si>
    <t>Hộ gia đình đang trực tiếp chăm sóc, nuôi dưỡng mỗi một NKT đặc biệt nặng</t>
  </si>
  <si>
    <t>Hộ gia đình, cá nhân nhận chăm sóc, nuôi dưỡng  NKT đặc biệt nặng</t>
  </si>
  <si>
    <t>Nhận chăm sóc, nuôi dưỡng mỗi 01 NKT đặc biệt nặng</t>
  </si>
  <si>
    <t>Nhận chăm sóc, nuôi dưỡng mỗi một trẻ em khuyết tật đặc biệt nặng</t>
  </si>
  <si>
    <t>III</t>
  </si>
  <si>
    <t>CHĂM SÓC, NUÔI DƯỠNG TẠI TRUNG TÂM BẢO TRỢ VÀ CÔNG TÁC XÃ HỘI</t>
  </si>
  <si>
    <t>Trẻ em dưới 04 tuổi không có nguồn nuôi dưỡng</t>
  </si>
  <si>
    <t>Trẻ em dưới 16 tuổi không có nguồn nuôi dưỡng</t>
  </si>
  <si>
    <t xml:space="preserve">Người từ 16 tuổi đến 22 tuổi đang học phổ thông, học nghề, trung học chuyên nghiệp, cao đẳng, </t>
  </si>
  <si>
    <t>Người Cao tuổi</t>
  </si>
  <si>
    <t xml:space="preserve">Trẻ em khuyết tật, NKT thuộc diện hưởng trợ cấp xã hội theo quy định </t>
  </si>
  <si>
    <t xml:space="preserve">IV </t>
  </si>
  <si>
    <t>CƠ SỞ TRỢ GIÚP XÃ HỘI NGOÀI CÔNG LẬP (05 Cơ sở trợ giúp xã hội Vinh Sơn 1,2,3,4,5)</t>
  </si>
  <si>
    <t>V</t>
  </si>
  <si>
    <t>VI</t>
  </si>
  <si>
    <t>KHẨN CẤP</t>
  </si>
  <si>
    <t xml:space="preserve"> Đối tượng bảo vệ khẩn cấp trong Trung tâm BT&amp;CTXH tỉnh</t>
  </si>
  <si>
    <t xml:space="preserve">Hỗ trợ nhà ở </t>
  </si>
  <si>
    <t>Hỗ trợ mai táng phí cho đối tượng BTXH hàng tháng tại cộng đồng</t>
  </si>
  <si>
    <t>Mai táng phí cho các đối tượng tại Trung tâm BTXH Kon Tum và Đăk Lăk</t>
  </si>
  <si>
    <t>Lệ phí chi trả cho Bưu điện</t>
  </si>
  <si>
    <t>Người nhiễm HIV không thuộc diện hộ nghèo không có nguồn thu nhập ổn định hành tháng như tiền lương, tiền công, lương hưu, trợ cấp BHXH, TCXH hàng tháng.</t>
  </si>
  <si>
    <t>Kinh phí thực hiện 6 tháng cuối năm 2021</t>
  </si>
  <si>
    <t>Kinh phí thực hiện cả năm 2021</t>
  </si>
  <si>
    <t>Trợ cấp xã hội hàng tháng</t>
  </si>
  <si>
    <t>1.1</t>
  </si>
  <si>
    <t>1.2</t>
  </si>
  <si>
    <t>1.3</t>
  </si>
  <si>
    <t>1.4</t>
  </si>
  <si>
    <t>1.5</t>
  </si>
  <si>
    <t>1.6</t>
  </si>
  <si>
    <t>1.7</t>
  </si>
  <si>
    <t>1.8</t>
  </si>
  <si>
    <t>Ý KIẾN ĐỀ XUẤT CỦA CÁC ĐƠN VỊ LIÊN QUAN</t>
  </si>
  <si>
    <t xml:space="preserve">THUYẾT MINH DỰ TOÁN KINH PHÍ THỰC HIỆN NGHỊ QUYẾT </t>
  </si>
  <si>
    <t>Đvt: nghìn đồng</t>
  </si>
  <si>
    <t>(Kèm theo Tờ trình số      /TTr-UBND ngày     tháng     năm 2021 của Ủy ban nhân dân tỉnh)</t>
  </si>
  <si>
    <t xml:space="preserve">NỘI DUNG ĐƠN VỊ ĐỀ NGHỊ </t>
  </si>
  <si>
    <t>Sở Lao động - Thương binh và xã hội</t>
  </si>
  <si>
    <t>Ghi chú
(Dự toán cho năm 2021)</t>
  </si>
  <si>
    <t xml:space="preserve">THUYẾT MINH NỘI DUNG TỜ TRÌNH TRÌNH HỘI ĐỒNG NHÂN DÂN TỈNH BAN HÀNH NGHỊ QUYẾT </t>
  </si>
  <si>
    <t>Mức chuẩn trợ giúp xã hội</t>
  </si>
  <si>
    <t>Hệ số</t>
  </si>
  <si>
    <t>TT</t>
  </si>
  <si>
    <t>Thống nhất tham mưu Ủy ban nhân dân tỉnh trình HĐND tỉnh ban hành Nghị quyết thực hiện là đúng qui định của pháp luật.</t>
  </si>
  <si>
    <t xml:space="preserve"> ĐỐI TƯỢNG KHÓ KHĂN ĐẶC THÙ KHÁC CHƯA ĐƯỢC QUI ĐỊNH THEO NĐ20/2021/NĐ-CP</t>
  </si>
  <si>
    <t>Đối tượng Người khuyết tật là thế hệ thứ ba của người hoạt động kháng chiến bị nhiễm chất độc hóa học thuộc diện hưởng chính sách trợ giúp xã hội (Thông tư 02).</t>
  </si>
  <si>
    <t>Trẻ em dưới 16 tuổi (không thuộc đối tượng qui định tại khoản 7, điều 5, Nghị định 20/2021/NĐ-CP) có cha hoặc mẹ bị khuyết tật đặc biệt nặng đang hưởng trợ cấp xã hội ngoài cộng đồng thuộc hộ nghèo, hộ cận nghèo, thu nhập trung bình.</t>
  </si>
  <si>
    <t>Trẻ em dưới 16 tuổi (không thuộc đối tượng qui định tại khoản 7, điều 5, Nghị định 20/2021/NĐ-CP) có cha và mẹ bị khuyết tật nặng đang hưởng trợ cấp xã hội ngoài cộng đồng thuộc hộ nghèo, hộ cận nghèo, thu nhập trung bình.</t>
  </si>
  <si>
    <t>Về ban hành Nghị quyết Quy định mức chuẩn trợ giúp xã hội, mức trợ giúp xã hội, đối tượng khó khăn chưa quy định tại Nghị định số 20/2021/NĐ-CP được hưởng chính sách trợ giúp xã hội trên địa bàn tỉnh</t>
  </si>
  <si>
    <t xml:space="preserve"> Thực hiện Thông báo số 24/TB-TTHĐND ngày 28 tháng 9 năm 2021 của Thường trực Hội đồng nhân dân tỉnh Kết luận của Thường trực Hội đồng nhân dân tỉnh về thống nhất hồ sơ đề nghị xây dựng Nghị quyết Quy định mức chuẩn trợ giúp xã hội, mức trợ giúp xã hội, đối tượng khó khăn chưa quy định tại Nghị định số 20/2021/NĐ-CP được hưởng chính sách trợ giúp xã hội trên địa bàn tỉnh. Thực hiện Công văn số 22/TTHĐND-TH ngày 11 tháng 10 năm 2021 về việc rà soát các nội dung và công tác chuẩn bị Kỳ họp thứ 2 HĐND tỉnh Khóa XII. Giao UBND tỉnh là cơ quan trình dự thảo nghị quyết theo qui định, trình tại kỳ họp thứ 2 HĐND tỉnh Khóa XII nhiệm kỳ 2021-2026; Công văn số 1750-CV/VPTU ngày 08/10/2021 của Văn phòng Tỉnh ủy tỉnh Kon Tum về quy trình xin ý kiến Ban Thường vụ Tỉnh ủy đối với các nội dung trình kỳ họp Hội đồng nhân dân tỉnh.
Thực hiện Công văn số 4014/UBND-KTTH ngày 08/11/2021 của Ủy ban nhân dân tỉnh Kon Tum V/v khẩn trương tham mưu các nội dung trình kỳ họp thứ 2 Hội đồng nhân dân tỉnh; Thông báo số 303/TB-UBND 08/11/2021 của Ủy ban nhân dân tỉnh Kon Tum về Kết quả phiên họp Ủy ban nhân dân tỉnh thường kỳ tháng 10 năm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</si>
</sst>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0.0"/>
    <numFmt numFmtId="166" formatCode="0;[Red]0"/>
  </numFmts>
  <fonts count="13" x14ac:knownFonts="1">
    <font>
      <sz val="11"/>
      <color theme="1"/>
      <name val="Arial"/>
      <family val="2"/>
      <scheme val="minor"/>
    </font>
    <font>
      <sz val="12"/>
      <color theme="1"/>
      <name val="Times New Roman"/>
      <family val="1"/>
    </font>
    <font>
      <b/>
      <sz val="14"/>
      <color theme="1"/>
      <name val="Times New Roman"/>
      <family val="1"/>
    </font>
    <font>
      <b/>
      <sz val="12"/>
      <color theme="1"/>
      <name val="Times New Roman"/>
      <family val="1"/>
    </font>
    <font>
      <sz val="12"/>
      <color rgb="FF7030A0"/>
      <name val="Times New Roman"/>
      <family val="1"/>
    </font>
    <font>
      <sz val="14"/>
      <color rgb="FFFF0000"/>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i/>
      <sz val="11"/>
      <name val="Times New Roman"/>
      <family val="1"/>
    </font>
    <font>
      <b/>
      <i/>
      <sz val="14"/>
      <color theme="1"/>
      <name val="Times New Roman"/>
      <family val="1"/>
    </font>
    <font>
      <b/>
      <i/>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vertical="center"/>
    </xf>
    <xf numFmtId="0" fontId="1" fillId="0" borderId="1" xfId="0" applyFont="1" applyFill="1" applyBorder="1" applyAlignment="1">
      <alignment vertical="center" wrapText="1"/>
    </xf>
    <xf numFmtId="0" fontId="5" fillId="0" borderId="0" xfId="0" applyFont="1" applyFill="1" applyAlignment="1">
      <alignment vertical="center" wrapText="1" shrinkToFi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xf>
    <xf numFmtId="3" fontId="8" fillId="0" borderId="1" xfId="0" applyNumberFormat="1" applyFont="1" applyFill="1" applyBorder="1" applyAlignment="1">
      <alignment horizontal="right" vertical="center" wrapText="1"/>
    </xf>
    <xf numFmtId="164" fontId="6" fillId="0" borderId="1" xfId="0" applyNumberFormat="1" applyFont="1" applyFill="1" applyBorder="1" applyAlignment="1">
      <alignment vertical="center"/>
    </xf>
    <xf numFmtId="0" fontId="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xf>
    <xf numFmtId="3"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165" fontId="9" fillId="0" borderId="3"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xf>
    <xf numFmtId="0" fontId="9" fillId="0" borderId="1" xfId="0" applyFont="1" applyFill="1" applyBorder="1" applyAlignment="1">
      <alignment horizontal="right" vertical="center" wrapText="1"/>
    </xf>
    <xf numFmtId="0" fontId="9"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165" fontId="8"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 xfId="0" applyNumberFormat="1" applyFont="1" applyFill="1" applyBorder="1"/>
    <xf numFmtId="165" fontId="9" fillId="0" borderId="1" xfId="0" applyNumberFormat="1" applyFont="1" applyFill="1" applyBorder="1"/>
    <xf numFmtId="165" fontId="9" fillId="0" borderId="1" xfId="0" applyNumberFormat="1" applyFont="1" applyFill="1" applyBorder="1" applyAlignment="1">
      <alignment vertical="center"/>
    </xf>
    <xf numFmtId="165" fontId="8" fillId="0" borderId="1" xfId="0" applyNumberFormat="1" applyFont="1" applyFill="1" applyBorder="1" applyAlignment="1">
      <alignment horizontal="left" vertical="center" wrapText="1"/>
    </xf>
    <xf numFmtId="166" fontId="9"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2" fillId="0" borderId="0" xfId="0" applyFont="1" applyAlignment="1">
      <alignment vertical="center"/>
    </xf>
    <xf numFmtId="0" fontId="2" fillId="0" borderId="0" xfId="0" applyFont="1" applyAlignment="1">
      <alignment horizontal="center" vertical="center" wrapText="1"/>
    </xf>
    <xf numFmtId="0" fontId="11" fillId="0" borderId="0" xfId="0" applyFont="1" applyAlignment="1">
      <alignment horizontal="center" vertical="center" wrapText="1"/>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7" xfId="0"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6"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75" zoomScaleNormal="75" workbookViewId="0">
      <pane xSplit="1" ySplit="4" topLeftCell="B11" activePane="bottomRight" state="frozen"/>
      <selection pane="topRight" activeCell="B1" sqref="B1"/>
      <selection pane="bottomLeft" activeCell="A4" sqref="A4"/>
      <selection pane="bottomRight" activeCell="C4" sqref="C4"/>
    </sheetView>
  </sheetViews>
  <sheetFormatPr defaultColWidth="9.125" defaultRowHeight="15.75" x14ac:dyDescent="0.2"/>
  <cols>
    <col min="1" max="1" width="6.5" style="2" customWidth="1"/>
    <col min="2" max="2" width="22.125" style="3" customWidth="1"/>
    <col min="3" max="3" width="39.375" style="4" customWidth="1"/>
    <col min="4" max="4" width="31.875" style="4" customWidth="1"/>
    <col min="5" max="5" width="54.625" style="4" customWidth="1"/>
    <col min="6" max="16384" width="9.125" style="1"/>
  </cols>
  <sheetData>
    <row r="1" spans="1:5" ht="36.75" customHeight="1" x14ac:dyDescent="0.2">
      <c r="A1" s="56" t="s">
        <v>93</v>
      </c>
      <c r="B1" s="56"/>
      <c r="C1" s="56"/>
      <c r="D1" s="56"/>
      <c r="E1" s="56"/>
    </row>
    <row r="2" spans="1:5" s="55" customFormat="1" ht="19.5" x14ac:dyDescent="0.2">
      <c r="A2" s="57" t="s">
        <v>89</v>
      </c>
      <c r="B2" s="57"/>
      <c r="C2" s="57"/>
      <c r="D2" s="57"/>
      <c r="E2" s="57"/>
    </row>
    <row r="4" spans="1:5" ht="31.5" x14ac:dyDescent="0.2">
      <c r="A4" s="6" t="s">
        <v>0</v>
      </c>
      <c r="B4" s="6" t="s">
        <v>12</v>
      </c>
      <c r="C4" s="8" t="s">
        <v>90</v>
      </c>
      <c r="D4" s="6" t="s">
        <v>86</v>
      </c>
      <c r="E4" s="6" t="s">
        <v>11</v>
      </c>
    </row>
    <row r="5" spans="1:5" ht="393" customHeight="1" x14ac:dyDescent="0.25">
      <c r="A5" s="5">
        <v>1</v>
      </c>
      <c r="B5" s="7" t="s">
        <v>91</v>
      </c>
      <c r="C5" s="14" t="s">
        <v>102</v>
      </c>
      <c r="D5" s="7" t="s">
        <v>97</v>
      </c>
      <c r="E5" s="54" t="s">
        <v>103</v>
      </c>
    </row>
  </sheetData>
  <mergeCells count="2">
    <mergeCell ref="A1:E1"/>
    <mergeCell ref="A2:E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tabSelected="1" zoomScale="73" zoomScaleNormal="73" workbookViewId="0">
      <pane xSplit="2" ySplit="7" topLeftCell="C67" activePane="bottomRight" state="frozen"/>
      <selection pane="topRight" activeCell="C1" sqref="C1"/>
      <selection pane="bottomLeft" activeCell="A7" sqref="A7"/>
      <selection pane="bottomRight" activeCell="A3" sqref="A3:XFD3"/>
    </sheetView>
  </sheetViews>
  <sheetFormatPr defaultColWidth="9.125" defaultRowHeight="15.75" x14ac:dyDescent="0.2"/>
  <cols>
    <col min="1" max="1" width="4.625" style="9" customWidth="1"/>
    <col min="2" max="2" width="27.625" style="10" customWidth="1"/>
    <col min="3" max="3" width="7" style="10" customWidth="1"/>
    <col min="4" max="4" width="6.125" style="9" customWidth="1"/>
    <col min="5" max="5" width="9.125" style="11" customWidth="1"/>
    <col min="6" max="6" width="13.625" style="11" customWidth="1"/>
    <col min="7" max="7" width="14" style="11" customWidth="1"/>
    <col min="8" max="8" width="13.5" style="11" customWidth="1"/>
    <col min="9" max="9" width="12.375" style="11" customWidth="1"/>
    <col min="10" max="10" width="11.875" style="11" customWidth="1"/>
    <col min="11" max="11" width="8.125" style="11" customWidth="1"/>
    <col min="12" max="16384" width="9.125" style="11"/>
  </cols>
  <sheetData>
    <row r="1" spans="1:11" x14ac:dyDescent="0.2">
      <c r="K1" s="9" t="s">
        <v>10</v>
      </c>
    </row>
    <row r="2" spans="1:11" ht="36" customHeight="1" x14ac:dyDescent="0.2">
      <c r="A2" s="75" t="s">
        <v>87</v>
      </c>
      <c r="B2" s="75"/>
      <c r="C2" s="75"/>
      <c r="D2" s="75"/>
      <c r="E2" s="75"/>
      <c r="F2" s="75"/>
      <c r="G2" s="75"/>
      <c r="H2" s="75"/>
      <c r="I2" s="75"/>
      <c r="J2" s="75"/>
      <c r="K2" s="75"/>
    </row>
    <row r="3" spans="1:11" s="55" customFormat="1" ht="18.75" customHeight="1" x14ac:dyDescent="0.2">
      <c r="A3" s="57" t="s">
        <v>89</v>
      </c>
      <c r="B3" s="57"/>
      <c r="C3" s="57"/>
      <c r="D3" s="57"/>
      <c r="E3" s="57"/>
      <c r="F3" s="57"/>
      <c r="G3" s="57"/>
      <c r="H3" s="57"/>
      <c r="I3" s="57"/>
      <c r="J3" s="57"/>
      <c r="K3" s="57"/>
    </row>
    <row r="5" spans="1:11" x14ac:dyDescent="0.2">
      <c r="I5" s="64" t="s">
        <v>88</v>
      </c>
      <c r="J5" s="64"/>
      <c r="K5" s="64"/>
    </row>
    <row r="6" spans="1:11" s="12" customFormat="1" ht="15.75" customHeight="1" x14ac:dyDescent="0.2">
      <c r="A6" s="67" t="s">
        <v>96</v>
      </c>
      <c r="B6" s="67" t="s">
        <v>1</v>
      </c>
      <c r="C6" s="68" t="s">
        <v>94</v>
      </c>
      <c r="D6" s="67" t="s">
        <v>95</v>
      </c>
      <c r="E6" s="68" t="s">
        <v>2</v>
      </c>
      <c r="F6" s="67" t="s">
        <v>75</v>
      </c>
      <c r="G6" s="67" t="s">
        <v>76</v>
      </c>
      <c r="H6" s="76" t="s">
        <v>5</v>
      </c>
      <c r="I6" s="67"/>
      <c r="J6" s="67"/>
      <c r="K6" s="67" t="s">
        <v>92</v>
      </c>
    </row>
    <row r="7" spans="1:11" s="12" customFormat="1" ht="90.75" customHeight="1" x14ac:dyDescent="0.2">
      <c r="A7" s="67"/>
      <c r="B7" s="67"/>
      <c r="C7" s="69"/>
      <c r="D7" s="67"/>
      <c r="E7" s="69"/>
      <c r="F7" s="67"/>
      <c r="G7" s="67"/>
      <c r="H7" s="18" t="s">
        <v>13</v>
      </c>
      <c r="I7" s="19" t="s">
        <v>6</v>
      </c>
      <c r="J7" s="19" t="s">
        <v>7</v>
      </c>
      <c r="K7" s="67"/>
    </row>
    <row r="8" spans="1:11" s="13" customFormat="1" x14ac:dyDescent="0.2">
      <c r="A8" s="20"/>
      <c r="B8" s="21" t="s">
        <v>9</v>
      </c>
      <c r="C8" s="21"/>
      <c r="D8" s="20"/>
      <c r="E8" s="22">
        <f>E10+E42+E57+E63+E64+E70</f>
        <v>17280</v>
      </c>
      <c r="F8" s="22">
        <f>F10+F42+F57+F63+F64+F70</f>
        <v>58483640</v>
      </c>
      <c r="G8" s="22">
        <f>SUM(H8:J8)</f>
        <v>94868740</v>
      </c>
      <c r="H8" s="22">
        <f>G9</f>
        <v>83808540</v>
      </c>
      <c r="I8" s="22">
        <f>(I63+I70)*2</f>
        <v>5438880</v>
      </c>
      <c r="J8" s="22">
        <f>G64</f>
        <v>5621320</v>
      </c>
      <c r="K8" s="23"/>
    </row>
    <row r="9" spans="1:11" s="13" customFormat="1" x14ac:dyDescent="0.2">
      <c r="A9" s="20" t="s">
        <v>3</v>
      </c>
      <c r="B9" s="24" t="s">
        <v>14</v>
      </c>
      <c r="C9" s="24"/>
      <c r="D9" s="20"/>
      <c r="E9" s="22">
        <f>E10+E42+E57</f>
        <v>16455</v>
      </c>
      <c r="F9" s="22">
        <f>F10+F42+F57</f>
        <v>52317360</v>
      </c>
      <c r="G9" s="22">
        <f>G10+G42+G57</f>
        <v>83808540</v>
      </c>
      <c r="H9" s="22"/>
      <c r="I9" s="22"/>
      <c r="J9" s="22"/>
      <c r="K9" s="23"/>
    </row>
    <row r="10" spans="1:11" x14ac:dyDescent="0.2">
      <c r="A10" s="25">
        <v>1</v>
      </c>
      <c r="B10" s="26" t="s">
        <v>77</v>
      </c>
      <c r="C10" s="26"/>
      <c r="D10" s="27"/>
      <c r="E10" s="22">
        <v>15000</v>
      </c>
      <c r="F10" s="22">
        <v>47946600</v>
      </c>
      <c r="G10" s="22">
        <v>76164570</v>
      </c>
      <c r="H10" s="28"/>
      <c r="I10" s="28"/>
      <c r="J10" s="28"/>
      <c r="K10" s="29"/>
    </row>
    <row r="11" spans="1:11" x14ac:dyDescent="0.2">
      <c r="A11" s="66" t="s">
        <v>78</v>
      </c>
      <c r="B11" s="73" t="s">
        <v>15</v>
      </c>
      <c r="C11" s="30"/>
      <c r="D11" s="27"/>
      <c r="E11" s="28">
        <v>255</v>
      </c>
      <c r="F11" s="28">
        <v>841320</v>
      </c>
      <c r="G11" s="28">
        <v>1456110</v>
      </c>
      <c r="H11" s="28"/>
      <c r="I11" s="28"/>
      <c r="J11" s="28"/>
      <c r="K11" s="31"/>
    </row>
    <row r="12" spans="1:11" x14ac:dyDescent="0.2">
      <c r="A12" s="66"/>
      <c r="B12" s="73"/>
      <c r="C12" s="32">
        <v>360</v>
      </c>
      <c r="D12" s="33">
        <v>2.5</v>
      </c>
      <c r="E12" s="28">
        <v>7</v>
      </c>
      <c r="F12" s="28">
        <v>37800</v>
      </c>
      <c r="G12" s="28">
        <v>62100</v>
      </c>
      <c r="H12" s="28"/>
      <c r="I12" s="28"/>
      <c r="J12" s="28"/>
      <c r="K12" s="31"/>
    </row>
    <row r="13" spans="1:11" x14ac:dyDescent="0.2">
      <c r="A13" s="66"/>
      <c r="B13" s="73"/>
      <c r="C13" s="32">
        <v>360</v>
      </c>
      <c r="D13" s="33">
        <v>1.5</v>
      </c>
      <c r="E13" s="28">
        <v>248</v>
      </c>
      <c r="F13" s="28">
        <v>803520</v>
      </c>
      <c r="G13" s="28">
        <v>1394010</v>
      </c>
      <c r="H13" s="28"/>
      <c r="I13" s="28"/>
      <c r="J13" s="28"/>
      <c r="K13" s="29"/>
    </row>
    <row r="14" spans="1:11" s="13" customFormat="1" ht="81" customHeight="1" x14ac:dyDescent="0.2">
      <c r="A14" s="34" t="s">
        <v>79</v>
      </c>
      <c r="B14" s="35" t="s">
        <v>16</v>
      </c>
      <c r="C14" s="32">
        <v>360</v>
      </c>
      <c r="D14" s="36">
        <v>1.5</v>
      </c>
      <c r="E14" s="28">
        <v>43</v>
      </c>
      <c r="F14" s="28">
        <v>139320</v>
      </c>
      <c r="G14" s="28">
        <v>251100</v>
      </c>
      <c r="H14" s="28"/>
      <c r="I14" s="28"/>
      <c r="J14" s="28"/>
      <c r="K14" s="31"/>
    </row>
    <row r="15" spans="1:11" x14ac:dyDescent="0.2">
      <c r="A15" s="37" t="s">
        <v>80</v>
      </c>
      <c r="B15" s="38" t="s">
        <v>17</v>
      </c>
      <c r="C15" s="32">
        <v>360</v>
      </c>
      <c r="D15" s="39"/>
      <c r="E15" s="28">
        <v>5</v>
      </c>
      <c r="F15" s="28">
        <v>20520</v>
      </c>
      <c r="G15" s="28">
        <v>35910</v>
      </c>
      <c r="H15" s="28"/>
      <c r="I15" s="28"/>
      <c r="J15" s="28"/>
      <c r="K15" s="31"/>
    </row>
    <row r="16" spans="1:11" x14ac:dyDescent="0.2">
      <c r="A16" s="40"/>
      <c r="B16" s="38" t="s">
        <v>18</v>
      </c>
      <c r="C16" s="32">
        <v>360</v>
      </c>
      <c r="D16" s="33">
        <v>2.5</v>
      </c>
      <c r="E16" s="28">
        <v>0</v>
      </c>
      <c r="F16" s="28">
        <v>0</v>
      </c>
      <c r="G16" s="28">
        <v>6480</v>
      </c>
      <c r="H16" s="28"/>
      <c r="I16" s="28"/>
      <c r="J16" s="28"/>
      <c r="K16" s="31"/>
    </row>
    <row r="17" spans="1:11" x14ac:dyDescent="0.2">
      <c r="A17" s="40"/>
      <c r="B17" s="38" t="s">
        <v>19</v>
      </c>
      <c r="C17" s="32">
        <v>360</v>
      </c>
      <c r="D17" s="33">
        <v>2</v>
      </c>
      <c r="E17" s="28">
        <v>4</v>
      </c>
      <c r="F17" s="28">
        <v>17280</v>
      </c>
      <c r="G17" s="28">
        <v>23760</v>
      </c>
      <c r="H17" s="28"/>
      <c r="I17" s="28"/>
      <c r="J17" s="28"/>
      <c r="K17" s="31"/>
    </row>
    <row r="18" spans="1:11" ht="78.75" customHeight="1" x14ac:dyDescent="0.2">
      <c r="A18" s="37"/>
      <c r="B18" s="38" t="s">
        <v>20</v>
      </c>
      <c r="C18" s="32">
        <v>360</v>
      </c>
      <c r="D18" s="33">
        <v>1.5</v>
      </c>
      <c r="E18" s="28">
        <v>1</v>
      </c>
      <c r="F18" s="28">
        <v>3240</v>
      </c>
      <c r="G18" s="28">
        <v>5670</v>
      </c>
      <c r="H18" s="28"/>
      <c r="I18" s="28"/>
      <c r="J18" s="28"/>
      <c r="K18" s="31"/>
    </row>
    <row r="19" spans="1:11" ht="45" x14ac:dyDescent="0.2">
      <c r="A19" s="37" t="s">
        <v>81</v>
      </c>
      <c r="B19" s="38" t="s">
        <v>21</v>
      </c>
      <c r="C19" s="32">
        <v>360</v>
      </c>
      <c r="D19" s="39"/>
      <c r="E19" s="28">
        <v>1041</v>
      </c>
      <c r="F19" s="28">
        <v>4088880</v>
      </c>
      <c r="G19" s="28">
        <v>6460560</v>
      </c>
      <c r="H19" s="28"/>
      <c r="I19" s="28"/>
      <c r="J19" s="28"/>
      <c r="K19" s="31"/>
    </row>
    <row r="20" spans="1:11" x14ac:dyDescent="0.2">
      <c r="A20" s="37"/>
      <c r="B20" s="38" t="s">
        <v>22</v>
      </c>
      <c r="C20" s="32">
        <v>360</v>
      </c>
      <c r="D20" s="33">
        <v>1</v>
      </c>
      <c r="E20" s="28">
        <v>380</v>
      </c>
      <c r="F20" s="28">
        <v>820800</v>
      </c>
      <c r="G20" s="28">
        <v>1384560</v>
      </c>
      <c r="H20" s="28"/>
      <c r="I20" s="28"/>
      <c r="J20" s="28"/>
      <c r="K20" s="31"/>
    </row>
    <row r="21" spans="1:11" x14ac:dyDescent="0.2">
      <c r="A21" s="37"/>
      <c r="B21" s="41" t="s">
        <v>23</v>
      </c>
      <c r="C21" s="32">
        <v>360</v>
      </c>
      <c r="D21" s="33">
        <v>2</v>
      </c>
      <c r="E21" s="28">
        <v>509</v>
      </c>
      <c r="F21" s="28">
        <v>2203200</v>
      </c>
      <c r="G21" s="28">
        <v>3581820</v>
      </c>
      <c r="H21" s="28"/>
      <c r="I21" s="28"/>
      <c r="J21" s="28"/>
      <c r="K21" s="31"/>
    </row>
    <row r="22" spans="1:11" x14ac:dyDescent="0.2">
      <c r="A22" s="37"/>
      <c r="B22" s="41" t="s">
        <v>24</v>
      </c>
      <c r="C22" s="32">
        <v>360</v>
      </c>
      <c r="D22" s="33">
        <v>3</v>
      </c>
      <c r="E22" s="28">
        <v>131</v>
      </c>
      <c r="F22" s="28">
        <v>876960</v>
      </c>
      <c r="G22" s="28">
        <v>1225260</v>
      </c>
      <c r="H22" s="28"/>
      <c r="I22" s="28"/>
      <c r="J22" s="28"/>
      <c r="K22" s="31"/>
    </row>
    <row r="23" spans="1:11" x14ac:dyDescent="0.2">
      <c r="A23" s="37"/>
      <c r="B23" s="41" t="s">
        <v>25</v>
      </c>
      <c r="C23" s="32">
        <v>360</v>
      </c>
      <c r="D23" s="33">
        <v>4</v>
      </c>
      <c r="E23" s="28">
        <v>19</v>
      </c>
      <c r="F23" s="28">
        <v>164160</v>
      </c>
      <c r="G23" s="28">
        <v>238680</v>
      </c>
      <c r="H23" s="28"/>
      <c r="I23" s="28"/>
      <c r="J23" s="28"/>
      <c r="K23" s="31"/>
    </row>
    <row r="24" spans="1:11" x14ac:dyDescent="0.2">
      <c r="A24" s="37"/>
      <c r="B24" s="41" t="s">
        <v>26</v>
      </c>
      <c r="C24" s="32">
        <v>360</v>
      </c>
      <c r="D24" s="33">
        <v>5</v>
      </c>
      <c r="E24" s="28">
        <v>1</v>
      </c>
      <c r="F24" s="28">
        <v>10800</v>
      </c>
      <c r="G24" s="28">
        <v>14040</v>
      </c>
      <c r="H24" s="28"/>
      <c r="I24" s="28"/>
      <c r="J24" s="28"/>
      <c r="K24" s="31"/>
    </row>
    <row r="25" spans="1:11" x14ac:dyDescent="0.2">
      <c r="A25" s="37"/>
      <c r="B25" s="41" t="s">
        <v>27</v>
      </c>
      <c r="C25" s="32">
        <v>360</v>
      </c>
      <c r="D25" s="33">
        <v>6</v>
      </c>
      <c r="E25" s="28">
        <v>1</v>
      </c>
      <c r="F25" s="28">
        <v>12960</v>
      </c>
      <c r="G25" s="28">
        <v>16200</v>
      </c>
      <c r="H25" s="28"/>
      <c r="I25" s="28"/>
      <c r="J25" s="28"/>
      <c r="K25" s="31"/>
    </row>
    <row r="26" spans="1:11" x14ac:dyDescent="0.2">
      <c r="A26" s="37" t="s">
        <v>82</v>
      </c>
      <c r="B26" s="38" t="s">
        <v>28</v>
      </c>
      <c r="C26" s="38"/>
      <c r="D26" s="39"/>
      <c r="E26" s="28">
        <v>5341</v>
      </c>
      <c r="F26" s="28">
        <v>11774160</v>
      </c>
      <c r="G26" s="28">
        <v>19934910</v>
      </c>
      <c r="H26" s="28"/>
      <c r="I26" s="28"/>
      <c r="J26" s="28"/>
      <c r="K26" s="31"/>
    </row>
    <row r="27" spans="1:11" ht="90" x14ac:dyDescent="0.2">
      <c r="A27" s="37" t="s">
        <v>29</v>
      </c>
      <c r="B27" s="38" t="s">
        <v>30</v>
      </c>
      <c r="C27" s="38"/>
      <c r="D27" s="39"/>
      <c r="E27" s="28">
        <v>178</v>
      </c>
      <c r="F27" s="28">
        <v>622080</v>
      </c>
      <c r="G27" s="28">
        <v>1097550</v>
      </c>
      <c r="H27" s="28"/>
      <c r="I27" s="28"/>
      <c r="J27" s="28"/>
      <c r="K27" s="31"/>
    </row>
    <row r="28" spans="1:11" x14ac:dyDescent="0.2">
      <c r="A28" s="42" t="s">
        <v>8</v>
      </c>
      <c r="B28" s="43" t="s">
        <v>31</v>
      </c>
      <c r="C28" s="32">
        <v>360</v>
      </c>
      <c r="D28" s="33">
        <v>1.5</v>
      </c>
      <c r="E28" s="28">
        <v>136</v>
      </c>
      <c r="F28" s="28">
        <v>440640</v>
      </c>
      <c r="G28" s="28">
        <v>783270</v>
      </c>
      <c r="H28" s="28"/>
      <c r="I28" s="28"/>
      <c r="J28" s="28"/>
      <c r="K28" s="31"/>
    </row>
    <row r="29" spans="1:11" x14ac:dyDescent="0.2">
      <c r="A29" s="42" t="s">
        <v>8</v>
      </c>
      <c r="B29" s="43" t="s">
        <v>32</v>
      </c>
      <c r="C29" s="32">
        <v>360</v>
      </c>
      <c r="D29" s="33">
        <v>2</v>
      </c>
      <c r="E29" s="28">
        <v>42</v>
      </c>
      <c r="F29" s="28">
        <v>181440</v>
      </c>
      <c r="G29" s="28">
        <v>314280</v>
      </c>
      <c r="H29" s="28"/>
      <c r="I29" s="28"/>
      <c r="J29" s="28"/>
      <c r="K29" s="31"/>
    </row>
    <row r="30" spans="1:11" ht="75" x14ac:dyDescent="0.2">
      <c r="A30" s="42" t="s">
        <v>33</v>
      </c>
      <c r="B30" s="43" t="s">
        <v>34</v>
      </c>
      <c r="C30" s="32">
        <v>360</v>
      </c>
      <c r="D30" s="33">
        <v>1</v>
      </c>
      <c r="E30" s="28">
        <v>357</v>
      </c>
      <c r="F30" s="28">
        <v>771120</v>
      </c>
      <c r="G30" s="28">
        <v>771120</v>
      </c>
      <c r="H30" s="28"/>
      <c r="I30" s="28"/>
      <c r="J30" s="28"/>
      <c r="K30" s="31"/>
    </row>
    <row r="31" spans="1:11" ht="60" x14ac:dyDescent="0.2">
      <c r="A31" s="37" t="s">
        <v>35</v>
      </c>
      <c r="B31" s="38" t="s">
        <v>36</v>
      </c>
      <c r="C31" s="53"/>
      <c r="D31" s="33">
        <v>1</v>
      </c>
      <c r="E31" s="28">
        <v>4806</v>
      </c>
      <c r="F31" s="28">
        <v>10380960</v>
      </c>
      <c r="G31" s="28">
        <v>18066240</v>
      </c>
      <c r="H31" s="28"/>
      <c r="I31" s="28"/>
      <c r="J31" s="28"/>
      <c r="K31" s="31"/>
    </row>
    <row r="32" spans="1:11" ht="37.5" customHeight="1" x14ac:dyDescent="0.2">
      <c r="A32" s="66" t="s">
        <v>37</v>
      </c>
      <c r="B32" s="74" t="s">
        <v>38</v>
      </c>
      <c r="C32" s="70"/>
      <c r="D32" s="65">
        <v>3</v>
      </c>
      <c r="E32" s="58">
        <v>0</v>
      </c>
      <c r="F32" s="58">
        <v>0</v>
      </c>
      <c r="G32" s="58">
        <v>0</v>
      </c>
      <c r="H32" s="58"/>
      <c r="I32" s="58"/>
      <c r="J32" s="58"/>
      <c r="K32" s="61"/>
    </row>
    <row r="33" spans="1:25" ht="16.5" customHeight="1" x14ac:dyDescent="0.2">
      <c r="A33" s="66"/>
      <c r="B33" s="74"/>
      <c r="C33" s="71"/>
      <c r="D33" s="65"/>
      <c r="E33" s="59"/>
      <c r="F33" s="59"/>
      <c r="G33" s="59"/>
      <c r="H33" s="59"/>
      <c r="I33" s="59"/>
      <c r="J33" s="59"/>
      <c r="K33" s="62"/>
    </row>
    <row r="34" spans="1:25" ht="80.25" customHeight="1" x14ac:dyDescent="0.2">
      <c r="A34" s="66"/>
      <c r="B34" s="74"/>
      <c r="C34" s="72"/>
      <c r="D34" s="65"/>
      <c r="E34" s="60"/>
      <c r="F34" s="60"/>
      <c r="G34" s="60"/>
      <c r="H34" s="60"/>
      <c r="I34" s="60"/>
      <c r="J34" s="60"/>
      <c r="K34" s="63"/>
    </row>
    <row r="35" spans="1:25" ht="45" customHeight="1" x14ac:dyDescent="0.2">
      <c r="A35" s="37" t="s">
        <v>83</v>
      </c>
      <c r="B35" s="38" t="s">
        <v>39</v>
      </c>
      <c r="C35" s="38"/>
      <c r="D35" s="27"/>
      <c r="E35" s="28">
        <v>5795</v>
      </c>
      <c r="F35" s="28">
        <v>22917600</v>
      </c>
      <c r="G35" s="28">
        <v>39858750</v>
      </c>
      <c r="H35" s="28"/>
      <c r="I35" s="28"/>
      <c r="J35" s="28"/>
      <c r="K35" s="31"/>
    </row>
    <row r="36" spans="1:25" x14ac:dyDescent="0.2">
      <c r="A36" s="37"/>
      <c r="B36" s="38" t="s">
        <v>40</v>
      </c>
      <c r="C36" s="32">
        <v>360</v>
      </c>
      <c r="D36" s="33">
        <v>2</v>
      </c>
      <c r="E36" s="28">
        <v>524</v>
      </c>
      <c r="F36" s="28">
        <v>2263680</v>
      </c>
      <c r="G36" s="28">
        <v>3906360</v>
      </c>
      <c r="H36" s="28"/>
      <c r="I36" s="28"/>
      <c r="J36" s="28"/>
      <c r="K36" s="31"/>
    </row>
    <row r="37" spans="1:25" ht="30" x14ac:dyDescent="0.2">
      <c r="A37" s="37"/>
      <c r="B37" s="38" t="s">
        <v>41</v>
      </c>
      <c r="C37" s="32">
        <v>360</v>
      </c>
      <c r="D37" s="33">
        <v>2.5</v>
      </c>
      <c r="E37" s="28">
        <v>761</v>
      </c>
      <c r="F37" s="28">
        <v>4109400</v>
      </c>
      <c r="G37" s="28">
        <v>7082100</v>
      </c>
      <c r="H37" s="28"/>
      <c r="I37" s="28"/>
      <c r="J37" s="28"/>
      <c r="K37" s="31"/>
    </row>
    <row r="38" spans="1:25" x14ac:dyDescent="0.2">
      <c r="A38" s="42"/>
      <c r="B38" s="38" t="s">
        <v>42</v>
      </c>
      <c r="C38" s="32">
        <v>360</v>
      </c>
      <c r="D38" s="33">
        <v>1.5</v>
      </c>
      <c r="E38" s="28">
        <v>2721</v>
      </c>
      <c r="F38" s="28">
        <v>8816040</v>
      </c>
      <c r="G38" s="28">
        <v>15374610</v>
      </c>
      <c r="H38" s="28"/>
      <c r="I38" s="28"/>
      <c r="J38" s="28"/>
      <c r="K38" s="31"/>
    </row>
    <row r="39" spans="1:25" ht="30" x14ac:dyDescent="0.2">
      <c r="A39" s="42"/>
      <c r="B39" s="38" t="s">
        <v>43</v>
      </c>
      <c r="C39" s="32">
        <v>360</v>
      </c>
      <c r="D39" s="33">
        <v>2</v>
      </c>
      <c r="E39" s="28">
        <v>1789</v>
      </c>
      <c r="F39" s="28">
        <v>7728480</v>
      </c>
      <c r="G39" s="28">
        <v>13495680</v>
      </c>
      <c r="H39" s="28"/>
      <c r="I39" s="28"/>
      <c r="J39" s="28"/>
      <c r="K39" s="31"/>
    </row>
    <row r="40" spans="1:25" ht="132.75" customHeight="1" x14ac:dyDescent="0.2">
      <c r="A40" s="42" t="s">
        <v>84</v>
      </c>
      <c r="B40" s="38" t="s">
        <v>44</v>
      </c>
      <c r="C40" s="32">
        <v>360</v>
      </c>
      <c r="D40" s="33"/>
      <c r="E40" s="28">
        <v>2517</v>
      </c>
      <c r="F40" s="28">
        <v>8155080</v>
      </c>
      <c r="G40" s="28">
        <v>8155080</v>
      </c>
      <c r="H40" s="28"/>
      <c r="I40" s="28"/>
      <c r="J40" s="28"/>
      <c r="K40" s="31"/>
    </row>
    <row r="41" spans="1:25" ht="75" x14ac:dyDescent="0.2">
      <c r="A41" s="37" t="s">
        <v>85</v>
      </c>
      <c r="B41" s="38" t="s">
        <v>45</v>
      </c>
      <c r="C41" s="32">
        <v>360</v>
      </c>
      <c r="D41" s="33"/>
      <c r="E41" s="28">
        <v>3</v>
      </c>
      <c r="F41" s="28">
        <v>9720</v>
      </c>
      <c r="G41" s="28">
        <v>12150</v>
      </c>
      <c r="H41" s="28"/>
      <c r="I41" s="28"/>
      <c r="J41" s="28"/>
      <c r="K41" s="31"/>
    </row>
    <row r="42" spans="1:25" ht="38.25" customHeight="1" x14ac:dyDescent="0.2">
      <c r="A42" s="25" t="s">
        <v>4</v>
      </c>
      <c r="B42" s="44" t="s">
        <v>46</v>
      </c>
      <c r="C42" s="44"/>
      <c r="D42" s="27"/>
      <c r="E42" s="22">
        <v>1299</v>
      </c>
      <c r="F42" s="22">
        <v>3022920</v>
      </c>
      <c r="G42" s="22">
        <v>5285250</v>
      </c>
      <c r="H42" s="28"/>
      <c r="I42" s="28"/>
      <c r="J42" s="28"/>
      <c r="K42" s="31"/>
    </row>
    <row r="43" spans="1:25" ht="45" x14ac:dyDescent="0.2">
      <c r="A43" s="37">
        <v>1</v>
      </c>
      <c r="B43" s="38" t="s">
        <v>47</v>
      </c>
      <c r="C43" s="38"/>
      <c r="D43" s="27"/>
      <c r="E43" s="28">
        <v>166</v>
      </c>
      <c r="F43" s="28">
        <v>550800</v>
      </c>
      <c r="G43" s="28">
        <v>956610</v>
      </c>
      <c r="H43" s="28"/>
      <c r="I43" s="28"/>
      <c r="J43" s="28"/>
      <c r="K43" s="31"/>
      <c r="L43" s="17"/>
      <c r="M43" s="16"/>
      <c r="N43" s="16"/>
      <c r="O43" s="15"/>
      <c r="P43" s="15"/>
      <c r="Q43" s="15"/>
      <c r="R43" s="15"/>
      <c r="S43" s="15"/>
      <c r="T43" s="15"/>
      <c r="U43" s="15"/>
      <c r="V43" s="15"/>
      <c r="W43" s="15"/>
      <c r="X43" s="15"/>
      <c r="Y43" s="15"/>
    </row>
    <row r="44" spans="1:25" ht="31.5" customHeight="1" x14ac:dyDescent="0.2">
      <c r="A44" s="42" t="s">
        <v>29</v>
      </c>
      <c r="B44" s="43" t="s">
        <v>18</v>
      </c>
      <c r="C44" s="32">
        <v>360</v>
      </c>
      <c r="D44" s="33">
        <v>2.5</v>
      </c>
      <c r="E44" s="28">
        <v>6</v>
      </c>
      <c r="F44" s="28">
        <v>32400</v>
      </c>
      <c r="G44" s="28">
        <v>56700</v>
      </c>
      <c r="H44" s="28"/>
      <c r="I44" s="28"/>
      <c r="J44" s="28"/>
      <c r="K44" s="67"/>
      <c r="O44" s="15"/>
      <c r="P44" s="15"/>
      <c r="Q44" s="15"/>
      <c r="R44" s="15"/>
      <c r="S44" s="15"/>
      <c r="T44" s="15"/>
      <c r="U44" s="15"/>
      <c r="V44" s="15"/>
      <c r="W44" s="15"/>
      <c r="X44" s="15"/>
      <c r="Y44" s="15"/>
    </row>
    <row r="45" spans="1:25" ht="18.75" x14ac:dyDescent="0.2">
      <c r="A45" s="42" t="s">
        <v>33</v>
      </c>
      <c r="B45" s="45" t="s">
        <v>48</v>
      </c>
      <c r="C45" s="32">
        <v>360</v>
      </c>
      <c r="D45" s="33">
        <v>1.5</v>
      </c>
      <c r="E45" s="28">
        <v>160</v>
      </c>
      <c r="F45" s="28">
        <v>518400</v>
      </c>
      <c r="G45" s="28">
        <v>899910</v>
      </c>
      <c r="H45" s="28"/>
      <c r="I45" s="28"/>
      <c r="J45" s="28"/>
      <c r="K45" s="67"/>
      <c r="O45" s="15"/>
      <c r="P45" s="15"/>
      <c r="Q45" s="15"/>
      <c r="R45" s="15"/>
      <c r="S45" s="15"/>
      <c r="T45" s="15"/>
      <c r="U45" s="15"/>
      <c r="V45" s="15"/>
      <c r="W45" s="15"/>
      <c r="X45" s="15"/>
      <c r="Y45" s="15"/>
    </row>
    <row r="46" spans="1:25" ht="129" customHeight="1" x14ac:dyDescent="0.2">
      <c r="A46" s="66">
        <v>2</v>
      </c>
      <c r="B46" s="74" t="s">
        <v>38</v>
      </c>
      <c r="C46" s="32">
        <v>360</v>
      </c>
      <c r="D46" s="65">
        <v>1.5</v>
      </c>
      <c r="E46" s="58">
        <v>1</v>
      </c>
      <c r="F46" s="58">
        <v>3240</v>
      </c>
      <c r="G46" s="58">
        <v>5670</v>
      </c>
      <c r="H46" s="58"/>
      <c r="I46" s="58"/>
      <c r="J46" s="58"/>
      <c r="K46" s="67"/>
      <c r="O46" s="15"/>
      <c r="P46" s="15"/>
      <c r="Q46" s="15"/>
      <c r="R46" s="15"/>
      <c r="S46" s="15"/>
      <c r="T46" s="15"/>
      <c r="U46" s="15"/>
      <c r="V46" s="15"/>
      <c r="W46" s="15"/>
      <c r="X46" s="15"/>
      <c r="Y46" s="15"/>
    </row>
    <row r="47" spans="1:25" hidden="1" x14ac:dyDescent="0.2">
      <c r="A47" s="66"/>
      <c r="B47" s="74"/>
      <c r="C47" s="32">
        <v>360</v>
      </c>
      <c r="D47" s="65"/>
      <c r="E47" s="59"/>
      <c r="F47" s="59"/>
      <c r="G47" s="59"/>
      <c r="H47" s="59"/>
      <c r="I47" s="59"/>
      <c r="J47" s="59"/>
      <c r="K47" s="67"/>
    </row>
    <row r="48" spans="1:25" ht="7.15" hidden="1" customHeight="1" x14ac:dyDescent="0.2">
      <c r="A48" s="66"/>
      <c r="B48" s="74"/>
      <c r="C48" s="32">
        <v>360</v>
      </c>
      <c r="D48" s="65"/>
      <c r="E48" s="60"/>
      <c r="F48" s="60"/>
      <c r="G48" s="60"/>
      <c r="H48" s="60"/>
      <c r="I48" s="60"/>
      <c r="J48" s="60"/>
      <c r="K48" s="67"/>
    </row>
    <row r="49" spans="1:11" ht="45.75" customHeight="1" x14ac:dyDescent="0.2">
      <c r="A49" s="37">
        <v>3</v>
      </c>
      <c r="B49" s="38" t="s">
        <v>49</v>
      </c>
      <c r="C49" s="32">
        <v>360</v>
      </c>
      <c r="D49" s="39"/>
      <c r="E49" s="31">
        <v>14</v>
      </c>
      <c r="F49" s="28">
        <v>48600</v>
      </c>
      <c r="G49" s="28">
        <v>85050</v>
      </c>
      <c r="H49" s="31"/>
      <c r="I49" s="31"/>
      <c r="J49" s="31"/>
      <c r="K49" s="31"/>
    </row>
    <row r="50" spans="1:11" ht="45" x14ac:dyDescent="0.2">
      <c r="A50" s="37" t="s">
        <v>29</v>
      </c>
      <c r="B50" s="38" t="s">
        <v>50</v>
      </c>
      <c r="C50" s="32">
        <v>360</v>
      </c>
      <c r="D50" s="33">
        <v>1.5</v>
      </c>
      <c r="E50" s="31">
        <v>11</v>
      </c>
      <c r="F50" s="28">
        <v>35640</v>
      </c>
      <c r="G50" s="28">
        <v>62370</v>
      </c>
      <c r="H50" s="31"/>
      <c r="I50" s="31"/>
      <c r="J50" s="31"/>
      <c r="K50" s="31"/>
    </row>
    <row r="51" spans="1:11" ht="45" x14ac:dyDescent="0.2">
      <c r="A51" s="42" t="s">
        <v>33</v>
      </c>
      <c r="B51" s="38" t="s">
        <v>51</v>
      </c>
      <c r="C51" s="32">
        <v>360</v>
      </c>
      <c r="D51" s="33">
        <v>2</v>
      </c>
      <c r="E51" s="31">
        <v>2</v>
      </c>
      <c r="F51" s="28">
        <v>8640</v>
      </c>
      <c r="G51" s="28">
        <v>15120</v>
      </c>
      <c r="H51" s="31"/>
      <c r="I51" s="31"/>
      <c r="J51" s="31"/>
      <c r="K51" s="31"/>
    </row>
    <row r="52" spans="1:11" ht="45" x14ac:dyDescent="0.2">
      <c r="A52" s="42" t="s">
        <v>35</v>
      </c>
      <c r="B52" s="38" t="s">
        <v>52</v>
      </c>
      <c r="C52" s="32">
        <v>360</v>
      </c>
      <c r="D52" s="33">
        <v>2</v>
      </c>
      <c r="E52" s="31">
        <v>1</v>
      </c>
      <c r="F52" s="28">
        <v>4320</v>
      </c>
      <c r="G52" s="28">
        <v>7560</v>
      </c>
      <c r="H52" s="31"/>
      <c r="I52" s="31"/>
      <c r="J52" s="31"/>
      <c r="K52" s="31"/>
    </row>
    <row r="53" spans="1:11" ht="45" x14ac:dyDescent="0.2">
      <c r="A53" s="37">
        <v>4</v>
      </c>
      <c r="B53" s="38" t="s">
        <v>53</v>
      </c>
      <c r="C53" s="32">
        <v>360</v>
      </c>
      <c r="D53" s="46">
        <v>1</v>
      </c>
      <c r="E53" s="31">
        <v>1115</v>
      </c>
      <c r="F53" s="28">
        <v>2410560</v>
      </c>
      <c r="G53" s="28">
        <v>4220910</v>
      </c>
      <c r="H53" s="31"/>
      <c r="I53" s="31"/>
      <c r="J53" s="31"/>
      <c r="K53" s="31"/>
    </row>
    <row r="54" spans="1:11" ht="45" x14ac:dyDescent="0.2">
      <c r="A54" s="37">
        <v>5</v>
      </c>
      <c r="B54" s="38" t="s">
        <v>54</v>
      </c>
      <c r="C54" s="32">
        <v>360</v>
      </c>
      <c r="D54" s="39"/>
      <c r="E54" s="31">
        <v>3</v>
      </c>
      <c r="F54" s="28">
        <v>9720</v>
      </c>
      <c r="G54" s="28">
        <v>17010</v>
      </c>
      <c r="H54" s="31"/>
      <c r="I54" s="31"/>
      <c r="J54" s="31"/>
      <c r="K54" s="31"/>
    </row>
    <row r="55" spans="1:11" ht="36" customHeight="1" x14ac:dyDescent="0.2">
      <c r="A55" s="42" t="s">
        <v>29</v>
      </c>
      <c r="B55" s="38" t="s">
        <v>55</v>
      </c>
      <c r="C55" s="32">
        <v>360</v>
      </c>
      <c r="D55" s="33">
        <v>1.5</v>
      </c>
      <c r="E55" s="31">
        <v>3</v>
      </c>
      <c r="F55" s="28">
        <v>9720</v>
      </c>
      <c r="G55" s="28">
        <v>17010</v>
      </c>
      <c r="H55" s="31"/>
      <c r="I55" s="31"/>
      <c r="J55" s="31"/>
      <c r="K55" s="31"/>
    </row>
    <row r="56" spans="1:11" ht="55.5" customHeight="1" x14ac:dyDescent="0.2">
      <c r="A56" s="42" t="s">
        <v>33</v>
      </c>
      <c r="B56" s="38" t="s">
        <v>56</v>
      </c>
      <c r="C56" s="32">
        <v>360</v>
      </c>
      <c r="D56" s="33">
        <v>2.5</v>
      </c>
      <c r="E56" s="31">
        <v>0</v>
      </c>
      <c r="F56" s="28">
        <v>0</v>
      </c>
      <c r="G56" s="28">
        <v>0</v>
      </c>
      <c r="H56" s="31"/>
      <c r="I56" s="31"/>
      <c r="J56" s="31"/>
      <c r="K56" s="31"/>
    </row>
    <row r="57" spans="1:11" ht="39" customHeight="1" x14ac:dyDescent="0.2">
      <c r="A57" s="25" t="s">
        <v>57</v>
      </c>
      <c r="B57" s="44" t="s">
        <v>58</v>
      </c>
      <c r="C57" s="32">
        <v>360</v>
      </c>
      <c r="D57" s="27"/>
      <c r="E57" s="23">
        <v>156</v>
      </c>
      <c r="F57" s="22">
        <v>1347840</v>
      </c>
      <c r="G57" s="22">
        <v>2358720</v>
      </c>
      <c r="H57" s="23"/>
      <c r="I57" s="23"/>
      <c r="J57" s="23"/>
      <c r="K57" s="23"/>
    </row>
    <row r="58" spans="1:11" ht="30" x14ac:dyDescent="0.2">
      <c r="A58" s="42">
        <v>1</v>
      </c>
      <c r="B58" s="38" t="s">
        <v>59</v>
      </c>
      <c r="C58" s="32">
        <v>360</v>
      </c>
      <c r="D58" s="47">
        <v>5</v>
      </c>
      <c r="E58" s="31">
        <v>0</v>
      </c>
      <c r="F58" s="28">
        <v>0</v>
      </c>
      <c r="G58" s="28">
        <v>0</v>
      </c>
      <c r="H58" s="31"/>
      <c r="I58" s="31"/>
      <c r="J58" s="31"/>
      <c r="K58" s="31"/>
    </row>
    <row r="59" spans="1:11" ht="30" x14ac:dyDescent="0.2">
      <c r="A59" s="42">
        <v>2</v>
      </c>
      <c r="B59" s="38" t="s">
        <v>60</v>
      </c>
      <c r="C59" s="32">
        <v>360</v>
      </c>
      <c r="D59" s="47">
        <v>4</v>
      </c>
      <c r="E59" s="31">
        <v>75</v>
      </c>
      <c r="F59" s="28">
        <v>648000</v>
      </c>
      <c r="G59" s="28">
        <v>1134000</v>
      </c>
      <c r="H59" s="31"/>
      <c r="I59" s="31"/>
      <c r="J59" s="31"/>
      <c r="K59" s="31"/>
    </row>
    <row r="60" spans="1:11" ht="60.75" customHeight="1" x14ac:dyDescent="0.2">
      <c r="A60" s="42">
        <v>3</v>
      </c>
      <c r="B60" s="38" t="s">
        <v>61</v>
      </c>
      <c r="C60" s="32">
        <v>360</v>
      </c>
      <c r="D60" s="47">
        <v>4</v>
      </c>
      <c r="E60" s="31">
        <v>26</v>
      </c>
      <c r="F60" s="28">
        <v>224640</v>
      </c>
      <c r="G60" s="28">
        <v>393120</v>
      </c>
      <c r="H60" s="31"/>
      <c r="I60" s="31"/>
      <c r="J60" s="31"/>
      <c r="K60" s="31"/>
    </row>
    <row r="61" spans="1:11" ht="20.45" customHeight="1" x14ac:dyDescent="0.2">
      <c r="A61" s="42">
        <v>4</v>
      </c>
      <c r="B61" s="38" t="s">
        <v>62</v>
      </c>
      <c r="C61" s="32">
        <v>360</v>
      </c>
      <c r="D61" s="47">
        <v>4</v>
      </c>
      <c r="E61" s="31">
        <v>22</v>
      </c>
      <c r="F61" s="28">
        <v>190080</v>
      </c>
      <c r="G61" s="28">
        <v>332640</v>
      </c>
      <c r="H61" s="31"/>
      <c r="I61" s="31"/>
      <c r="J61" s="31"/>
      <c r="K61" s="31"/>
    </row>
    <row r="62" spans="1:11" ht="52.5" customHeight="1" x14ac:dyDescent="0.2">
      <c r="A62" s="42">
        <v>5</v>
      </c>
      <c r="B62" s="38" t="s">
        <v>63</v>
      </c>
      <c r="C62" s="32">
        <v>360</v>
      </c>
      <c r="D62" s="47">
        <v>4</v>
      </c>
      <c r="E62" s="31">
        <v>33</v>
      </c>
      <c r="F62" s="28">
        <v>285120</v>
      </c>
      <c r="G62" s="28">
        <v>498960</v>
      </c>
      <c r="H62" s="31"/>
      <c r="I62" s="31"/>
      <c r="J62" s="31"/>
      <c r="K62" s="31"/>
    </row>
    <row r="63" spans="1:11" ht="57" x14ac:dyDescent="0.2">
      <c r="A63" s="25" t="s">
        <v>64</v>
      </c>
      <c r="B63" s="44" t="s">
        <v>65</v>
      </c>
      <c r="C63" s="32">
        <v>360</v>
      </c>
      <c r="D63" s="48">
        <v>4</v>
      </c>
      <c r="E63" s="23">
        <v>221</v>
      </c>
      <c r="F63" s="22">
        <v>1909440</v>
      </c>
      <c r="G63" s="22">
        <v>1909440</v>
      </c>
      <c r="H63" s="22"/>
      <c r="I63" s="22">
        <v>1909440</v>
      </c>
      <c r="J63" s="22"/>
      <c r="K63" s="22"/>
    </row>
    <row r="64" spans="1:11" x14ac:dyDescent="0.2">
      <c r="A64" s="25" t="s">
        <v>66</v>
      </c>
      <c r="B64" s="44" t="s">
        <v>68</v>
      </c>
      <c r="C64" s="32">
        <v>360</v>
      </c>
      <c r="D64" s="49"/>
      <c r="E64" s="23">
        <v>354</v>
      </c>
      <c r="F64" s="22">
        <v>3446840</v>
      </c>
      <c r="G64" s="22">
        <v>5621320</v>
      </c>
      <c r="H64" s="22"/>
      <c r="I64" s="22"/>
      <c r="J64" s="22">
        <v>5621320</v>
      </c>
      <c r="K64" s="22"/>
    </row>
    <row r="65" spans="1:11" ht="30" x14ac:dyDescent="0.25">
      <c r="A65" s="37">
        <v>1</v>
      </c>
      <c r="B65" s="38" t="s">
        <v>69</v>
      </c>
      <c r="C65" s="32">
        <v>360</v>
      </c>
      <c r="D65" s="50"/>
      <c r="E65" s="31">
        <v>11</v>
      </c>
      <c r="F65" s="28">
        <v>95040</v>
      </c>
      <c r="G65" s="28">
        <v>166320</v>
      </c>
      <c r="H65" s="28"/>
      <c r="I65" s="28"/>
      <c r="J65" s="28"/>
      <c r="K65" s="28"/>
    </row>
    <row r="66" spans="1:11" x14ac:dyDescent="0.25">
      <c r="A66" s="37">
        <v>2</v>
      </c>
      <c r="B66" s="38" t="s">
        <v>70</v>
      </c>
      <c r="C66" s="32">
        <v>360</v>
      </c>
      <c r="D66" s="50"/>
      <c r="E66" s="31">
        <v>34</v>
      </c>
      <c r="F66" s="28">
        <v>830000</v>
      </c>
      <c r="G66" s="28">
        <v>1086400</v>
      </c>
      <c r="H66" s="28"/>
      <c r="I66" s="28"/>
      <c r="J66" s="28"/>
      <c r="K66" s="28"/>
    </row>
    <row r="67" spans="1:11" ht="30" x14ac:dyDescent="0.2">
      <c r="A67" s="37">
        <v>3</v>
      </c>
      <c r="B67" s="38" t="s">
        <v>71</v>
      </c>
      <c r="C67" s="32">
        <v>360</v>
      </c>
      <c r="D67" s="51">
        <v>20</v>
      </c>
      <c r="E67" s="31">
        <v>309</v>
      </c>
      <c r="F67" s="28">
        <v>2224800</v>
      </c>
      <c r="G67" s="28">
        <v>3774600</v>
      </c>
      <c r="H67" s="28"/>
      <c r="I67" s="28"/>
      <c r="J67" s="28"/>
      <c r="K67" s="28"/>
    </row>
    <row r="68" spans="1:11" ht="45" x14ac:dyDescent="0.2">
      <c r="A68" s="37">
        <v>4</v>
      </c>
      <c r="B68" s="38" t="s">
        <v>72</v>
      </c>
      <c r="C68" s="32">
        <v>360</v>
      </c>
      <c r="D68" s="51">
        <v>50</v>
      </c>
      <c r="E68" s="31"/>
      <c r="F68" s="28"/>
      <c r="G68" s="28">
        <v>0</v>
      </c>
      <c r="H68" s="28"/>
      <c r="I68" s="28"/>
      <c r="J68" s="28"/>
      <c r="K68" s="28"/>
    </row>
    <row r="69" spans="1:11" ht="32.25" customHeight="1" x14ac:dyDescent="0.2">
      <c r="A69" s="37">
        <v>5</v>
      </c>
      <c r="B69" s="38" t="s">
        <v>73</v>
      </c>
      <c r="C69" s="38"/>
      <c r="D69" s="51"/>
      <c r="E69" s="31">
        <v>0</v>
      </c>
      <c r="F69" s="28">
        <f>105*500*6</f>
        <v>315000</v>
      </c>
      <c r="G69" s="28">
        <f>F69*2</f>
        <v>630000</v>
      </c>
      <c r="H69" s="28"/>
      <c r="I69" s="28"/>
      <c r="J69" s="28"/>
      <c r="K69" s="28"/>
    </row>
    <row r="70" spans="1:11" ht="63" customHeight="1" x14ac:dyDescent="0.2">
      <c r="A70" s="44" t="s">
        <v>67</v>
      </c>
      <c r="B70" s="44" t="s">
        <v>98</v>
      </c>
      <c r="C70" s="44"/>
      <c r="D70" s="52"/>
      <c r="E70" s="23">
        <v>250</v>
      </c>
      <c r="F70" s="22">
        <v>810000</v>
      </c>
      <c r="G70" s="22">
        <v>810000</v>
      </c>
      <c r="H70" s="22"/>
      <c r="I70" s="22">
        <v>810000</v>
      </c>
      <c r="J70" s="22"/>
      <c r="K70" s="22"/>
    </row>
    <row r="71" spans="1:11" ht="106.5" customHeight="1" x14ac:dyDescent="0.2">
      <c r="A71" s="30">
        <v>1</v>
      </c>
      <c r="B71" s="38" t="s">
        <v>99</v>
      </c>
      <c r="C71" s="32">
        <v>360</v>
      </c>
      <c r="D71" s="47">
        <v>1.5</v>
      </c>
      <c r="E71" s="31">
        <v>16</v>
      </c>
      <c r="F71" s="28">
        <f>E71*D71*360*6</f>
        <v>51840</v>
      </c>
      <c r="G71" s="28">
        <v>51840</v>
      </c>
      <c r="H71" s="28"/>
      <c r="I71" s="28"/>
      <c r="J71" s="28"/>
      <c r="K71" s="28"/>
    </row>
    <row r="72" spans="1:11" ht="105" x14ac:dyDescent="0.2">
      <c r="A72" s="30">
        <v>2</v>
      </c>
      <c r="B72" s="38" t="s">
        <v>100</v>
      </c>
      <c r="C72" s="32">
        <v>360</v>
      </c>
      <c r="D72" s="47">
        <v>1.5</v>
      </c>
      <c r="E72" s="31">
        <v>85</v>
      </c>
      <c r="F72" s="28">
        <f t="shared" ref="F72:F74" si="0">E72*D72*360*6</f>
        <v>275400</v>
      </c>
      <c r="G72" s="28">
        <v>275400</v>
      </c>
      <c r="H72" s="28"/>
      <c r="I72" s="28"/>
      <c r="J72" s="28"/>
      <c r="K72" s="28"/>
    </row>
    <row r="73" spans="1:11" ht="120.75" customHeight="1" x14ac:dyDescent="0.2">
      <c r="A73" s="30">
        <v>3</v>
      </c>
      <c r="B73" s="38" t="s">
        <v>101</v>
      </c>
      <c r="C73" s="32">
        <v>360</v>
      </c>
      <c r="D73" s="47">
        <v>1.5</v>
      </c>
      <c r="E73" s="31">
        <v>127</v>
      </c>
      <c r="F73" s="28">
        <f t="shared" si="0"/>
        <v>411480</v>
      </c>
      <c r="G73" s="28">
        <v>411480</v>
      </c>
      <c r="H73" s="28"/>
      <c r="I73" s="28"/>
      <c r="J73" s="28"/>
      <c r="K73" s="28"/>
    </row>
    <row r="74" spans="1:11" ht="75" x14ac:dyDescent="0.2">
      <c r="A74" s="30">
        <v>4</v>
      </c>
      <c r="B74" s="38" t="s">
        <v>74</v>
      </c>
      <c r="C74" s="32">
        <v>360</v>
      </c>
      <c r="D74" s="47">
        <v>1.5</v>
      </c>
      <c r="E74" s="31">
        <v>22</v>
      </c>
      <c r="F74" s="28">
        <f t="shared" si="0"/>
        <v>71280</v>
      </c>
      <c r="G74" s="28">
        <v>71280</v>
      </c>
      <c r="H74" s="28"/>
      <c r="I74" s="28"/>
      <c r="J74" s="28"/>
      <c r="K74" s="28"/>
    </row>
  </sheetData>
  <mergeCells count="35">
    <mergeCell ref="A2:K2"/>
    <mergeCell ref="A6:A7"/>
    <mergeCell ref="B6:B7"/>
    <mergeCell ref="D6:D7"/>
    <mergeCell ref="E6:E7"/>
    <mergeCell ref="F6:F7"/>
    <mergeCell ref="K6:K7"/>
    <mergeCell ref="H6:J6"/>
    <mergeCell ref="A3:K3"/>
    <mergeCell ref="K32:K34"/>
    <mergeCell ref="I5:K5"/>
    <mergeCell ref="D46:D48"/>
    <mergeCell ref="A11:A13"/>
    <mergeCell ref="A32:A34"/>
    <mergeCell ref="A46:A48"/>
    <mergeCell ref="G6:G7"/>
    <mergeCell ref="C6:C7"/>
    <mergeCell ref="C32:C34"/>
    <mergeCell ref="K44:K48"/>
    <mergeCell ref="B11:B13"/>
    <mergeCell ref="B32:B34"/>
    <mergeCell ref="D32:D34"/>
    <mergeCell ref="B46:B48"/>
    <mergeCell ref="E32:E34"/>
    <mergeCell ref="F32:F34"/>
    <mergeCell ref="G32:G34"/>
    <mergeCell ref="H32:H34"/>
    <mergeCell ref="I32:I34"/>
    <mergeCell ref="J46:J48"/>
    <mergeCell ref="J32:J34"/>
    <mergeCell ref="E46:E48"/>
    <mergeCell ref="F46:F48"/>
    <mergeCell ref="G46:G48"/>
    <mergeCell ref="H46:H48"/>
    <mergeCell ref="I46:I48"/>
  </mergeCells>
  <pageMargins left="0.45" right="0.45" top="0.25" bottom="0.5" header="0.05" footer="0.05"/>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Thuyết minh</vt:lpstr>
      <vt:lpstr>DU TOAN KHKP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VNN.R9</cp:lastModifiedBy>
  <cp:lastPrinted>2021-11-08T09:24:22Z</cp:lastPrinted>
  <dcterms:created xsi:type="dcterms:W3CDTF">2021-08-04T06:48:13Z</dcterms:created>
  <dcterms:modified xsi:type="dcterms:W3CDTF">2021-11-17T01:23:51Z</dcterms:modified>
</cp:coreProperties>
</file>