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thien\AppData\Local\Temp\VNPT Plugin\"/>
    </mc:Choice>
  </mc:AlternateContent>
  <xr:revisionPtr revIDLastSave="0" documentId="13_ncr:1_{EC33FE57-1B3F-40F9-93D5-DA0BF0543B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HU LU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J13" i="1"/>
  <c r="H12" i="1"/>
  <c r="J12" i="1" s="1"/>
  <c r="H11" i="1"/>
  <c r="J10" i="1"/>
  <c r="K9" i="1"/>
  <c r="I9" i="1"/>
  <c r="G9" i="1"/>
  <c r="H9" i="1" l="1"/>
  <c r="J11" i="1"/>
  <c r="J9" i="1" s="1"/>
</calcChain>
</file>

<file path=xl/sharedStrings.xml><?xml version="1.0" encoding="utf-8"?>
<sst xmlns="http://schemas.openxmlformats.org/spreadsheetml/2006/main" count="30" uniqueCount="28">
  <si>
    <t>Đơn vị tính: Triệu đồng</t>
  </si>
  <si>
    <t>TT</t>
  </si>
  <si>
    <t>Chỉ tiêu</t>
  </si>
  <si>
    <t>Tổng mức đầu tư</t>
  </si>
  <si>
    <t>Nguồn vay</t>
  </si>
  <si>
    <t>Vay từ nguồn chính phủ vay về cho vay lại</t>
  </si>
  <si>
    <t>Tổng dư nợ cuối năm</t>
  </si>
  <si>
    <t>Tổng trả nợ lãi và các loại phí vay trong năm</t>
  </si>
  <si>
    <t>Vay để chi đầu tư phát triển</t>
  </si>
  <si>
    <t>Vay trả nợ gốc</t>
  </si>
  <si>
    <t>Dự án Sửa chữa và nâng cao an toàn đập</t>
  </si>
  <si>
    <t>WB</t>
  </si>
  <si>
    <t>4638/QĐ-BNN ngày 09/11/2015</t>
  </si>
  <si>
    <t>Dự án Hỗ trợ phát triển khu vực biên giới - Tiểu dự án tỉnh Kon Tum</t>
  </si>
  <si>
    <t>ADB</t>
  </si>
  <si>
    <t>Trả nợ gốc vay trong năm</t>
  </si>
  <si>
    <t>(Kèm theo Nghị quyết số       /NQ-HĐND ngày     tháng     năm      của Hội đồng nhân dân tỉnh)</t>
  </si>
  <si>
    <t>3606/QĐ-BNN ngày 04/9/2015 và 3102/QĐ-BNN ngày 21/7/2016</t>
  </si>
  <si>
    <t>Tổng cộng</t>
  </si>
  <si>
    <t>Chương trình Mở rộng quy mô vệ sinh và nước sạch nông thôn dựa trên kết quả</t>
  </si>
  <si>
    <t>Số Quyết định/Văn bản đề xuất</t>
  </si>
  <si>
    <t>669/QĐ-UBND ngày 14/7/2017 và 07/QĐ-UBND ngày 10/01/2023</t>
  </si>
  <si>
    <t xml:space="preserve"> PHỤ LỤC</t>
  </si>
  <si>
    <t xml:space="preserve"> KẾ HOẠCH VAY VÀ TRẢ NỢ CÔNG CỦA TỈNH KON TUM NĂM 2025</t>
  </si>
  <si>
    <t>Dự kiến kế hoạch năm 2025</t>
  </si>
  <si>
    <t>Tổng dư nợ đầu năm 2025 (01/01/2025)</t>
  </si>
  <si>
    <t>271/QĐ-UBND ngày 31/5/2023 và 655/QĐ-UBND ngày 27/12/2023</t>
  </si>
  <si>
    <t>Dự án Hiện đại hóa thủy lợi thích ứng biến đổi khí hậu tỉnh Kon 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</si>
</sst>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_);\(0\)"/>
    <numFmt numFmtId="166" formatCode="_-* #,##0_-;\-* #,##0_-;_-* &quot;-&quot;??_-;_-@_-"/>
    <numFmt numFmtId="167" formatCode="_-* #,##0.00\ _₫_-;\-* #,##0.00\ _₫_-;_-* &quot;-&quot;??\ _₫_-;_-@_-"/>
    <numFmt numFmtId="168" formatCode="_-* #,##0\ _₫_-;\-* #,##0\ _₫_-;_-* &quot;-&quot;??\ _₫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3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2"/>
      <name val=".VnArial Narrow"/>
      <family val="2"/>
    </font>
    <font>
      <sz val="12"/>
      <name val=".VnTime"/>
      <family val="2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2" applyFont="1" applyAlignment="1">
      <alignment horizont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right" vertical="center" wrapText="1"/>
    </xf>
    <xf numFmtId="3" fontId="6" fillId="2" borderId="3" xfId="2" applyNumberFormat="1" applyFont="1" applyFill="1" applyBorder="1" applyAlignment="1">
      <alignment horizontal="center" vertical="center" wrapText="1"/>
    </xf>
    <xf numFmtId="166" fontId="6" fillId="2" borderId="3" xfId="5" applyNumberFormat="1" applyFont="1" applyFill="1" applyBorder="1" applyAlignment="1">
      <alignment horizontal="right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left" vertical="center" wrapText="1"/>
    </xf>
    <xf numFmtId="3" fontId="10" fillId="2" borderId="3" xfId="2" applyNumberFormat="1" applyFont="1" applyFill="1" applyBorder="1" applyAlignment="1">
      <alignment horizontal="right"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43" fontId="10" fillId="0" borderId="3" xfId="1" applyFont="1" applyFill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/>
    </xf>
    <xf numFmtId="166" fontId="10" fillId="0" borderId="3" xfId="5" applyNumberFormat="1" applyFont="1" applyFill="1" applyBorder="1" applyAlignment="1">
      <alignment horizontal="right" vertical="center" wrapText="1"/>
    </xf>
    <xf numFmtId="3" fontId="10" fillId="0" borderId="3" xfId="2" applyNumberFormat="1" applyFont="1" applyBorder="1" applyAlignment="1">
      <alignment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left" vertical="center" wrapText="1"/>
    </xf>
    <xf numFmtId="3" fontId="10" fillId="2" borderId="4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166" fontId="11" fillId="0" borderId="0" xfId="0" applyNumberFormat="1" applyFont="1"/>
    <xf numFmtId="3" fontId="6" fillId="0" borderId="3" xfId="2" applyNumberFormat="1" applyFont="1" applyBorder="1" applyAlignment="1">
      <alignment horizontal="center" vertical="center" wrapText="1"/>
    </xf>
    <xf numFmtId="166" fontId="6" fillId="0" borderId="3" xfId="5" applyNumberFormat="1" applyFont="1" applyFill="1" applyBorder="1" applyAlignment="1">
      <alignment horizontal="right" vertical="center" wrapText="1"/>
    </xf>
    <xf numFmtId="0" fontId="10" fillId="0" borderId="3" xfId="2" applyFont="1" applyBorder="1" applyAlignment="1">
      <alignment horizontal="center" vertical="center" wrapText="1"/>
    </xf>
    <xf numFmtId="3" fontId="10" fillId="0" borderId="4" xfId="2" applyNumberFormat="1" applyFont="1" applyBorder="1" applyAlignment="1">
      <alignment horizontal="right" vertical="center" wrapText="1"/>
    </xf>
    <xf numFmtId="0" fontId="10" fillId="0" borderId="4" xfId="2" applyFont="1" applyBorder="1" applyAlignment="1">
      <alignment horizontal="center" vertical="center" wrapText="1"/>
    </xf>
    <xf numFmtId="166" fontId="10" fillId="0" borderId="4" xfId="5" applyNumberFormat="1" applyFont="1" applyFill="1" applyBorder="1" applyAlignment="1">
      <alignment horizontal="right" vertical="center" wrapText="1"/>
    </xf>
    <xf numFmtId="43" fontId="10" fillId="0" borderId="4" xfId="1" applyFont="1" applyFill="1" applyBorder="1" applyAlignment="1">
      <alignment horizontal="right" vertical="center" wrapText="1"/>
    </xf>
    <xf numFmtId="0" fontId="4" fillId="0" borderId="0" xfId="2" applyFont="1" applyAlignment="1">
      <alignment horizontal="center" wrapText="1"/>
    </xf>
    <xf numFmtId="0" fontId="6" fillId="3" borderId="2" xfId="3" applyFont="1" applyFill="1" applyBorder="1" applyAlignment="1">
      <alignment horizontal="center" vertical="center" wrapText="1"/>
    </xf>
    <xf numFmtId="168" fontId="10" fillId="0" borderId="3" xfId="6" applyNumberFormat="1" applyFont="1" applyFill="1" applyBorder="1" applyAlignment="1">
      <alignment horizontal="right" vertical="center" wrapText="1"/>
    </xf>
    <xf numFmtId="3" fontId="10" fillId="0" borderId="4" xfId="2" applyNumberFormat="1" applyFont="1" applyBorder="1" applyAlignment="1">
      <alignment vertical="center" wrapText="1"/>
    </xf>
    <xf numFmtId="3" fontId="10" fillId="0" borderId="5" xfId="0" applyNumberFormat="1" applyFont="1" applyBorder="1" applyAlignment="1">
      <alignment vertical="center"/>
    </xf>
    <xf numFmtId="0" fontId="2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wrapText="1"/>
    </xf>
    <xf numFmtId="0" fontId="5" fillId="0" borderId="1" xfId="2" applyFont="1" applyBorder="1" applyAlignment="1">
      <alignment horizontal="right" wrapText="1"/>
    </xf>
    <xf numFmtId="0" fontId="6" fillId="2" borderId="2" xfId="2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165" fontId="6" fillId="2" borderId="2" xfId="4" applyNumberFormat="1" applyFont="1" applyFill="1" applyBorder="1" applyAlignment="1">
      <alignment horizontal="center" vertical="center"/>
    </xf>
  </cellXfs>
  <cellStyles count="7">
    <cellStyle name="Comma" xfId="1" builtinId="3"/>
    <cellStyle name="Comma 2" xfId="4" xr:uid="{00000000-0005-0000-0000-000001000000}"/>
    <cellStyle name="Comma 22 2 2" xfId="6" xr:uid="{69BF934F-A104-4CAF-B6A7-05AC3157C6BD}"/>
    <cellStyle name="Comma 3" xfId="5" xr:uid="{00000000-0005-0000-0000-000002000000}"/>
    <cellStyle name="Normal" xfId="0" builtinId="0"/>
    <cellStyle name="Normal 7" xfId="2" xr:uid="{00000000-0005-0000-0000-000004000000}"/>
    <cellStyle name="Normal_030825 Phu cap truc yte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85" zoomScaleNormal="85" workbookViewId="0">
      <selection activeCell="B6" sqref="B6:B8"/>
    </sheetView>
  </sheetViews>
  <sheetFormatPr defaultColWidth="9.1796875" defaultRowHeight="14.5" x14ac:dyDescent="0.35"/>
  <cols>
    <col min="1" max="1" width="5.453125" style="18" customWidth="1"/>
    <col min="2" max="2" width="42.1796875" style="18" customWidth="1"/>
    <col min="3" max="3" width="10.7265625" style="18" customWidth="1"/>
    <col min="4" max="4" width="8.7265625" style="18" customWidth="1"/>
    <col min="5" max="5" width="25" style="18" customWidth="1"/>
    <col min="6" max="6" width="14" style="18" customWidth="1"/>
    <col min="7" max="7" width="12" style="18" customWidth="1"/>
    <col min="8" max="8" width="10" style="18" customWidth="1"/>
    <col min="9" max="9" width="11.1796875" style="18" customWidth="1"/>
    <col min="10" max="10" width="12.26953125" style="18" customWidth="1"/>
    <col min="11" max="11" width="12.1796875" style="18" customWidth="1"/>
    <col min="12" max="16384" width="9.1796875" style="18"/>
  </cols>
  <sheetData>
    <row r="1" spans="1:13" ht="17.5" x14ac:dyDescent="0.3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ht="16.5" x14ac:dyDescent="0.35">
      <c r="A2" s="34" t="s">
        <v>23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ht="18.75" customHeight="1" x14ac:dyDescent="0.4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3" ht="8.25" customHeight="1" x14ac:dyDescent="0.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3" ht="16.5" x14ac:dyDescent="0.35">
      <c r="A5" s="1"/>
      <c r="B5" s="36" t="s">
        <v>0</v>
      </c>
      <c r="C5" s="36"/>
      <c r="D5" s="36"/>
      <c r="E5" s="36"/>
      <c r="F5" s="36"/>
      <c r="G5" s="36"/>
      <c r="H5" s="36"/>
      <c r="I5" s="36"/>
      <c r="J5" s="36"/>
      <c r="K5" s="36"/>
    </row>
    <row r="6" spans="1:13" s="19" customFormat="1" ht="15.75" customHeight="1" x14ac:dyDescent="0.35">
      <c r="A6" s="37" t="s">
        <v>1</v>
      </c>
      <c r="B6" s="37" t="s">
        <v>2</v>
      </c>
      <c r="C6" s="37" t="s">
        <v>3</v>
      </c>
      <c r="D6" s="37" t="s">
        <v>4</v>
      </c>
      <c r="E6" s="38" t="s">
        <v>20</v>
      </c>
      <c r="F6" s="39" t="s">
        <v>25</v>
      </c>
      <c r="G6" s="40" t="s">
        <v>24</v>
      </c>
      <c r="H6" s="40"/>
      <c r="I6" s="40"/>
      <c r="J6" s="40"/>
      <c r="K6" s="40"/>
    </row>
    <row r="7" spans="1:13" s="19" customFormat="1" ht="48" customHeight="1" x14ac:dyDescent="0.35">
      <c r="A7" s="37"/>
      <c r="B7" s="37"/>
      <c r="C7" s="37"/>
      <c r="D7" s="37"/>
      <c r="E7" s="38"/>
      <c r="F7" s="39"/>
      <c r="G7" s="39" t="s">
        <v>5</v>
      </c>
      <c r="H7" s="39"/>
      <c r="I7" s="39" t="s">
        <v>15</v>
      </c>
      <c r="J7" s="39" t="s">
        <v>6</v>
      </c>
      <c r="K7" s="39" t="s">
        <v>7</v>
      </c>
    </row>
    <row r="8" spans="1:13" s="19" customFormat="1" ht="63" customHeight="1" x14ac:dyDescent="0.35">
      <c r="A8" s="37"/>
      <c r="B8" s="37">
        <v>2</v>
      </c>
      <c r="C8" s="37">
        <v>3</v>
      </c>
      <c r="D8" s="37"/>
      <c r="E8" s="38">
        <v>4</v>
      </c>
      <c r="F8" s="39"/>
      <c r="G8" s="29" t="s">
        <v>8</v>
      </c>
      <c r="H8" s="29" t="s">
        <v>9</v>
      </c>
      <c r="I8" s="39"/>
      <c r="J8" s="39"/>
      <c r="K8" s="39"/>
    </row>
    <row r="9" spans="1:13" ht="15" x14ac:dyDescent="0.35">
      <c r="A9" s="2"/>
      <c r="B9" s="3" t="s">
        <v>18</v>
      </c>
      <c r="C9" s="4">
        <f>SUM(C10:C13)</f>
        <v>1283936.9279999998</v>
      </c>
      <c r="D9" s="5"/>
      <c r="E9" s="21"/>
      <c r="F9" s="6">
        <f>SUM(F10:F13)</f>
        <v>77777.034198000008</v>
      </c>
      <c r="G9" s="22">
        <f t="shared" ref="G9:K9" si="0">SUM(G10:G13)</f>
        <v>7400</v>
      </c>
      <c r="H9" s="22">
        <f t="shared" si="0"/>
        <v>9700</v>
      </c>
      <c r="I9" s="22">
        <f t="shared" si="0"/>
        <v>9660</v>
      </c>
      <c r="J9" s="22">
        <f>SUM(J10:J13)</f>
        <v>85217.034198000008</v>
      </c>
      <c r="K9" s="22">
        <f t="shared" si="0"/>
        <v>2300</v>
      </c>
      <c r="M9" s="20"/>
    </row>
    <row r="10" spans="1:13" ht="31" x14ac:dyDescent="0.35">
      <c r="A10" s="7">
        <v>1</v>
      </c>
      <c r="B10" s="8" t="s">
        <v>10</v>
      </c>
      <c r="C10" s="9">
        <v>200650</v>
      </c>
      <c r="D10" s="10" t="s">
        <v>11</v>
      </c>
      <c r="E10" s="23" t="s">
        <v>12</v>
      </c>
      <c r="F10" s="14">
        <v>19326.720364000001</v>
      </c>
      <c r="G10" s="11">
        <v>0</v>
      </c>
      <c r="H10" s="30">
        <v>2260</v>
      </c>
      <c r="I10" s="12">
        <v>2260</v>
      </c>
      <c r="J10" s="13">
        <f>F10+G10-I10+H10</f>
        <v>19326.720364000001</v>
      </c>
      <c r="K10" s="13">
        <v>388</v>
      </c>
    </row>
    <row r="11" spans="1:13" ht="46.5" x14ac:dyDescent="0.35">
      <c r="A11" s="7">
        <v>2</v>
      </c>
      <c r="B11" s="8" t="s">
        <v>13</v>
      </c>
      <c r="C11" s="9">
        <v>555111.92799999996</v>
      </c>
      <c r="D11" s="10" t="s">
        <v>14</v>
      </c>
      <c r="E11" s="23" t="s">
        <v>21</v>
      </c>
      <c r="F11" s="14">
        <v>46980.466551999998</v>
      </c>
      <c r="G11" s="11">
        <v>0</v>
      </c>
      <c r="H11" s="30">
        <f>5990+10</f>
        <v>6000</v>
      </c>
      <c r="I11" s="12">
        <v>5990</v>
      </c>
      <c r="J11" s="13">
        <f>F11+G11-I11+H11</f>
        <v>46990.466551999998</v>
      </c>
      <c r="K11" s="13">
        <v>941</v>
      </c>
    </row>
    <row r="12" spans="1:13" ht="46.5" x14ac:dyDescent="0.35">
      <c r="A12" s="7">
        <v>3</v>
      </c>
      <c r="B12" s="8" t="s">
        <v>19</v>
      </c>
      <c r="C12" s="9">
        <v>207103</v>
      </c>
      <c r="D12" s="10" t="s">
        <v>11</v>
      </c>
      <c r="E12" s="23" t="s">
        <v>17</v>
      </c>
      <c r="F12" s="14">
        <v>11469.847282000001</v>
      </c>
      <c r="G12" s="11">
        <v>0</v>
      </c>
      <c r="H12" s="30">
        <f>1410+30</f>
        <v>1440</v>
      </c>
      <c r="I12" s="32">
        <v>1410</v>
      </c>
      <c r="J12" s="13">
        <f>F12+G12-I12+H12</f>
        <v>11499.847282000001</v>
      </c>
      <c r="K12" s="13">
        <v>230</v>
      </c>
    </row>
    <row r="13" spans="1:13" ht="46.5" x14ac:dyDescent="0.35">
      <c r="A13" s="15">
        <v>4</v>
      </c>
      <c r="B13" s="16" t="s">
        <v>27</v>
      </c>
      <c r="C13" s="24">
        <v>321072</v>
      </c>
      <c r="D13" s="17" t="s">
        <v>14</v>
      </c>
      <c r="E13" s="25" t="s">
        <v>26</v>
      </c>
      <c r="F13" s="27">
        <v>0</v>
      </c>
      <c r="G13" s="31">
        <v>7400</v>
      </c>
      <c r="H13" s="27">
        <v>0</v>
      </c>
      <c r="I13" s="27"/>
      <c r="J13" s="26">
        <f t="shared" ref="J13" si="1">F13+G13-I13+H13</f>
        <v>7400</v>
      </c>
      <c r="K13" s="31">
        <v>741</v>
      </c>
    </row>
  </sheetData>
  <mergeCells count="15">
    <mergeCell ref="A1:K1"/>
    <mergeCell ref="A2:K2"/>
    <mergeCell ref="A3:K3"/>
    <mergeCell ref="B5:K5"/>
    <mergeCell ref="A6:A8"/>
    <mergeCell ref="B6:B8"/>
    <mergeCell ref="C6:C8"/>
    <mergeCell ref="D6:D8"/>
    <mergeCell ref="E6:E8"/>
    <mergeCell ref="F6:F8"/>
    <mergeCell ref="G6:K6"/>
    <mergeCell ref="G7:H7"/>
    <mergeCell ref="I7:I8"/>
    <mergeCell ref="J7:J8"/>
    <mergeCell ref="K7:K8"/>
  </mergeCells>
  <printOptions horizontalCentered="1"/>
  <pageMargins left="0" right="0.11811023622047245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PHU LUC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Ngoc Anh Dung</dc:creator>
  <cp:lastModifiedBy>Tran T. Hien</cp:lastModifiedBy>
  <cp:lastPrinted>2022-11-08T06:21:21Z</cp:lastPrinted>
  <dcterms:created xsi:type="dcterms:W3CDTF">2021-10-15T06:51:44Z</dcterms:created>
  <dcterms:modified xsi:type="dcterms:W3CDTF">2024-11-14T09:37:47Z</dcterms:modified>
</cp:coreProperties>
</file>