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cong viec\0. HDND 2023\Ky hop chuyen de thang 10.2023\0. DTNQ\1. DTNQ sau tham tra\"/>
    </mc:Choice>
  </mc:AlternateContent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U20" i="1"/>
  <c r="AJ19" i="1"/>
  <c r="AI19" i="1"/>
  <c r="AH19" i="1"/>
  <c r="AG19" i="1"/>
  <c r="AF19" i="1"/>
  <c r="AE19" i="1"/>
  <c r="AE18" i="1" s="1"/>
  <c r="AE10" i="1" s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AJ18" i="1"/>
  <c r="AJ10" i="1" s="1"/>
  <c r="AI18" i="1"/>
  <c r="AH18" i="1"/>
  <c r="AG18" i="1"/>
  <c r="AG10" i="1" s="1"/>
  <c r="AF18" i="1"/>
  <c r="AF10" i="1" s="1"/>
  <c r="AD18" i="1"/>
  <c r="AC18" i="1"/>
  <c r="AC10" i="1" s="1"/>
  <c r="AB18" i="1"/>
  <c r="AB10" i="1" s="1"/>
  <c r="AA18" i="1"/>
  <c r="AA10" i="1" s="1"/>
  <c r="Z18" i="1"/>
  <c r="Y18" i="1"/>
  <c r="Y10" i="1" s="1"/>
  <c r="X18" i="1"/>
  <c r="X10" i="1" s="1"/>
  <c r="W18" i="1"/>
  <c r="W10" i="1" s="1"/>
  <c r="V18" i="1"/>
  <c r="U18" i="1"/>
  <c r="T18" i="1"/>
  <c r="T10" i="1" s="1"/>
  <c r="S18" i="1"/>
  <c r="S10" i="1" s="1"/>
  <c r="R18" i="1"/>
  <c r="Q18" i="1"/>
  <c r="Q10" i="1" s="1"/>
  <c r="P18" i="1"/>
  <c r="P10" i="1" s="1"/>
  <c r="O18" i="1"/>
  <c r="O10" i="1" s="1"/>
  <c r="N18" i="1"/>
  <c r="M18" i="1"/>
  <c r="M10" i="1" s="1"/>
  <c r="AI17" i="1"/>
  <c r="V17" i="1"/>
  <c r="U17" i="1"/>
  <c r="AI16" i="1"/>
  <c r="V16" i="1"/>
  <c r="U16" i="1"/>
  <c r="AI15" i="1"/>
  <c r="V15" i="1"/>
  <c r="U15" i="1"/>
  <c r="AI14" i="1"/>
  <c r="AI12" i="1" s="1"/>
  <c r="AI11" i="1" s="1"/>
  <c r="AI10" i="1" s="1"/>
  <c r="V14" i="1"/>
  <c r="U14" i="1"/>
  <c r="U12" i="1" s="1"/>
  <c r="U11" i="1" s="1"/>
  <c r="U10" i="1" s="1"/>
  <c r="AI13" i="1"/>
  <c r="V13" i="1"/>
  <c r="U13" i="1"/>
  <c r="AJ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T12" i="1"/>
  <c r="S12" i="1"/>
  <c r="R12" i="1"/>
  <c r="Q12" i="1"/>
  <c r="P12" i="1"/>
  <c r="O12" i="1"/>
  <c r="AJ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T11" i="1"/>
  <c r="S11" i="1"/>
  <c r="R11" i="1"/>
  <c r="Q11" i="1"/>
  <c r="P11" i="1"/>
  <c r="O11" i="1"/>
  <c r="AH10" i="1"/>
  <c r="AD10" i="1"/>
  <c r="Z10" i="1"/>
  <c r="V10" i="1"/>
  <c r="R10" i="1"/>
  <c r="N10" i="1"/>
</calcChain>
</file>

<file path=xl/sharedStrings.xml><?xml version="1.0" encoding="utf-8"?>
<sst xmlns="http://schemas.openxmlformats.org/spreadsheetml/2006/main" count="84" uniqueCount="62">
  <si>
    <t>PHỤ LỤC</t>
  </si>
  <si>
    <t xml:space="preserve"> PHÂN BỔ CHI TIẾT KẾ HOẠCH NGUỒN NGÂN SÁCH ĐỊA PHƯƠNG NĂM 2023 (ĐỢT 2)</t>
  </si>
  <si>
    <t>(Kèm theo Nghị quyết số        /NQ-HĐND ngày      tháng      năm 2023 của Hội đồng nhân dân tỉnh)</t>
  </si>
  <si>
    <t>ĐVT: Triệu đồng</t>
  </si>
  <si>
    <t>STT</t>
  </si>
  <si>
    <t>Danh mục dự án</t>
  </si>
  <si>
    <t>Chủ đầu tư</t>
  </si>
  <si>
    <t>Mã số dự án</t>
  </si>
  <si>
    <t>Mã ngành kinh tế</t>
  </si>
  <si>
    <t>Địa điểm xây dựng</t>
  </si>
  <si>
    <t>Nhóm dự án</t>
  </si>
  <si>
    <t>Phân loại công trình</t>
  </si>
  <si>
    <t>Phân ngành, lĩnh vực</t>
  </si>
  <si>
    <t>Thời gian thực hiện</t>
  </si>
  <si>
    <t>Thời gian
KC-HT</t>
  </si>
  <si>
    <t>Quyết định chủ trương đầu tư/Quyết định đầu tư</t>
  </si>
  <si>
    <t>Lũy kế vốn bố trí từ khởi công đến hết năm 2020</t>
  </si>
  <si>
    <t>Kế hoạch 5 năm giai đoạn 2021-2025</t>
  </si>
  <si>
    <t>Lũy kế kế hoạch trung hạn đã bố trí</t>
  </si>
  <si>
    <t>Kế hoạch năm 2021</t>
  </si>
  <si>
    <t>Kế hoạch năm 2022</t>
  </si>
  <si>
    <t>Kế hoạch năm 2023 đã phân bổ</t>
  </si>
  <si>
    <t>Giải ngân đến ngày 30/9/2023</t>
  </si>
  <si>
    <t>Kế hoạch còn lại giải ngân</t>
  </si>
  <si>
    <t>Kế hoạch năm 2023 phân bổ đợt này</t>
  </si>
  <si>
    <t>Ghi chú</t>
  </si>
  <si>
    <t>Số QĐ, ngày tháng năm</t>
  </si>
  <si>
    <t xml:space="preserve">TMĐT </t>
  </si>
  <si>
    <t>Tổng số (tất cả các nguồn vốn)</t>
  </si>
  <si>
    <t>Trong đó: vốn NS Tỉnh</t>
  </si>
  <si>
    <t>Tổng số</t>
  </si>
  <si>
    <t>Trong đó</t>
  </si>
  <si>
    <t xml:space="preserve">Thu hồi các khoản ứng trước </t>
  </si>
  <si>
    <t>Thanh toán nợ XDCB</t>
  </si>
  <si>
    <t xml:space="preserve">TỔNG SỐ </t>
  </si>
  <si>
    <t>I</t>
  </si>
  <si>
    <t>NGUỒN THU XỐ SỐ KIẾN THIẾT</t>
  </si>
  <si>
    <t>PHÂN CẤP CHO CÁC HUYỆN, THÀNH PHỐ (LỒNG GHÉP THỰC HIỆN NHIỆM VỤ THUỘC CTMTQG XÂY DỰNG NTM)</t>
  </si>
  <si>
    <t>PCAP</t>
  </si>
  <si>
    <t>Huyện Đăk Hà</t>
  </si>
  <si>
    <t>UBND huyện Đăk Hà</t>
  </si>
  <si>
    <t>Đăk Hà</t>
  </si>
  <si>
    <t>Huyện Đăk Tô</t>
  </si>
  <si>
    <t>UBND huyện Đăk Tô</t>
  </si>
  <si>
    <t>Đăk Tô</t>
  </si>
  <si>
    <t>Huyện Tu Mơ Rông</t>
  </si>
  <si>
    <t>UBND huyện Tu Mơ Rông</t>
  </si>
  <si>
    <t>Tu Mơ Rông</t>
  </si>
  <si>
    <t>Huyện Ngọc Hồi</t>
  </si>
  <si>
    <t>UBND huyện Ngọc Hồi</t>
  </si>
  <si>
    <t>Ngọc Hồi</t>
  </si>
  <si>
    <t>Huyện Ia H'Drai</t>
  </si>
  <si>
    <t>UBND huyện Ia H'Drai</t>
  </si>
  <si>
    <t>Ia H'Drai</t>
  </si>
  <si>
    <t>II</t>
  </si>
  <si>
    <t>Dự án chuyển tiếp sang năm 2023</t>
  </si>
  <si>
    <t>Trụ sở làm việc của Ủy ban nhân dân tỉnh, các sở, ban ngành và các hạng mục phụ trợ</t>
  </si>
  <si>
    <t>Văn phòng UBND tỉnh</t>
  </si>
  <si>
    <t>Kon Tum</t>
  </si>
  <si>
    <t>NQ 41-29/4/2021;
256-11/5/2022</t>
  </si>
  <si>
    <t>* Thông báo theo tiến độ nguồn thu thực tế phát sinh.</t>
  </si>
  <si>
    <t>NGUỒN THU TIỀN SỬ DỤNG ĐẤT, THUÊ ĐẤT, TIỀN BÁN TÀI SẢN TỪ DỰ ÁN KHAI THÁC QUỸ ĐẤT TỈNH GIAO TĂNG THÊM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</si>
</sst>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Arial Narrow"/>
      <family val="2"/>
    </font>
    <font>
      <i/>
      <sz val="12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3" fontId="5" fillId="2" borderId="9" xfId="0" applyNumberFormat="1" applyFont="1" applyFill="1" applyBorder="1" applyAlignment="1">
      <alignment horizontal="right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"/>
  <sheetViews>
    <sheetView tabSelected="1" zoomScaleNormal="100" workbookViewId="0">
      <selection activeCell="B15" sqref="B15"/>
    </sheetView>
  </sheetViews>
  <sheetFormatPr defaultRowHeight="15" outlineLevelCol="1" x14ac:dyDescent="0.25"/>
  <cols>
    <col min="2" max="2" width="49.140625" customWidth="1"/>
    <col min="3" max="3" width="24.42578125" customWidth="1"/>
    <col min="4" max="5" width="0" hidden="1" customWidth="1"/>
    <col min="6" max="6" width="12.7109375" customWidth="1"/>
    <col min="7" max="11" width="0" hidden="1" customWidth="1"/>
    <col min="12" max="12" width="15.85546875" customWidth="1"/>
    <col min="14" max="14" width="11.28515625" customWidth="1"/>
    <col min="15" max="32" width="0" hidden="1" customWidth="1" outlineLevel="1"/>
    <col min="33" max="33" width="9.140625" collapsed="1"/>
    <col min="34" max="35" width="0" hidden="1" customWidth="1"/>
  </cols>
  <sheetData>
    <row r="1" spans="1:37" ht="18.7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</row>
    <row r="2" spans="1:37" ht="18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</row>
    <row r="3" spans="1:37" ht="18.75" x14ac:dyDescent="0.2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8.75" x14ac:dyDescent="0.25">
      <c r="A4" s="1"/>
      <c r="B4" s="1"/>
      <c r="C4" s="1"/>
      <c r="D4" s="2"/>
      <c r="E4" s="2"/>
      <c r="F4" s="1"/>
      <c r="G4" s="2"/>
      <c r="H4" s="2"/>
      <c r="I4" s="2"/>
      <c r="J4" s="2"/>
      <c r="K4" s="2"/>
      <c r="L4" s="3"/>
      <c r="M4" s="1"/>
      <c r="N4" s="4"/>
      <c r="O4" s="5"/>
      <c r="P4" s="5"/>
      <c r="Q4" s="4"/>
      <c r="R4" s="5"/>
      <c r="S4" s="4"/>
      <c r="T4" s="4"/>
      <c r="U4" s="6"/>
      <c r="V4" s="7"/>
      <c r="W4" s="7"/>
      <c r="X4" s="5"/>
      <c r="Y4" s="6"/>
      <c r="Z4" s="6"/>
      <c r="AA4" s="7"/>
      <c r="AB4" s="5"/>
      <c r="AC4" s="6"/>
      <c r="AD4" s="6"/>
      <c r="AE4" s="7"/>
      <c r="AF4" s="5"/>
      <c r="AG4" s="7"/>
      <c r="AH4" s="5"/>
      <c r="AI4" s="5"/>
      <c r="AJ4" s="32" t="s">
        <v>3</v>
      </c>
      <c r="AK4" s="32"/>
    </row>
    <row r="5" spans="1:37" ht="37.5" customHeight="1" x14ac:dyDescent="0.25">
      <c r="A5" s="23" t="s">
        <v>4</v>
      </c>
      <c r="B5" s="23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3" t="s">
        <v>10</v>
      </c>
      <c r="H5" s="23" t="s">
        <v>11</v>
      </c>
      <c r="I5" s="23" t="s">
        <v>12</v>
      </c>
      <c r="J5" s="23" t="s">
        <v>13</v>
      </c>
      <c r="K5" s="23" t="s">
        <v>14</v>
      </c>
      <c r="L5" s="26" t="s">
        <v>15</v>
      </c>
      <c r="M5" s="28"/>
      <c r="N5" s="27"/>
      <c r="O5" s="26" t="s">
        <v>16</v>
      </c>
      <c r="P5" s="27"/>
      <c r="Q5" s="26" t="s">
        <v>17</v>
      </c>
      <c r="R5" s="28"/>
      <c r="S5" s="28"/>
      <c r="T5" s="27"/>
      <c r="U5" s="26" t="s">
        <v>18</v>
      </c>
      <c r="V5" s="28"/>
      <c r="W5" s="28"/>
      <c r="X5" s="27"/>
      <c r="Y5" s="26" t="s">
        <v>19</v>
      </c>
      <c r="Z5" s="28"/>
      <c r="AA5" s="28"/>
      <c r="AB5" s="27"/>
      <c r="AC5" s="26" t="s">
        <v>20</v>
      </c>
      <c r="AD5" s="28"/>
      <c r="AE5" s="28"/>
      <c r="AF5" s="27"/>
      <c r="AG5" s="23" t="s">
        <v>21</v>
      </c>
      <c r="AH5" s="23" t="s">
        <v>22</v>
      </c>
      <c r="AI5" s="23" t="s">
        <v>23</v>
      </c>
      <c r="AJ5" s="23" t="s">
        <v>24</v>
      </c>
      <c r="AK5" s="23" t="s">
        <v>25</v>
      </c>
    </row>
    <row r="6" spans="1:37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3" t="s">
        <v>26</v>
      </c>
      <c r="M6" s="26" t="s">
        <v>27</v>
      </c>
      <c r="N6" s="28"/>
      <c r="O6" s="23" t="s">
        <v>28</v>
      </c>
      <c r="P6" s="23" t="s">
        <v>29</v>
      </c>
      <c r="Q6" s="23" t="s">
        <v>28</v>
      </c>
      <c r="R6" s="26" t="s">
        <v>29</v>
      </c>
      <c r="S6" s="28"/>
      <c r="T6" s="27"/>
      <c r="U6" s="23" t="s">
        <v>28</v>
      </c>
      <c r="V6" s="26" t="s">
        <v>29</v>
      </c>
      <c r="W6" s="28"/>
      <c r="X6" s="27"/>
      <c r="Y6" s="23" t="s">
        <v>28</v>
      </c>
      <c r="Z6" s="26" t="s">
        <v>29</v>
      </c>
      <c r="AA6" s="28"/>
      <c r="AB6" s="27"/>
      <c r="AC6" s="23" t="s">
        <v>28</v>
      </c>
      <c r="AD6" s="26" t="s">
        <v>29</v>
      </c>
      <c r="AE6" s="28"/>
      <c r="AF6" s="27"/>
      <c r="AG6" s="24"/>
      <c r="AH6" s="24"/>
      <c r="AI6" s="24"/>
      <c r="AJ6" s="24"/>
      <c r="AK6" s="24"/>
    </row>
    <row r="7" spans="1:37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3" t="s">
        <v>28</v>
      </c>
      <c r="N7" s="23" t="s">
        <v>29</v>
      </c>
      <c r="O7" s="24"/>
      <c r="P7" s="24"/>
      <c r="Q7" s="24"/>
      <c r="R7" s="23" t="s">
        <v>30</v>
      </c>
      <c r="S7" s="26" t="s">
        <v>31</v>
      </c>
      <c r="T7" s="27"/>
      <c r="U7" s="24"/>
      <c r="V7" s="23" t="s">
        <v>30</v>
      </c>
      <c r="W7" s="26" t="s">
        <v>31</v>
      </c>
      <c r="X7" s="27"/>
      <c r="Y7" s="24"/>
      <c r="Z7" s="23" t="s">
        <v>30</v>
      </c>
      <c r="AA7" s="26" t="s">
        <v>31</v>
      </c>
      <c r="AB7" s="27"/>
      <c r="AC7" s="24"/>
      <c r="AD7" s="23" t="s">
        <v>30</v>
      </c>
      <c r="AE7" s="26" t="s">
        <v>31</v>
      </c>
      <c r="AF7" s="27"/>
      <c r="AG7" s="24"/>
      <c r="AH7" s="24"/>
      <c r="AI7" s="24"/>
      <c r="AJ7" s="24"/>
      <c r="AK7" s="24"/>
    </row>
    <row r="8" spans="1:37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3" t="s">
        <v>32</v>
      </c>
      <c r="T8" s="23" t="s">
        <v>33</v>
      </c>
      <c r="U8" s="24"/>
      <c r="V8" s="24"/>
      <c r="W8" s="23" t="s">
        <v>32</v>
      </c>
      <c r="X8" s="23" t="s">
        <v>33</v>
      </c>
      <c r="Y8" s="24"/>
      <c r="Z8" s="24"/>
      <c r="AA8" s="23" t="s">
        <v>32</v>
      </c>
      <c r="AB8" s="23" t="s">
        <v>33</v>
      </c>
      <c r="AC8" s="24"/>
      <c r="AD8" s="24"/>
      <c r="AE8" s="23" t="s">
        <v>32</v>
      </c>
      <c r="AF8" s="23" t="s">
        <v>33</v>
      </c>
      <c r="AG8" s="24"/>
      <c r="AH8" s="24"/>
      <c r="AI8" s="24"/>
      <c r="AJ8" s="24"/>
      <c r="AK8" s="24"/>
    </row>
    <row r="9" spans="1:37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</row>
    <row r="10" spans="1:37" x14ac:dyDescent="0.25">
      <c r="A10" s="8"/>
      <c r="B10" s="8" t="s">
        <v>34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9">
        <f t="shared" ref="M10:AI10" si="0">M11+M18</f>
        <v>245000</v>
      </c>
      <c r="N10" s="9">
        <f t="shared" si="0"/>
        <v>245000</v>
      </c>
      <c r="O10" s="9">
        <f t="shared" si="0"/>
        <v>0</v>
      </c>
      <c r="P10" s="9">
        <f t="shared" si="0"/>
        <v>0</v>
      </c>
      <c r="Q10" s="9">
        <f t="shared" si="0"/>
        <v>244935</v>
      </c>
      <c r="R10" s="9">
        <f t="shared" si="0"/>
        <v>244935</v>
      </c>
      <c r="S10" s="9">
        <f t="shared" si="0"/>
        <v>0</v>
      </c>
      <c r="T10" s="9">
        <f t="shared" si="0"/>
        <v>0</v>
      </c>
      <c r="U10" s="9">
        <f t="shared" si="0"/>
        <v>112397</v>
      </c>
      <c r="V10" s="9">
        <f t="shared" si="0"/>
        <v>112397</v>
      </c>
      <c r="W10" s="9">
        <f t="shared" si="0"/>
        <v>0</v>
      </c>
      <c r="X10" s="9">
        <f t="shared" si="0"/>
        <v>0</v>
      </c>
      <c r="Y10" s="9">
        <f t="shared" si="0"/>
        <v>4890</v>
      </c>
      <c r="Z10" s="9">
        <f t="shared" si="0"/>
        <v>4890</v>
      </c>
      <c r="AA10" s="9">
        <f t="shared" si="0"/>
        <v>0</v>
      </c>
      <c r="AB10" s="9">
        <f t="shared" si="0"/>
        <v>0</v>
      </c>
      <c r="AC10" s="9">
        <f t="shared" si="0"/>
        <v>52617</v>
      </c>
      <c r="AD10" s="9">
        <f t="shared" si="0"/>
        <v>52617</v>
      </c>
      <c r="AE10" s="9">
        <f t="shared" si="0"/>
        <v>0</v>
      </c>
      <c r="AF10" s="9">
        <f t="shared" si="0"/>
        <v>0</v>
      </c>
      <c r="AG10" s="9">
        <f t="shared" si="0"/>
        <v>54890</v>
      </c>
      <c r="AH10" s="9">
        <f t="shared" si="0"/>
        <v>3884.8780000000002</v>
      </c>
      <c r="AI10" s="9">
        <f t="shared" si="0"/>
        <v>1005.122</v>
      </c>
      <c r="AJ10" s="9">
        <f>AJ11+AJ18</f>
        <v>20805</v>
      </c>
      <c r="AK10" s="10"/>
    </row>
    <row r="11" spans="1:37" x14ac:dyDescent="0.25">
      <c r="A11" s="11" t="s">
        <v>35</v>
      </c>
      <c r="B11" s="11" t="s">
        <v>36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  <c r="N11" s="12"/>
      <c r="O11" s="12">
        <f t="shared" ref="O11:AJ11" si="1">O12</f>
        <v>0</v>
      </c>
      <c r="P11" s="12">
        <f t="shared" si="1"/>
        <v>0</v>
      </c>
      <c r="Q11" s="12">
        <f t="shared" si="1"/>
        <v>24435</v>
      </c>
      <c r="R11" s="12">
        <f t="shared" si="1"/>
        <v>24435</v>
      </c>
      <c r="S11" s="12">
        <f t="shared" si="1"/>
        <v>0</v>
      </c>
      <c r="T11" s="12">
        <f t="shared" si="1"/>
        <v>0</v>
      </c>
      <c r="U11" s="12">
        <f t="shared" si="1"/>
        <v>17227</v>
      </c>
      <c r="V11" s="12">
        <f t="shared" si="1"/>
        <v>17227</v>
      </c>
      <c r="W11" s="12">
        <f t="shared" si="1"/>
        <v>0</v>
      </c>
      <c r="X11" s="12">
        <f t="shared" si="1"/>
        <v>0</v>
      </c>
      <c r="Y11" s="12">
        <f t="shared" si="1"/>
        <v>4890</v>
      </c>
      <c r="Z11" s="12">
        <f t="shared" si="1"/>
        <v>4890</v>
      </c>
      <c r="AA11" s="12">
        <f t="shared" si="1"/>
        <v>0</v>
      </c>
      <c r="AB11" s="12">
        <f t="shared" si="1"/>
        <v>0</v>
      </c>
      <c r="AC11" s="12">
        <f t="shared" si="1"/>
        <v>7447</v>
      </c>
      <c r="AD11" s="12">
        <f t="shared" si="1"/>
        <v>7447</v>
      </c>
      <c r="AE11" s="12">
        <f t="shared" si="1"/>
        <v>0</v>
      </c>
      <c r="AF11" s="12">
        <f t="shared" si="1"/>
        <v>0</v>
      </c>
      <c r="AG11" s="12">
        <f t="shared" si="1"/>
        <v>4890</v>
      </c>
      <c r="AH11" s="12">
        <f t="shared" si="1"/>
        <v>3884.8780000000002</v>
      </c>
      <c r="AI11" s="12">
        <f t="shared" si="1"/>
        <v>1005.122</v>
      </c>
      <c r="AJ11" s="12">
        <f t="shared" si="1"/>
        <v>5805</v>
      </c>
      <c r="AK11" s="13"/>
    </row>
    <row r="12" spans="1:37" ht="25.5" x14ac:dyDescent="0.25">
      <c r="A12" s="11"/>
      <c r="B12" s="11" t="s">
        <v>37</v>
      </c>
      <c r="C12" s="11"/>
      <c r="D12" s="11"/>
      <c r="E12" s="11"/>
      <c r="F12" s="11"/>
      <c r="G12" s="11"/>
      <c r="H12" s="11" t="s">
        <v>38</v>
      </c>
      <c r="I12" s="11"/>
      <c r="J12" s="11"/>
      <c r="K12" s="11"/>
      <c r="L12" s="11"/>
      <c r="M12" s="12"/>
      <c r="N12" s="12"/>
      <c r="O12" s="12">
        <f t="shared" ref="O12:AJ12" si="2">SUM(O13:O17)</f>
        <v>0</v>
      </c>
      <c r="P12" s="12">
        <f t="shared" si="2"/>
        <v>0</v>
      </c>
      <c r="Q12" s="12">
        <f t="shared" si="2"/>
        <v>24435</v>
      </c>
      <c r="R12" s="12">
        <f t="shared" si="2"/>
        <v>24435</v>
      </c>
      <c r="S12" s="12">
        <f t="shared" si="2"/>
        <v>0</v>
      </c>
      <c r="T12" s="12">
        <f t="shared" si="2"/>
        <v>0</v>
      </c>
      <c r="U12" s="12">
        <f t="shared" si="2"/>
        <v>17227</v>
      </c>
      <c r="V12" s="12">
        <f t="shared" si="2"/>
        <v>17227</v>
      </c>
      <c r="W12" s="12">
        <f t="shared" si="2"/>
        <v>0</v>
      </c>
      <c r="X12" s="12">
        <f t="shared" si="2"/>
        <v>0</v>
      </c>
      <c r="Y12" s="12">
        <f t="shared" si="2"/>
        <v>4890</v>
      </c>
      <c r="Z12" s="12">
        <f t="shared" si="2"/>
        <v>4890</v>
      </c>
      <c r="AA12" s="12">
        <f t="shared" si="2"/>
        <v>0</v>
      </c>
      <c r="AB12" s="12">
        <f t="shared" si="2"/>
        <v>0</v>
      </c>
      <c r="AC12" s="12">
        <f t="shared" si="2"/>
        <v>7447</v>
      </c>
      <c r="AD12" s="12">
        <f t="shared" si="2"/>
        <v>7447</v>
      </c>
      <c r="AE12" s="12">
        <f t="shared" si="2"/>
        <v>0</v>
      </c>
      <c r="AF12" s="12">
        <f t="shared" si="2"/>
        <v>0</v>
      </c>
      <c r="AG12" s="12">
        <f t="shared" si="2"/>
        <v>4890</v>
      </c>
      <c r="AH12" s="12">
        <f t="shared" si="2"/>
        <v>3884.8780000000002</v>
      </c>
      <c r="AI12" s="12">
        <f t="shared" si="2"/>
        <v>1005.122</v>
      </c>
      <c r="AJ12" s="12">
        <f t="shared" si="2"/>
        <v>5805</v>
      </c>
      <c r="AK12" s="13"/>
    </row>
    <row r="13" spans="1:37" ht="28.5" customHeight="1" x14ac:dyDescent="0.25">
      <c r="A13" s="14">
        <v>1</v>
      </c>
      <c r="B13" s="15" t="s">
        <v>39</v>
      </c>
      <c r="C13" s="14" t="s">
        <v>40</v>
      </c>
      <c r="D13" s="14"/>
      <c r="E13" s="14"/>
      <c r="F13" s="14" t="s">
        <v>41</v>
      </c>
      <c r="G13" s="14"/>
      <c r="H13" s="14"/>
      <c r="I13" s="14"/>
      <c r="J13" s="14"/>
      <c r="K13" s="14"/>
      <c r="L13" s="14"/>
      <c r="M13" s="16"/>
      <c r="N13" s="16"/>
      <c r="O13" s="16"/>
      <c r="P13" s="16"/>
      <c r="Q13" s="16">
        <v>7195</v>
      </c>
      <c r="R13" s="16">
        <v>7195</v>
      </c>
      <c r="S13" s="16"/>
      <c r="T13" s="16"/>
      <c r="U13" s="16">
        <f t="shared" ref="U13:U17" si="3">Y13+AC13+AG13</f>
        <v>4988</v>
      </c>
      <c r="V13" s="16">
        <f t="shared" ref="V13:V17" si="4">Z13+AD13+AG13</f>
        <v>4988</v>
      </c>
      <c r="W13" s="16"/>
      <c r="X13" s="16"/>
      <c r="Y13" s="16">
        <v>1440</v>
      </c>
      <c r="Z13" s="16">
        <v>1440</v>
      </c>
      <c r="AA13" s="16"/>
      <c r="AB13" s="16"/>
      <c r="AC13" s="16">
        <v>2108</v>
      </c>
      <c r="AD13" s="16">
        <v>2108</v>
      </c>
      <c r="AE13" s="16"/>
      <c r="AF13" s="16"/>
      <c r="AG13" s="16">
        <v>1440</v>
      </c>
      <c r="AH13" s="16">
        <v>1402.547</v>
      </c>
      <c r="AI13" s="16">
        <f t="shared" ref="AI13:AI17" si="5">AG13-AH13</f>
        <v>37.452999999999975</v>
      </c>
      <c r="AJ13" s="16">
        <v>2207</v>
      </c>
      <c r="AK13" s="17"/>
    </row>
    <row r="14" spans="1:37" ht="28.5" customHeight="1" x14ac:dyDescent="0.25">
      <c r="A14" s="14">
        <v>2</v>
      </c>
      <c r="B14" s="15" t="s">
        <v>42</v>
      </c>
      <c r="C14" s="14" t="s">
        <v>43</v>
      </c>
      <c r="D14" s="14"/>
      <c r="E14" s="14"/>
      <c r="F14" s="14" t="s">
        <v>44</v>
      </c>
      <c r="G14" s="14"/>
      <c r="H14" s="14"/>
      <c r="I14" s="14"/>
      <c r="J14" s="14"/>
      <c r="K14" s="14"/>
      <c r="L14" s="14"/>
      <c r="M14" s="16"/>
      <c r="N14" s="16"/>
      <c r="O14" s="16"/>
      <c r="P14" s="16"/>
      <c r="Q14" s="16">
        <v>3350</v>
      </c>
      <c r="R14" s="16">
        <v>3350</v>
      </c>
      <c r="S14" s="16"/>
      <c r="T14" s="16"/>
      <c r="U14" s="16">
        <f t="shared" si="3"/>
        <v>2010</v>
      </c>
      <c r="V14" s="16">
        <f t="shared" si="4"/>
        <v>2010</v>
      </c>
      <c r="W14" s="16"/>
      <c r="X14" s="16"/>
      <c r="Y14" s="16">
        <v>670</v>
      </c>
      <c r="Z14" s="16">
        <v>670</v>
      </c>
      <c r="AA14" s="16"/>
      <c r="AB14" s="16"/>
      <c r="AC14" s="16">
        <v>670</v>
      </c>
      <c r="AD14" s="16">
        <v>670</v>
      </c>
      <c r="AE14" s="16"/>
      <c r="AF14" s="16"/>
      <c r="AG14" s="16">
        <v>670</v>
      </c>
      <c r="AH14" s="16">
        <v>622.33100000000002</v>
      </c>
      <c r="AI14" s="16">
        <f t="shared" si="5"/>
        <v>47.668999999999983</v>
      </c>
      <c r="AJ14" s="16">
        <v>670</v>
      </c>
      <c r="AK14" s="17"/>
    </row>
    <row r="15" spans="1:37" ht="28.5" customHeight="1" x14ac:dyDescent="0.25">
      <c r="A15" s="14">
        <v>3</v>
      </c>
      <c r="B15" s="15" t="s">
        <v>45</v>
      </c>
      <c r="C15" s="14" t="s">
        <v>46</v>
      </c>
      <c r="D15" s="14"/>
      <c r="E15" s="14"/>
      <c r="F15" s="14" t="s">
        <v>47</v>
      </c>
      <c r="G15" s="14"/>
      <c r="H15" s="14"/>
      <c r="I15" s="14"/>
      <c r="J15" s="14"/>
      <c r="K15" s="14"/>
      <c r="L15" s="14"/>
      <c r="M15" s="16"/>
      <c r="N15" s="16"/>
      <c r="O15" s="16"/>
      <c r="P15" s="16"/>
      <c r="Q15" s="16">
        <v>4590</v>
      </c>
      <c r="R15" s="16">
        <v>4590</v>
      </c>
      <c r="S15" s="16"/>
      <c r="T15" s="16"/>
      <c r="U15" s="16">
        <f t="shared" si="3"/>
        <v>3680</v>
      </c>
      <c r="V15" s="16">
        <f t="shared" si="4"/>
        <v>3680</v>
      </c>
      <c r="W15" s="16"/>
      <c r="X15" s="16"/>
      <c r="Y15" s="16">
        <v>920</v>
      </c>
      <c r="Z15" s="16">
        <v>920</v>
      </c>
      <c r="AA15" s="16"/>
      <c r="AB15" s="16"/>
      <c r="AC15" s="16">
        <v>1840</v>
      </c>
      <c r="AD15" s="16">
        <v>1840</v>
      </c>
      <c r="AE15" s="16"/>
      <c r="AF15" s="16"/>
      <c r="AG15" s="16">
        <v>920</v>
      </c>
      <c r="AH15" s="16">
        <v>0</v>
      </c>
      <c r="AI15" s="16">
        <f t="shared" si="5"/>
        <v>920</v>
      </c>
      <c r="AJ15" s="16">
        <v>910</v>
      </c>
      <c r="AK15" s="17"/>
    </row>
    <row r="16" spans="1:37" ht="28.5" customHeight="1" x14ac:dyDescent="0.25">
      <c r="A16" s="14">
        <v>4</v>
      </c>
      <c r="B16" s="15" t="s">
        <v>48</v>
      </c>
      <c r="C16" s="14" t="s">
        <v>49</v>
      </c>
      <c r="D16" s="14"/>
      <c r="E16" s="14"/>
      <c r="F16" s="14" t="s">
        <v>50</v>
      </c>
      <c r="G16" s="14"/>
      <c r="H16" s="14"/>
      <c r="I16" s="14"/>
      <c r="J16" s="14"/>
      <c r="K16" s="14"/>
      <c r="L16" s="14"/>
      <c r="M16" s="16"/>
      <c r="N16" s="16"/>
      <c r="O16" s="16"/>
      <c r="P16" s="16"/>
      <c r="Q16" s="16">
        <v>4960</v>
      </c>
      <c r="R16" s="16">
        <v>4960</v>
      </c>
      <c r="S16" s="16"/>
      <c r="T16" s="16"/>
      <c r="U16" s="16">
        <f t="shared" si="3"/>
        <v>3939</v>
      </c>
      <c r="V16" s="16">
        <f t="shared" si="4"/>
        <v>3939</v>
      </c>
      <c r="W16" s="16"/>
      <c r="X16" s="16"/>
      <c r="Y16" s="16">
        <v>990</v>
      </c>
      <c r="Z16" s="16">
        <v>990</v>
      </c>
      <c r="AA16" s="16"/>
      <c r="AB16" s="16"/>
      <c r="AC16" s="16">
        <v>1959</v>
      </c>
      <c r="AD16" s="16">
        <v>1959</v>
      </c>
      <c r="AE16" s="16"/>
      <c r="AF16" s="16"/>
      <c r="AG16" s="16">
        <v>990</v>
      </c>
      <c r="AH16" s="16">
        <v>990</v>
      </c>
      <c r="AI16" s="16">
        <f t="shared" si="5"/>
        <v>0</v>
      </c>
      <c r="AJ16" s="16">
        <v>1021</v>
      </c>
      <c r="AK16" s="17"/>
    </row>
    <row r="17" spans="1:37" ht="28.5" customHeight="1" x14ac:dyDescent="0.25">
      <c r="A17" s="14">
        <v>5</v>
      </c>
      <c r="B17" s="15" t="s">
        <v>51</v>
      </c>
      <c r="C17" s="14" t="s">
        <v>52</v>
      </c>
      <c r="D17" s="14"/>
      <c r="E17" s="14"/>
      <c r="F17" s="14" t="s">
        <v>53</v>
      </c>
      <c r="G17" s="14"/>
      <c r="H17" s="14"/>
      <c r="I17" s="14"/>
      <c r="J17" s="14"/>
      <c r="K17" s="14"/>
      <c r="L17" s="14"/>
      <c r="M17" s="16"/>
      <c r="N17" s="16"/>
      <c r="O17" s="16"/>
      <c r="P17" s="16"/>
      <c r="Q17" s="16">
        <v>4340</v>
      </c>
      <c r="R17" s="16">
        <v>4340</v>
      </c>
      <c r="S17" s="16"/>
      <c r="T17" s="16"/>
      <c r="U17" s="16">
        <f t="shared" si="3"/>
        <v>2610</v>
      </c>
      <c r="V17" s="16">
        <f t="shared" si="4"/>
        <v>2610</v>
      </c>
      <c r="W17" s="16"/>
      <c r="X17" s="16"/>
      <c r="Y17" s="16">
        <v>870</v>
      </c>
      <c r="Z17" s="16">
        <v>870</v>
      </c>
      <c r="AA17" s="16"/>
      <c r="AB17" s="16"/>
      <c r="AC17" s="16">
        <v>870</v>
      </c>
      <c r="AD17" s="16">
        <v>870</v>
      </c>
      <c r="AE17" s="16"/>
      <c r="AF17" s="16"/>
      <c r="AG17" s="16">
        <v>870</v>
      </c>
      <c r="AH17" s="16">
        <v>870</v>
      </c>
      <c r="AI17" s="16">
        <f t="shared" si="5"/>
        <v>0</v>
      </c>
      <c r="AJ17" s="16">
        <v>997</v>
      </c>
      <c r="AK17" s="17"/>
    </row>
    <row r="18" spans="1:37" ht="38.25" x14ac:dyDescent="0.25">
      <c r="A18" s="11" t="s">
        <v>54</v>
      </c>
      <c r="B18" s="11" t="s">
        <v>61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>
        <f t="shared" ref="M18:AI19" si="6">M19</f>
        <v>245000</v>
      </c>
      <c r="N18" s="12">
        <f t="shared" si="6"/>
        <v>245000</v>
      </c>
      <c r="O18" s="12">
        <f t="shared" si="6"/>
        <v>0</v>
      </c>
      <c r="P18" s="12">
        <f t="shared" si="6"/>
        <v>0</v>
      </c>
      <c r="Q18" s="12">
        <f t="shared" si="6"/>
        <v>220500</v>
      </c>
      <c r="R18" s="12">
        <f t="shared" si="6"/>
        <v>220500</v>
      </c>
      <c r="S18" s="12">
        <f t="shared" si="6"/>
        <v>0</v>
      </c>
      <c r="T18" s="12">
        <f t="shared" si="6"/>
        <v>0</v>
      </c>
      <c r="U18" s="12">
        <f t="shared" si="6"/>
        <v>95170</v>
      </c>
      <c r="V18" s="12">
        <f t="shared" si="6"/>
        <v>95170</v>
      </c>
      <c r="W18" s="12">
        <f t="shared" si="6"/>
        <v>0</v>
      </c>
      <c r="X18" s="12">
        <f t="shared" si="6"/>
        <v>0</v>
      </c>
      <c r="Y18" s="12">
        <f t="shared" si="6"/>
        <v>0</v>
      </c>
      <c r="Z18" s="12">
        <f t="shared" si="6"/>
        <v>0</v>
      </c>
      <c r="AA18" s="12">
        <f t="shared" si="6"/>
        <v>0</v>
      </c>
      <c r="AB18" s="12">
        <f t="shared" si="6"/>
        <v>0</v>
      </c>
      <c r="AC18" s="12">
        <f t="shared" si="6"/>
        <v>45170</v>
      </c>
      <c r="AD18" s="12">
        <f t="shared" si="6"/>
        <v>45170</v>
      </c>
      <c r="AE18" s="12">
        <f t="shared" si="6"/>
        <v>0</v>
      </c>
      <c r="AF18" s="12">
        <f t="shared" si="6"/>
        <v>0</v>
      </c>
      <c r="AG18" s="12">
        <f t="shared" si="6"/>
        <v>50000</v>
      </c>
      <c r="AH18" s="12">
        <f t="shared" si="6"/>
        <v>0</v>
      </c>
      <c r="AI18" s="12">
        <f t="shared" si="6"/>
        <v>0</v>
      </c>
      <c r="AJ18" s="12">
        <f>AJ19</f>
        <v>15000</v>
      </c>
      <c r="AK18" s="13"/>
    </row>
    <row r="19" spans="1:37" x14ac:dyDescent="0.25">
      <c r="A19" s="11"/>
      <c r="B19" s="11" t="s">
        <v>55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>
        <f t="shared" si="6"/>
        <v>245000</v>
      </c>
      <c r="N19" s="12">
        <f t="shared" si="6"/>
        <v>245000</v>
      </c>
      <c r="O19" s="12">
        <f t="shared" si="6"/>
        <v>0</v>
      </c>
      <c r="P19" s="12">
        <f t="shared" si="6"/>
        <v>0</v>
      </c>
      <c r="Q19" s="12">
        <f t="shared" si="6"/>
        <v>220500</v>
      </c>
      <c r="R19" s="12">
        <f t="shared" si="6"/>
        <v>220500</v>
      </c>
      <c r="S19" s="12">
        <f t="shared" si="6"/>
        <v>0</v>
      </c>
      <c r="T19" s="12">
        <f t="shared" si="6"/>
        <v>0</v>
      </c>
      <c r="U19" s="12">
        <f t="shared" si="6"/>
        <v>95170</v>
      </c>
      <c r="V19" s="12">
        <f t="shared" si="6"/>
        <v>95170</v>
      </c>
      <c r="W19" s="12">
        <f t="shared" si="6"/>
        <v>0</v>
      </c>
      <c r="X19" s="12">
        <f t="shared" si="6"/>
        <v>0</v>
      </c>
      <c r="Y19" s="12">
        <f t="shared" si="6"/>
        <v>0</v>
      </c>
      <c r="Z19" s="12">
        <f t="shared" si="6"/>
        <v>0</v>
      </c>
      <c r="AA19" s="12">
        <f t="shared" si="6"/>
        <v>0</v>
      </c>
      <c r="AB19" s="12">
        <f t="shared" si="6"/>
        <v>0</v>
      </c>
      <c r="AC19" s="12">
        <f t="shared" si="6"/>
        <v>45170</v>
      </c>
      <c r="AD19" s="12">
        <f t="shared" si="6"/>
        <v>45170</v>
      </c>
      <c r="AE19" s="12">
        <f t="shared" si="6"/>
        <v>0</v>
      </c>
      <c r="AF19" s="12">
        <f t="shared" si="6"/>
        <v>0</v>
      </c>
      <c r="AG19" s="12">
        <f t="shared" si="6"/>
        <v>50000</v>
      </c>
      <c r="AH19" s="12">
        <f t="shared" si="6"/>
        <v>0</v>
      </c>
      <c r="AI19" s="12">
        <f t="shared" si="6"/>
        <v>0</v>
      </c>
      <c r="AJ19" s="12">
        <f>AJ20</f>
        <v>15000</v>
      </c>
      <c r="AK19" s="13"/>
    </row>
    <row r="20" spans="1:37" ht="25.5" x14ac:dyDescent="0.25">
      <c r="A20" s="18">
        <v>1</v>
      </c>
      <c r="B20" s="19" t="s">
        <v>56</v>
      </c>
      <c r="C20" s="18" t="s">
        <v>57</v>
      </c>
      <c r="D20" s="18"/>
      <c r="E20" s="18"/>
      <c r="F20" s="18" t="s">
        <v>58</v>
      </c>
      <c r="G20" s="18"/>
      <c r="H20" s="18"/>
      <c r="I20" s="18"/>
      <c r="J20" s="18"/>
      <c r="K20" s="18"/>
      <c r="L20" s="18" t="s">
        <v>59</v>
      </c>
      <c r="M20" s="20">
        <v>245000</v>
      </c>
      <c r="N20" s="20">
        <v>245000</v>
      </c>
      <c r="O20" s="20"/>
      <c r="P20" s="20"/>
      <c r="Q20" s="20">
        <v>220500</v>
      </c>
      <c r="R20" s="20">
        <v>220500</v>
      </c>
      <c r="S20" s="20"/>
      <c r="T20" s="20"/>
      <c r="U20" s="20">
        <f t="shared" ref="U20" si="7">Y20+AC20+AG20</f>
        <v>95170</v>
      </c>
      <c r="V20" s="20">
        <f t="shared" ref="V20" si="8">Z20+AD20+AG20</f>
        <v>95170</v>
      </c>
      <c r="W20" s="20"/>
      <c r="X20" s="20"/>
      <c r="Y20" s="20"/>
      <c r="Z20" s="20"/>
      <c r="AA20" s="20"/>
      <c r="AB20" s="20"/>
      <c r="AC20" s="20">
        <v>45170</v>
      </c>
      <c r="AD20" s="20">
        <v>45170</v>
      </c>
      <c r="AE20" s="20"/>
      <c r="AF20" s="20"/>
      <c r="AG20" s="20">
        <v>50000</v>
      </c>
      <c r="AH20" s="20"/>
      <c r="AI20" s="20"/>
      <c r="AJ20" s="20">
        <v>15000</v>
      </c>
      <c r="AK20" s="21"/>
    </row>
    <row r="21" spans="1:37" x14ac:dyDescent="0.25">
      <c r="A21" s="22"/>
      <c r="B21" s="22" t="s">
        <v>60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</sheetData>
  <mergeCells count="56">
    <mergeCell ref="A1:AK1"/>
    <mergeCell ref="A2:AK2"/>
    <mergeCell ref="A3:AK3"/>
    <mergeCell ref="AJ4:AK4"/>
    <mergeCell ref="A5:A9"/>
    <mergeCell ref="B5:B9"/>
    <mergeCell ref="C5:C9"/>
    <mergeCell ref="D5:D9"/>
    <mergeCell ref="E5:E9"/>
    <mergeCell ref="F5:F9"/>
    <mergeCell ref="Z6:AB6"/>
    <mergeCell ref="G5:G9"/>
    <mergeCell ref="H5:H9"/>
    <mergeCell ref="I5:I9"/>
    <mergeCell ref="J5:J9"/>
    <mergeCell ref="K5:K9"/>
    <mergeCell ref="L5:N5"/>
    <mergeCell ref="AH5:AH9"/>
    <mergeCell ref="AI5:AI9"/>
    <mergeCell ref="AJ5:AJ9"/>
    <mergeCell ref="AK5:AK9"/>
    <mergeCell ref="L6:L9"/>
    <mergeCell ref="M6:N6"/>
    <mergeCell ref="O6:O9"/>
    <mergeCell ref="P6:P9"/>
    <mergeCell ref="Q6:Q9"/>
    <mergeCell ref="R6:T6"/>
    <mergeCell ref="O5:P5"/>
    <mergeCell ref="Q5:T5"/>
    <mergeCell ref="U5:X5"/>
    <mergeCell ref="Y5:AB5"/>
    <mergeCell ref="AC5:AF5"/>
    <mergeCell ref="AG5:AG9"/>
    <mergeCell ref="M7:M9"/>
    <mergeCell ref="N7:N9"/>
    <mergeCell ref="R7:R9"/>
    <mergeCell ref="S7:T7"/>
    <mergeCell ref="V7:V9"/>
    <mergeCell ref="U6:U9"/>
    <mergeCell ref="V6:X6"/>
    <mergeCell ref="AD7:AD9"/>
    <mergeCell ref="AE7:AF7"/>
    <mergeCell ref="S8:S9"/>
    <mergeCell ref="T8:T9"/>
    <mergeCell ref="W8:W9"/>
    <mergeCell ref="X8:X9"/>
    <mergeCell ref="AA8:AA9"/>
    <mergeCell ref="AB8:AB9"/>
    <mergeCell ref="AE8:AE9"/>
    <mergeCell ref="AF8:AF9"/>
    <mergeCell ref="AC6:AC9"/>
    <mergeCell ref="AD6:AF6"/>
    <mergeCell ref="W7:X7"/>
    <mergeCell ref="Z7:Z9"/>
    <mergeCell ref="AA7:AB7"/>
    <mergeCell ref="Y6:Y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Nguyễn Minh Khương</cp:lastModifiedBy>
  <dcterms:created xsi:type="dcterms:W3CDTF">2023-10-30T21:28:10Z</dcterms:created>
  <dcterms:modified xsi:type="dcterms:W3CDTF">2023-10-30T23:44:24Z</dcterms:modified>
</cp:coreProperties>
</file>