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My Drive\VIEC CO QUAN\3. Ban PC\2. Giám sát, Ks\2023\2.2. Gs kết quả Thanh tra\1. BC kết quả giám sát\BC chính thức\"/>
    </mc:Choice>
  </mc:AlternateContent>
  <xr:revisionPtr revIDLastSave="0" documentId="13_ncr:1_{607186AE-C75A-4E2C-B5A7-89B63CC7848E}" xr6:coauthVersionLast="47" xr6:coauthVersionMax="47" xr10:uidLastSave="{00000000-0000-0000-0000-000000000000}"/>
  <bookViews>
    <workbookView xWindow="-120" yWindow="-120" windowWidth="29040" windowHeight="15840" xr2:uid="{00000000-000D-0000-FFFF-FFFF00000000}"/>
  </bookViews>
  <sheets>
    <sheet name="01_KQTH den T9" sheetId="3" r:id="rId1"/>
    <sheet name="02_Tien do thuc hien" sheetId="6" r:id="rId2"/>
    <sheet name="03_KN chưa hoan thanh" sheetId="4" r:id="rId3"/>
    <sheet name="Sheet1"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5" l="1"/>
  <c r="H37" i="5"/>
  <c r="A37" i="5"/>
  <c r="C66" i="4"/>
  <c r="A66" i="4"/>
  <c r="F47" i="4"/>
  <c r="F43" i="4"/>
  <c r="D42" i="4"/>
  <c r="F25" i="4"/>
  <c r="F23" i="4"/>
  <c r="F19" i="4"/>
  <c r="F14" i="4"/>
  <c r="F10" i="4"/>
  <c r="D9" i="4"/>
  <c r="E6" i="4"/>
  <c r="E66" i="4" s="1"/>
  <c r="D6" i="4"/>
  <c r="J39" i="6"/>
  <c r="I39" i="6"/>
  <c r="G39" i="6"/>
  <c r="F39" i="6"/>
  <c r="E39" i="6"/>
  <c r="A39" i="6"/>
  <c r="H38" i="6"/>
  <c r="H37" i="6"/>
  <c r="H36" i="6"/>
  <c r="H35" i="6"/>
  <c r="H34" i="6"/>
  <c r="H32" i="6"/>
  <c r="H31" i="6"/>
  <c r="H30" i="6"/>
  <c r="H29" i="6"/>
  <c r="H28" i="6"/>
  <c r="H27" i="6"/>
  <c r="H26" i="6"/>
  <c r="H25" i="6"/>
  <c r="H24" i="6"/>
  <c r="H23" i="6"/>
  <c r="H22" i="6"/>
  <c r="H21" i="6"/>
  <c r="H20" i="6"/>
  <c r="H19" i="6"/>
  <c r="H18" i="6"/>
  <c r="H17" i="6"/>
  <c r="H16" i="6"/>
  <c r="H15" i="6"/>
  <c r="H14" i="6"/>
  <c r="H12" i="6"/>
  <c r="H11" i="6"/>
  <c r="H10" i="6"/>
  <c r="H9" i="6"/>
  <c r="H8" i="6"/>
  <c r="AE39" i="3"/>
  <c r="R39" i="3"/>
  <c r="O39" i="3"/>
  <c r="L39" i="3"/>
  <c r="I39" i="3"/>
  <c r="C39" i="3"/>
  <c r="AE38" i="3"/>
  <c r="R38" i="3"/>
  <c r="O38" i="3"/>
  <c r="L38" i="3"/>
  <c r="I38" i="3"/>
  <c r="C38" i="3"/>
  <c r="R37" i="3"/>
  <c r="O37" i="3"/>
  <c r="L37" i="3"/>
  <c r="H37" i="3"/>
  <c r="I37" i="3" s="1"/>
  <c r="C37" i="3"/>
  <c r="AE36" i="3"/>
  <c r="R36" i="3"/>
  <c r="O36" i="3"/>
  <c r="L36" i="3"/>
  <c r="I36" i="3"/>
  <c r="C36" i="3"/>
  <c r="AE35" i="3"/>
  <c r="AE33" i="3" s="1"/>
  <c r="R35" i="3"/>
  <c r="O35" i="3"/>
  <c r="L35" i="3"/>
  <c r="I35" i="3"/>
  <c r="C35" i="3"/>
  <c r="AE34" i="3"/>
  <c r="R34" i="3"/>
  <c r="O34" i="3"/>
  <c r="L34" i="3"/>
  <c r="I34" i="3"/>
  <c r="C34" i="3"/>
  <c r="C33" i="3" s="1"/>
  <c r="AD33" i="3"/>
  <c r="AC33" i="3"/>
  <c r="Z33" i="3"/>
  <c r="Y33" i="3"/>
  <c r="X33" i="3"/>
  <c r="W33" i="3"/>
  <c r="V33" i="3"/>
  <c r="U33" i="3"/>
  <c r="T33" i="3"/>
  <c r="S33" i="3"/>
  <c r="Q33" i="3"/>
  <c r="P33" i="3"/>
  <c r="N33" i="3"/>
  <c r="N40" i="3" s="1"/>
  <c r="M33" i="3"/>
  <c r="K33" i="3"/>
  <c r="J33" i="3"/>
  <c r="G33" i="3"/>
  <c r="A33" i="3"/>
  <c r="AE32" i="3"/>
  <c r="R32" i="3"/>
  <c r="O32" i="3"/>
  <c r="N32" i="3"/>
  <c r="L32" i="3"/>
  <c r="I32" i="3"/>
  <c r="C32" i="3"/>
  <c r="AD31" i="3"/>
  <c r="AE31" i="3" s="1"/>
  <c r="R31" i="3"/>
  <c r="O31" i="3"/>
  <c r="N31" i="3"/>
  <c r="L31" i="3"/>
  <c r="I31" i="3"/>
  <c r="C31" i="3"/>
  <c r="AE30" i="3"/>
  <c r="R30" i="3"/>
  <c r="O30" i="3"/>
  <c r="L30" i="3"/>
  <c r="I30" i="3"/>
  <c r="C30" i="3"/>
  <c r="AE29" i="3"/>
  <c r="R29" i="3"/>
  <c r="N29" i="3"/>
  <c r="O29" i="3" s="1"/>
  <c r="L29" i="3"/>
  <c r="I29" i="3"/>
  <c r="C29" i="3"/>
  <c r="AE28" i="3"/>
  <c r="R28" i="3"/>
  <c r="O28" i="3"/>
  <c r="L28" i="3"/>
  <c r="I28" i="3"/>
  <c r="C28" i="3"/>
  <c r="AE27" i="3"/>
  <c r="R27" i="3"/>
  <c r="N27" i="3"/>
  <c r="O27" i="3" s="1"/>
  <c r="L27" i="3"/>
  <c r="I27" i="3"/>
  <c r="C27" i="3"/>
  <c r="AE26" i="3"/>
  <c r="R26" i="3"/>
  <c r="O26" i="3"/>
  <c r="L26" i="3"/>
  <c r="I26" i="3"/>
  <c r="C26" i="3"/>
  <c r="AE25" i="3"/>
  <c r="R25" i="3"/>
  <c r="N25" i="3"/>
  <c r="O25" i="3" s="1"/>
  <c r="L25" i="3"/>
  <c r="I25" i="3"/>
  <c r="C25" i="3"/>
  <c r="AE24" i="3"/>
  <c r="R24" i="3"/>
  <c r="O24" i="3"/>
  <c r="L24" i="3"/>
  <c r="I24" i="3"/>
  <c r="C24" i="3"/>
  <c r="AE23" i="3"/>
  <c r="R23" i="3"/>
  <c r="O23" i="3"/>
  <c r="L23" i="3"/>
  <c r="I23" i="3"/>
  <c r="C23" i="3"/>
  <c r="AE22" i="3"/>
  <c r="R22" i="3"/>
  <c r="O22" i="3"/>
  <c r="L22" i="3"/>
  <c r="I22" i="3"/>
  <c r="C22" i="3"/>
  <c r="AE21" i="3"/>
  <c r="R21" i="3"/>
  <c r="O21" i="3"/>
  <c r="L21" i="3"/>
  <c r="I21" i="3"/>
  <c r="C21" i="3"/>
  <c r="AE20" i="3"/>
  <c r="R20" i="3"/>
  <c r="O20" i="3"/>
  <c r="L20" i="3"/>
  <c r="I20" i="3"/>
  <c r="C20" i="3"/>
  <c r="AE19" i="3"/>
  <c r="Q19" i="3"/>
  <c r="Q14" i="3" s="1"/>
  <c r="O19" i="3"/>
  <c r="L19" i="3"/>
  <c r="H19" i="3"/>
  <c r="I19" i="3" s="1"/>
  <c r="C19" i="3"/>
  <c r="AE18" i="3"/>
  <c r="R18" i="3"/>
  <c r="O18" i="3"/>
  <c r="L18" i="3"/>
  <c r="I18" i="3"/>
  <c r="C18" i="3"/>
  <c r="AE17" i="3"/>
  <c r="R17" i="3"/>
  <c r="O17" i="3"/>
  <c r="L17" i="3"/>
  <c r="H17" i="3"/>
  <c r="I17" i="3" s="1"/>
  <c r="C17" i="3"/>
  <c r="AE16" i="3"/>
  <c r="R16" i="3"/>
  <c r="O16" i="3"/>
  <c r="L16" i="3"/>
  <c r="I16" i="3"/>
  <c r="C16" i="3"/>
  <c r="AE15" i="3"/>
  <c r="R15" i="3"/>
  <c r="O15" i="3"/>
  <c r="L15" i="3"/>
  <c r="I15" i="3"/>
  <c r="C15" i="3"/>
  <c r="AD14" i="3"/>
  <c r="AC14" i="3"/>
  <c r="AE14" i="3" s="1"/>
  <c r="Z14" i="3"/>
  <c r="Y14" i="3"/>
  <c r="X14" i="3"/>
  <c r="W14" i="3"/>
  <c r="V14" i="3"/>
  <c r="U14" i="3"/>
  <c r="T14" i="3"/>
  <c r="S14" i="3"/>
  <c r="P14" i="3"/>
  <c r="N14" i="3"/>
  <c r="O14" i="3" s="1"/>
  <c r="M14" i="3"/>
  <c r="K14" i="3"/>
  <c r="J14" i="3"/>
  <c r="L14" i="3" s="1"/>
  <c r="G14" i="3"/>
  <c r="F14" i="3"/>
  <c r="F40" i="3" s="1"/>
  <c r="E14" i="3"/>
  <c r="E40" i="3" s="1"/>
  <c r="D14" i="3"/>
  <c r="A14" i="3"/>
  <c r="AE13" i="3"/>
  <c r="R13" i="3"/>
  <c r="O13" i="3"/>
  <c r="L13" i="3"/>
  <c r="I13" i="3"/>
  <c r="C13" i="3"/>
  <c r="AE12" i="3"/>
  <c r="Q12" i="3"/>
  <c r="R12" i="3" s="1"/>
  <c r="O12" i="3"/>
  <c r="L12" i="3"/>
  <c r="I12" i="3"/>
  <c r="C12" i="3"/>
  <c r="AE11" i="3"/>
  <c r="R11" i="3"/>
  <c r="O11" i="3"/>
  <c r="L11" i="3"/>
  <c r="I11" i="3"/>
  <c r="C11" i="3"/>
  <c r="AE10" i="3"/>
  <c r="Q10" i="3"/>
  <c r="R10" i="3" s="1"/>
  <c r="O10" i="3"/>
  <c r="L10" i="3"/>
  <c r="I10" i="3"/>
  <c r="C10" i="3"/>
  <c r="AE9" i="3"/>
  <c r="R9" i="3"/>
  <c r="O9" i="3"/>
  <c r="L9" i="3"/>
  <c r="I9" i="3"/>
  <c r="C9" i="3"/>
  <c r="AD8" i="3"/>
  <c r="AC8" i="3"/>
  <c r="AB8" i="3"/>
  <c r="AA8" i="3"/>
  <c r="Z8" i="3"/>
  <c r="Y8" i="3"/>
  <c r="X8" i="3"/>
  <c r="W8" i="3"/>
  <c r="V8" i="3"/>
  <c r="U8" i="3"/>
  <c r="T8" i="3"/>
  <c r="S8" i="3"/>
  <c r="P8" i="3"/>
  <c r="N8" i="3"/>
  <c r="M8" i="3"/>
  <c r="K8" i="3"/>
  <c r="J8" i="3"/>
  <c r="L8" i="3" s="1"/>
  <c r="H8" i="3"/>
  <c r="G8" i="3"/>
  <c r="I8" i="3" s="1"/>
  <c r="F8" i="3"/>
  <c r="E8" i="3"/>
  <c r="D8" i="3"/>
  <c r="A8" i="3"/>
  <c r="F6" i="4" l="1"/>
  <c r="F66" i="4" s="1"/>
  <c r="H39" i="6"/>
  <c r="C8" i="3"/>
  <c r="K40" i="3"/>
  <c r="U40" i="3"/>
  <c r="O8" i="3"/>
  <c r="D40" i="3"/>
  <c r="A40" i="3"/>
  <c r="W40" i="3"/>
  <c r="P40" i="3"/>
  <c r="X40" i="3"/>
  <c r="G40" i="3"/>
  <c r="Q40" i="3"/>
  <c r="Y40" i="3"/>
  <c r="H33" i="3"/>
  <c r="H40" i="3" s="1"/>
  <c r="R33" i="3"/>
  <c r="Z40" i="3"/>
  <c r="H14" i="3"/>
  <c r="I14" i="3" s="1"/>
  <c r="S40" i="3"/>
  <c r="AC40" i="3"/>
  <c r="AE40" i="3" s="1"/>
  <c r="C14" i="3"/>
  <c r="C40" i="3" s="1"/>
  <c r="L33" i="3"/>
  <c r="T40" i="3"/>
  <c r="AD40" i="3"/>
  <c r="Q8" i="3"/>
  <c r="R8" i="3" s="1"/>
  <c r="M40" i="3"/>
  <c r="O40" i="3" s="1"/>
  <c r="V40" i="3"/>
  <c r="R14" i="3"/>
  <c r="R19" i="3"/>
  <c r="O33" i="3"/>
  <c r="D66" i="4"/>
  <c r="J40" i="3"/>
  <c r="L40" i="3" s="1"/>
  <c r="I40" i="3" l="1"/>
  <c r="I33" i="3"/>
  <c r="R40" i="3"/>
</calcChain>
</file>

<file path=xl/sharedStrings.xml><?xml version="1.0" encoding="utf-8"?>
<sst xmlns="http://schemas.openxmlformats.org/spreadsheetml/2006/main" count="398" uniqueCount="258">
  <si>
    <t>DANH SÁCH CÁC ĐƠN VỊ THANH TRA</t>
  </si>
  <si>
    <t>TT</t>
  </si>
  <si>
    <t>ĐƠN VỊ ĐƯỢC THANH TRA</t>
  </si>
  <si>
    <t>QUYẾT ĐỊNH THANH TRA</t>
  </si>
  <si>
    <t>KẾT LUẬN THANH TRA</t>
  </si>
  <si>
    <t>I</t>
  </si>
  <si>
    <t>NĂM 2021</t>
  </si>
  <si>
    <t>02/KL-TTr ngày 05/4/2021</t>
  </si>
  <si>
    <t>106/QĐ-TTr ngày 23/10/2020</t>
  </si>
  <si>
    <t>01/KL-TTr ngày 22/02/2021</t>
  </si>
  <si>
    <t>113/QĐ-TTr ngày 17/11/2021</t>
  </si>
  <si>
    <t>27/QĐ-TTr ngày 26/3/2021</t>
  </si>
  <si>
    <t>03/KL-TTr ngày 12/8/2021</t>
  </si>
  <si>
    <t>UBND thành phố Kon Tum</t>
  </si>
  <si>
    <t>33/QĐ-TTr ngày 20/4/2021</t>
  </si>
  <si>
    <t>04/KL-TTr ngày 22/9/2021</t>
  </si>
  <si>
    <t>44/QĐ-TTr ngày 21/5/2021</t>
  </si>
  <si>
    <t>05/KL-TTr ngày 24/9/2021</t>
  </si>
  <si>
    <t>II</t>
  </si>
  <si>
    <t>NĂM 2022</t>
  </si>
  <si>
    <t>UBND huyện Tu Mơ Rông và các đơn vị trực thuộc</t>
  </si>
  <si>
    <t xml:space="preserve">78/QĐ-TTr ngày 27/7/2021 </t>
  </si>
  <si>
    <t>01/KL-TTr ngày 06/01/2022</t>
  </si>
  <si>
    <t>UBND huyện Kon Plông (dự án nuôi heo…)</t>
  </si>
  <si>
    <t xml:space="preserve">115/QĐ-TTr ngày 13/10/2021 </t>
  </si>
  <si>
    <t>02/KL-TTr ngày 21/01/2022</t>
  </si>
  <si>
    <t>Sở Ngoại vụ</t>
  </si>
  <si>
    <t>109/QĐ-TTr ngày 04/10/2021</t>
  </si>
  <si>
    <t>03/KL-TTr ngày 26/01/2022</t>
  </si>
  <si>
    <t>Công ty THHH MTV cà phê 704, 734</t>
  </si>
  <si>
    <t>82/QĐ-TTr ngày 04/8/2021</t>
  </si>
  <si>
    <t>04/KL-TTr ngày 11/3/2022</t>
  </si>
  <si>
    <t>Công ty TNHH MTV lâm nghiệp Sa Thầy</t>
  </si>
  <si>
    <t>Công ty TNHH MTV lâm nghiệp Ngọc Hồi</t>
  </si>
  <si>
    <t>Công ty TNHH MTV lâm nghiệp Đăk Glei</t>
  </si>
  <si>
    <t>UBND huyện Kon Rẫy và các đơn vị trực thuộc</t>
  </si>
  <si>
    <t>Công ty TNHH MTV lâm nghiệp Ia Hdrai</t>
  </si>
  <si>
    <t>36/QĐ-TTr ngày 26/4/2021</t>
  </si>
  <si>
    <t>05/KL-TTr ngày 22/1/2022</t>
  </si>
  <si>
    <t>BQL đầu tư xây dựng huyện Đăk Hà</t>
  </si>
  <si>
    <t>104/QĐ-TTr ngày 17/9/2021</t>
  </si>
  <si>
    <t>BQL đầu tư xây dựng huyện Ngọc Hồi</t>
  </si>
  <si>
    <t>BQL đầu tư xây dựng huyện Đăk Tô</t>
  </si>
  <si>
    <t>Sở Y tế</t>
  </si>
  <si>
    <t>06/QĐ-TTr ngày 24/01/2022</t>
  </si>
  <si>
    <t>07/KL-TTr ngày 10/5/2022</t>
  </si>
  <si>
    <t xml:space="preserve">BQL các huyện: Kon Plông, Kon Rẫy, Ia HDrai </t>
  </si>
  <si>
    <t>94/QĐ-TTr ngày 27/8/2021</t>
  </si>
  <si>
    <t>08/KL-TTr ngày 11/5/2022</t>
  </si>
  <si>
    <t>UBND huyện Sa Thầy và các đơn vị trực thuộc</t>
  </si>
  <si>
    <t>137/QĐ-TTr ngày 07/12/2021</t>
  </si>
  <si>
    <t>09/KL-TTr ngày 18/7/2022</t>
  </si>
  <si>
    <t>UBND huyện Đăk Hà và các đơn vị trực thuộc</t>
  </si>
  <si>
    <t>60/QĐ-TTr ngày 14/6/2022</t>
  </si>
  <si>
    <t>10/KL-TTr ngày 24/8/2022</t>
  </si>
  <si>
    <t>UBND huyện Đăk Glei và các đơn vị trực thuộc</t>
  </si>
  <si>
    <t>139/QĐ-TTr ngày 18/12/2021</t>
  </si>
  <si>
    <t>11/KL-TTr ngày 07/10/2022</t>
  </si>
  <si>
    <t>73/QĐ-TTr ngày 08/8/2022</t>
  </si>
  <si>
    <t>12/KL-TTr ngày 12/10/2022</t>
  </si>
  <si>
    <t>Công ty TNHH MTV lâm nghiệp Kon Rẫy</t>
  </si>
  <si>
    <t>13/KL-TTr ngày 12/10/2022</t>
  </si>
  <si>
    <t>14/KL-TTr ngày 20/10/2022</t>
  </si>
  <si>
    <t>28/QĐ-TTr ngày 24/3/2022</t>
  </si>
  <si>
    <t>Công ty TNHH MTV lâm nghiệp Kon Plông</t>
  </si>
  <si>
    <t>15/KL-TTr ngày 10/11/2022</t>
  </si>
  <si>
    <t>16/KL-TTr ngày 01/12/2022</t>
  </si>
  <si>
    <t>BQL rừng phòng hộ Tu Mơ Rông</t>
  </si>
  <si>
    <t>84/QĐ-TTr ngày 14/9/2022</t>
  </si>
  <si>
    <t>30/KL-TTr ngày 31/12/2022</t>
  </si>
  <si>
    <t>III</t>
  </si>
  <si>
    <t>NĂM 2023 (Tính đến 31/6/2023)</t>
  </si>
  <si>
    <t>BQL rừng phòng hộ Đăk Hà</t>
  </si>
  <si>
    <t>01/KL-TTr ngày 19/01/2023</t>
  </si>
  <si>
    <t>UBND huyện Ngọc Hồi và các cơ quan trực thuộc</t>
  </si>
  <si>
    <t>118/QĐ-TTr ngày 01/12/2022</t>
  </si>
  <si>
    <t>02/KL-TTr ngày 07/4/2023</t>
  </si>
  <si>
    <t>UBND huyện Đăk Tô và các đơn vị trực thuộc</t>
  </si>
  <si>
    <t>96/QĐ-TTr ngày 28/10/2022</t>
  </si>
  <si>
    <t>03/KL-TTr ngày 28/4/2023</t>
  </si>
  <si>
    <t>UBND thành phố Kon Tum và các đơn vị trực thuộc</t>
  </si>
  <si>
    <t>04/KL-TTr ngày 02/6/2023</t>
  </si>
  <si>
    <t>Ban Quản lý khu kinh tế tỉnh</t>
  </si>
  <si>
    <t>26/QĐ-TTr ngày 29/3/2023</t>
  </si>
  <si>
    <t>05/KL-TTr ngày 05/6/2023</t>
  </si>
  <si>
    <t xml:space="preserve">02 kiến nghị </t>
  </si>
  <si>
    <t xml:space="preserve">06 kiến nghị </t>
  </si>
  <si>
    <t xml:space="preserve">01 kiến nghị </t>
  </si>
  <si>
    <t>KIẾN NGHỊ CHƯA HOÀN THÀNH</t>
  </si>
  <si>
    <t>Sở TN&amp;MT</t>
  </si>
  <si>
    <t>Công an tỉnh
Sở TN&amp;MT</t>
  </si>
  <si>
    <t>Sở NN
Sở TN&amp;MT</t>
  </si>
  <si>
    <t>03
03</t>
  </si>
  <si>
    <t>CÁC SỞ NGÀNH</t>
  </si>
  <si>
    <t>chưa HT</t>
  </si>
  <si>
    <t>HT</t>
  </si>
  <si>
    <t>06B/KL-TTr ngày 04/5/2022</t>
  </si>
  <si>
    <t>06C/KL-TTr ngày 04/5/2022</t>
  </si>
  <si>
    <t>06D/KL-TTr ngày 04/5/2022</t>
  </si>
  <si>
    <t xml:space="preserve">04 kiến nghị </t>
  </si>
  <si>
    <t>01
05</t>
  </si>
  <si>
    <t>04 kiến nghị (ĐL, ĐT, ĐH, ST); 03 KN Cty 704; 04 KN Cty 734</t>
  </si>
  <si>
    <t>STT</t>
  </si>
  <si>
    <t>Đơn vị</t>
  </si>
  <si>
    <t>Kết luận thanh tra phải thực hiện</t>
  </si>
  <si>
    <t>Tiến độ thực hiện kết luận</t>
  </si>
  <si>
    <t>Thu hồi về ngân sách nhà nước</t>
  </si>
  <si>
    <t>Xử lý khác về kinh tế</t>
  </si>
  <si>
    <t>Xử lý hành chính</t>
  </si>
  <si>
    <t>Chuyển cơ quan điều tra</t>
  </si>
  <si>
    <t>Hoàn thiện về cơ chế chính sách (số văn bản)</t>
  </si>
  <si>
    <t>Kết quả thực hiện</t>
  </si>
  <si>
    <t>Tổng số</t>
  </si>
  <si>
    <t>Trong đó số kết luận được kiểm tra trực tiếp</t>
  </si>
  <si>
    <t>Số kết luận đã hoàn thành</t>
  </si>
  <si>
    <t>Số kết luận chưa hoàn thành</t>
  </si>
  <si>
    <t>Tiền (ngàn đồng)</t>
  </si>
  <si>
    <t>Tổng số phải xử lý</t>
  </si>
  <si>
    <t>Xử lý trong kỳ</t>
  </si>
  <si>
    <t>Đã chuyển cơ quan điều tra</t>
  </si>
  <si>
    <t>Khởi tố trong kỳ</t>
  </si>
  <si>
    <t>Tổng số kiến  nghị phải hoàn thiện</t>
  </si>
  <si>
    <t>Số kiến nghị đã thực hiện xong</t>
  </si>
  <si>
    <t>Tổng số kiến  nghị phải thực hiện</t>
  </si>
  <si>
    <t>Số kiến nghị còn phải thực hiện</t>
  </si>
  <si>
    <t>Tổng số tiền phải thu</t>
  </si>
  <si>
    <t>Số tiền đã thu trong kỳ</t>
  </si>
  <si>
    <t>Còn phải thu</t>
  </si>
  <si>
    <t>Tổng số đất phải thu</t>
  </si>
  <si>
    <t>Số đất đã thu trong kỳ</t>
  </si>
  <si>
    <t>Còn phải thu hồi</t>
  </si>
  <si>
    <t>Tổng số tiền phải xử lý khác</t>
  </si>
  <si>
    <t>Số tiền đã xử lý khác trong kỳ</t>
  </si>
  <si>
    <t>Còn phải xử lý</t>
  </si>
  <si>
    <t>Tổng số đất phải xử lý khác</t>
  </si>
  <si>
    <t>Số đất đã xử lý khác trong kỳ</t>
  </si>
  <si>
    <t>Tổ chức</t>
  </si>
  <si>
    <t>Cá nhân</t>
  </si>
  <si>
    <t>Vụ</t>
  </si>
  <si>
    <t>Đối tượng</t>
  </si>
  <si>
    <t>MS</t>
  </si>
  <si>
    <t>1=3+4</t>
  </si>
  <si>
    <t>Năm 2021</t>
  </si>
  <si>
    <t>Kết luận số 01/KL-TTr ngày 22/02/2021 của Chánh Thanh tra tỉnh về thanh tra toàn diện công tác bảo vệ rừng, phòng chống cháy rừng; quản lý tài chính giai đoạn 2018-2019 tại Công ty TNHH MTVLN Sa Thầy</t>
  </si>
  <si>
    <t>Kết luận số 02/KL-TTr ngày 05/4/2021 của Chánh Thanh tra tỉnh, kết luận thanh tra tại Công ty TNHH MTV  Lâm nghiệp Ngọc Hồi</t>
  </si>
  <si>
    <t>Kết luận số 03/KL-TTr ngày 12/8/2021 của Chánh Thanh tra tỉnh, kết luận thanh tra việc thực hiện các quy định của pháp luật về đấu thầu đối với gói thầu số 2 "về thực hiện dịch vụ sự nghiệp công sử dụng kinh phí ngân sách và sản phẩm, dịch vụ công ích trên địa bàn thành phố Kon Tum năm 2021"</t>
  </si>
  <si>
    <t>Kết luận số 04/KL-TTr ngày 22/9/2021 của Chánh Thanh tra tỉnh, kết luận thanh tra tại Công ty TNHH MTV  Lâm nghiệp Đăk Glei</t>
  </si>
  <si>
    <t>Kết luận số 05/KL-TTr ngày 24-9-2021 tại Ủy ban nhân dân huyện Kon Rẫy và các đơn vị trực thuộc huyện.</t>
  </si>
  <si>
    <t>Năm 2022</t>
  </si>
  <si>
    <t>Kết luận số 01/KL-TTr ngày 06/01/2022, KLTT tại Ủy ban nhân dân huyện Tu Mơ Rông.</t>
  </si>
  <si>
    <t xml:space="preserve">Kết luận số 02/KL-TTr ngày 21/01/2022, KLTT về việc thanh tra các dự án phát triển nuôi heo địa phương được thực hiện trên địa bàn huyện Kon Plông thuộc các Chương trình 135 và 30A năm 2020. </t>
  </si>
  <si>
    <t>Kết luận số 03/KL-TTr ngày 26/01/2022, KLTT tại Sở Ngoại vụ</t>
  </si>
  <si>
    <t xml:space="preserve">Kết luận số 04/KL-TTr ngày 11/3/2022, KLTT việc quản lý sử dụng đất, công tác giao khoán đất của Công ty TNHH MTV Cà phê 704 và Công ty TNHH MTV Cà phê 734… </t>
  </si>
  <si>
    <t xml:space="preserve">Kết luận số 05/KL-TTr ngày 22/4/2022, KLTT thanh tra việc quản lý, bảo vệ rừng, quản lý sử dụng đất rừng và đất khác; quản lý sử dụng tài chính tại Công ty TNHH MTV Lâm nghiệp Ia H’Drai. </t>
  </si>
  <si>
    <t>Kết luận số 06B/KL-TTr ngày 04/5/2022, KLTT tại BQL Dự án đầu tư xây dựng huyện Đăk Hà</t>
  </si>
  <si>
    <t>Kết luận số 06C/KL-TTr ngày 04/5/2022, KLTT tại BQL Dự án đầu tư xây dựng huyện Ngọc Hồi</t>
  </si>
  <si>
    <t>Kết luận số 06D/KL-TTr ngày 04/5/2022, KLTT tại BQL Dự án đầu tư xây dựng huyện Đăk Tô</t>
  </si>
  <si>
    <t>Kết luận số 07/KL-TTr ngày 10/5/2022, KLTT thanh tra việc mua sắm trang thiết bị, vật tư y tế, sinh phẩm, kít xét nghiệm, vắc xin, thuốc phòng chống dịch Covid-19 tại Sở Y tế và các đơn vị trực thuộc Sở</t>
  </si>
  <si>
    <t>Kết luận số 08/KL-TTr ngày 11/5/2022, KLTT Về việc thanh tra trách nhiệm của Chủ tịch UBND các huyện, thành phố trong việc lãnh đạo, chỉ đạo, điều hành thực hiện chức năng, nhiệm vụ của Ban quản lý dự án đầu tư xây dựng tại các huyện Kon Plông, Kon Rẫy, Ia H’Drai và thành phố Kon Tum.</t>
  </si>
  <si>
    <t xml:space="preserve">Kết luận số 09/KL-TTr ngày 18/7/2022, KLTT Ủy ban nhân dân huyện Sa Thầy và các đơn vị trực thuộc. </t>
  </si>
  <si>
    <t xml:space="preserve">Kết luận số 10/KL-TTr ngày 24/8/2022, KLTT tại Ủy ban nhân dân huyện Đăk Hà và các đơn vị trực thuộc. </t>
  </si>
  <si>
    <t xml:space="preserve">Kết luận số 11/KL-TTr ngày 07/10/2022, KLTT tại Ủy ban nhân dân huyện Đăk GLei và các đơn vị trực thuộc. </t>
  </si>
  <si>
    <t>Kết luận số 12/KL-TTr ngày 12/10/2022, KLTT việc thực hiện Phương án khai thác và bán gỗ rừng trồng tại Công ty TNHH MTV Lâm nghiệp Đăk Glei.</t>
  </si>
  <si>
    <t>Kết luận số 13/KL-TTr ngày 12/10/2022, KLTT việc thực hiện Phương án khai thác và bán gỗ rừng trồng tại Công ty TNHH MTV Lâm nghiệp Kon Rẫy.</t>
  </si>
  <si>
    <t xml:space="preserve">Kết luận số 14/KL-TTr ngày 20/10/2022, KLTT Sở Y tế và các đơn vị trực thuộc. </t>
  </si>
  <si>
    <t>Kết luận số 15/KL-TTr ngày 10/11/2022, KLTT Việc quản  lý, bảo vệ rừng, quản lý sử dụng đất rừng và đất khác; quản lý sử dụng tài chính tại Công ty trách nhiệm hữu hạn Một thành viên Lâm nghiệp Kon Plông</t>
  </si>
  <si>
    <t>Kết luận số 16/KL-TTr ngày 01/12/2022, KLTT trách nhiệm thực hiện pháp luật về PCTN tại UBND huyện Đăk Hà và các đơn vị thuộc quyền quản lý của UBND huyện</t>
  </si>
  <si>
    <t>6 tháng đầu năm 2023</t>
  </si>
  <si>
    <t>Kết luận số 30/KL-TTr ngày 30/12/2022, KLTT việc chấp hành các quy định của pháp luật thực hiện chức năng nhiệm vụ được giao tại Ban quản lý rừng phòng hộ Tu Mơ Rông</t>
  </si>
  <si>
    <t>Kết luận số 01/KL-TTr ngày 19/01/2023, KLTT việc chấp hành các quy định của pháp luật thực hiện chức năng nhiệm vụ được giao tại Ban quản lý rừng phòng hộ Đăk Hà</t>
  </si>
  <si>
    <t>Kết luận số 02/KL-TTr ngày 07/4/2023, KLTT trách nhiệm thực hiện các quy định của pháp luật về tiếp công dân, giải quyết khiếu nại, tố cáo của UBND huyện Ngọc Hồi và các cơ quan thuộc quyền quản lý của UBND huyện.</t>
  </si>
  <si>
    <t>Kết luận số 03/KL-TTr ngày 27/4/2023, KLTT tại UBND huyện Đăk Tô và các đơn vị trực thuộc huyện.</t>
  </si>
  <si>
    <t xml:space="preserve">Kết luận số 04/KL-TTr ngày 02/6/2023, KLTT trách nhiệm thực hiện các quy định của pháp luật về tiếp công dân, giải quyết khiếu nại, tố cáo của UBND thành phố và các cơ quan thuộc quyền quản lý </t>
  </si>
  <si>
    <t>Kết luận số 05/KL-TTr ngày 05/6/2023, KLTT Việc chấp hành các quy định của pháp luật về quản lý và sử dụng các nguồn kinh phí; công tác Đầu tư xây dựng tại Ban quản lý Khu kinh tế tỉnh và các đơn vị trực thuộc.</t>
  </si>
  <si>
    <t>Tổng</t>
  </si>
  <si>
    <t>Kiến nghị Chủ tịch UBND tỉnh chỉ đạo Sở Tài nguyên và môi trường tiến hành kiểm tra, rà soát và lập thủ tục tham mưu UBND tỉnh điều chỉnh Quyết định số 1318/QĐ-UBND ngày 27/11/2018 và Quyết định số 1319/QĐ-UBND ngày 27/11/2018 của UBND tỉnh và lập thủ tục cho thuê đất cho Công ty TNHH MTV Lâm nghiệp Đăk Glei phần diện tích giữ lại theo phương án sử dụng đất điều chỉnh theo Quyết định số 06/QĐ-UBND ngày 04/01/2021 của UBND tỉnh.</t>
  </si>
  <si>
    <t>Thu hồi nộp NSNN số tiền 1.272.218.244 đồng</t>
  </si>
  <si>
    <t>Đối với  Công ty TNHH MTV Cà phê 704</t>
  </si>
  <si>
    <t>Căn cứ kết quả đo đạc của các đơn vị tư vấn, chỉ đạo bộ phận có liên quan phối hợp với Sở TN&amp;MT, chính quyền địa phương rà soát hiện trạng sử dụng đất về vị trí, ranh giới quản lý, sử dụng đối với diện tích đất đang giao khoán, bị lấn, bị chiếm (không có hợp đồng giao khoán), đã được chính quyền địa phương cấp Giấy CNQSD đất chồng lấn, diện tích đất đã bị thu hồi bởi các dự án đối với diện tích công ty đề nghị trả về cho địa phương quản lý theo số thửa, số tờ bản đồ địa chính đã được UBND tỉnh cấp Giấy CNQSD đất cho công ty; cung cấp các văn bản, hợp đồng giao khoán giữa Công ty và các hộ dân theo danh sách rà soát diện tích giao về địa phương, gửi Sở TN&amp;MT để tham mưu UBND tỉnh quyết định thu hồi đất</t>
  </si>
  <si>
    <t>Chỉ đạo kiểm tra, rà soát lại diện tích công ty đề nghị giữ lại quản lý, sử dụng với diện tích công ty đang ký hợp đồng giao khoán để lập thủ tục đăng ký biến động tăng, giảm theo quy định, tránh tình trạng phát sinh tranh chấp. Chủ động, phối hợp với UBND các huyện có liên quan xử lý, giải quyết dứt điểm diện tích đất bị lấn, chiếm, cấp chồng lấn (nếu có) để ổn định sản xuất, kinh doanh; quản lý, sử dụng đất đúng quy định của pháp luật, có hiệu quả....</t>
  </si>
  <si>
    <t>Tổ chức họp kiểm điểm, xác định rõ trách nhiệm tập thể, cá nhân có liên quan trong việc lãnh đạo, chỉ đạo; tham mưu thực hiện công tác quản lý đất đai, công tác giao khoán đất chưa đảm bảo các quy định của pháp luật, để xảy ra những sai phạm, tồn tại đã được chỉ ra ở phần kết luận nêu trên.</t>
  </si>
  <si>
    <t xml:space="preserve">Đối với  Công ty TNHH MTV Cà phê 734 </t>
  </si>
  <si>
    <t>Đề nghị công ty có trách nhiệm làm việc với các hộ dân được công ty ký hợp đồng giao khoán trên diện tích 35ha cây cà phê (đã được UBND huyện Đăk Tô cấp cho các hộ dân theo Chương trình 132 năm 2004 của Thủ tướng Chính phủ), để xử lý đối với số công nợ liên quan đến tiền thuê đất, tiền đầu tư ban đầu (nếu công ty có chứng từ, tài liệu chứng minh).</t>
  </si>
  <si>
    <t>Căn cứ kết quả đo đạc của các đơn vị tư vấn, phối hợp với Sở TN&amp;MT và chính quyền địa phương rà soát hiện trạng sử dụng đất về vị trí, ranh giới quản lý, sử dụng đối với diện tích đất đang giao khoán, bị lấn, bị chiếm (không có hợp đồng giao khoán), đã bị thu hồi bởi các dự án (nếu có), cung cấp các văn bản, hợp đồng giao khoán giữa công ty và các hộ dân theo danh sách rà soát diện tích trả về địa phương gửi Sở TN&amp;MT, để tham mưu UBND tỉnh quyết định thu hồi (diện tích còn lại là 76,07ha).</t>
  </si>
  <si>
    <t>...Công ty có trách nhiệm tổ chức làm việc với các hộ dân được công ty ký hợp đồng giao khoán trên diện tích đất đề nghị giao trả về địa phương quản lý, để thống nhất phương án xử lý đối với số công nợ (tiền thuê  đất) của các hộ dân hoặc báo cáo, đề xuất Tổng công ty Cà phê Việt Nam xin ý kiến xử lý theo quy định pháp luật (nếu có chứng từ, tài liệu chứng minh).</t>
  </si>
  <si>
    <t>UBND các huyện: Đăk Hà, Đăk Glei và Sa Thầy, Đăk Tô</t>
  </si>
  <si>
    <t>Căn cứ quy hoạch, kế hoạch sử dụng đất đã được cơ quan có thẩm quyền phê duyệt và hiện trạng sử dụng đất, chỉ đạo các phòng ban chuyên môn phối hợp với Công ty TNHH MTV Cà phê 704, Công ty TNHH MTV Cà phê 734, Sở TN&amp;MT tham mưu UBND tỉnh trong việc xây dựng phương án sử dụng đất đối với quỹ đất các công ty đề nghị bàn giao về cho địa phương thuộc địa giới hành chính mình quản lý, gửi Sở TN&amp;MT ....</t>
  </si>
  <si>
    <t>Quyết định giao đất, cho thuê đất, công nhận quyền sử dụng đất cho người đang sử dụng sau khi phương án sử dụng đất được Ủy ban nhân dân tỉnh phê duyệt; ký hợp đồng cho thuê đất đối với trường hợp thuê đất, cấp Giấy CNQSD đất, bàn giao đất trên thực địa và cập nhật hồ sơ địa chính, cơ sở dữ liệu đất đai theo quy định.</t>
  </si>
  <si>
    <t>....Đề nghị UBND huyện Đăk Hà chỉ đạo kiểm tra, xem xét, xử lý việc cấp GCNQSD đất cho ông Nguyễn Xuân Hải, ông Nguyễn Quang Thượng (con trai ông Hải) theo các quy định của pháp luật về đất đai; đồng thời, thông báo kết quả giải quyết cho người có đơn phản ánh, kiến nghị là ông Nguyễn Quang Hân (cư trú tại thôn Đăk Bình, xã Đăk Ngọk, huyện Đăk Hà).</t>
  </si>
  <si>
    <t>Ủy ban nhân dân huyện Đăk Tô</t>
  </si>
  <si>
    <t>Căn cứ quy hoạch, kế hoạch sử dụng đất đã được cơ quan có thẩm quyền phê duyệt và hiện trạng sử dụng đất, chỉ đạo các phòng ban chuyên môn phối hợp với Công ty TNHH MTV Cà phê 734, Sở TN&amp;MT tham mưu UBND tỉnh trong việc xây dựng phương án sử dụng đất đối với diện tích 137,9ha tại địa bàn xã Ngọc Tụ (diện tích đã bàn giao về cho địa phương quản lý, cấp cho các hộ đồng bào dân tộc thiểu số, làm công trình giao thông và diện tích còn lại công ty đề nghị bàn giao về địa phương quản lý) gửi về Sở Tài nguyên và Môi trường....</t>
  </si>
  <si>
    <t>Sở Tài nguyên và Môi trường</t>
  </si>
  <si>
    <t>Chủ trì, phối hợp với các đơn vị có liên quan xác định cụ thể quỹ đất bàn giao cho địa phương theo phương án sử dụng đất của Công ty TNHH MTV Cà phê 704, Công ty TNHH MTV Cà phê 734 đã được UBND tỉnh phê duyệt (hiện nay, các công ty đã thuê các đơn vị tư vấn đo đạc, xác định lại); lập hồ sơ thu hồi đất trình UBND cấp tỉnh ký quyết định thu hồi đất.</t>
  </si>
  <si>
    <t>Tổng hợp phương án sử dụng đất của UBND các huyện xây dựng, trình UBND tỉnh phê duyệt nội dung phương án sử dụng đối với quỹ đất các công ty đề nghị bàn giao về cho địa phương phù hợp với thực tế quản lý, sử dụng đất của địa phương.</t>
  </si>
  <si>
    <t>Chỉ đạo VP ĐKĐĐ thực hiện việc chỉnh lý hồ sơ địa chính, cập nhật hồ sơ địa chính, cơ sở dữ liệu đất đai đối với diện tích Công ty TNHH MTV Cà phê 734, Công ty TNHH MTV Cà phê 704 đề nghị bàn giao về cho địa phương quản lý, sử dụng và diện tích thu hồi làm công trình Hồ thủy lợi Đăk Rơn Ga</t>
  </si>
  <si>
    <t xml:space="preserve">Sở Tài nguyên và môi trường: </t>
  </si>
  <si>
    <t>Chủ trì, phối hợp với Công ty TNHH MTV lâm nghiệp Ia H’Drai, UBND huyện Ia H’Drai tiến hành đánh giá lại diện tích, tham mưu Ủy ban nhân dân tỉnh điều chỉnh quyết định thu hồi (Trong trường hợp có chênh lệch diện tích so với Quyết định số 1221/QĐ-UBND ngày 15 tháng 11 năm 2017 của Ủy ban nhân dân tỉnh) và thực hiện bàn giao đất cho địa phương quản lý theo quy định của pháp luật về đất đai. Hoàn thành và báo cáo UBND tỉnh trước 30 tháng 6 năm 2022.</t>
  </si>
  <si>
    <t>Lập các thủ tục điều chỉnh giảm diện tích tương ứng của Công ty TNHH MTV lâm nghiệp Ia H’Drai trình Ủy ban nhân dân tỉnh quyết định và Văn phòng Đăng ký đất đai thực hiện việc chỉnh lý hồ sơ địa chính theo quy định pháp luật đất đai đối với phần diện tích đất cấp chồng Giấy CNQSD đất giữa Công ty TNHH MTV lâm nghiệp Ia H’Drai và Công ty cổ phần cao su Sa Thầy, Công ty cổ phần đầu tư phát triển Duy Tân và diện tích chồng lấn đã được UBND tỉnh cho Công ty cổ phần đầu tư phát triển Duy Tân thuê tại Quyết định số 593/QĐ-UBND ngày 24/6/2014. Hoàn thành và báo cáo UBND tỉnh trước 15/7/2022</t>
  </si>
  <si>
    <t>Chủ trì, phối hợp với các đơn vị liên quan tham mưu Ủy ban nhân dân tỉnh xem xét thu hồi 106,61 ha đất của Công ty TNHH MTV lâm nghiệp Ia H’Drai hiện Công ty cổ phần đầu tư phát triển Duy Tân (103,28 ha) và Công ty cổ phần cao su Sa Thầy (3,33 ha) đang quản lý sử dụng. Hoàn thành và báo cáo Ủy ban nhân dân tỉnh trước 30 tháng 6 năm 2022.</t>
  </si>
  <si>
    <t xml:space="preserve">Tổ chức họp kiểm điểm làm rõ trách nhiệm của tổ chức, cá nhân để xảy ra tồn tại, khuyết điểm trong công tác tham mưu lập thủ tục về đất đai đã được nêu trong kết luận. </t>
  </si>
  <si>
    <t>Chỉ đạo các phòng chức năng lập thủ tục đất đai theo quy định tham mưu cho UBND tỉnh quyết định xử lý đối với diện tích đất cấp chồng GCNQSD đất giữa Công ty TNHH MTV LN Ia H'Drai với 02 công ty (Công ty cổ phần cao su Sa Thầy và Công ty cổ phần phát triển đầu tư Duy Tân) là: 25,60 ha. ..., ngoài ra còn phần diện tích chồng lấn tại thửa số 3, tờ bản đồ 32 là: 2,15 ha đã được UBND tỉnh cho Công ty cổ phần phát triển đầu tư Duy Tân thuê tại Quyết định số 593/QĐ-UBND ngày 24/06/2014; đồng thời chỉ đạo cho VPĐK đất đai tỉnh chỉnh lý hồ sơ địa chính theo quy định.</t>
  </si>
  <si>
    <t>Công ty TNHH MTV LN Ia H'Drai:</t>
  </si>
  <si>
    <t xml:space="preserve">Đối với số tiền 37.680.000 đồng do nghiệm thu thanh toán vượt giá trị thực tế thi công của 02 công trình Trạm quản lý bảo vệ rừng cho nhà thầu xây lắp. ..., đề nghị Giám đốc Công ty TNHH MTV LN Ia H’Drai có trách nhiệm thu hồi số tiền nói trên về cho đơn vị... </t>
  </si>
  <si>
    <t>Chủ tịch UBND huyện chỉ đạo: Tiến hành thu hồi Quyết định số 522/QĐ-UBND ngày 06/5/2020 của UBND huyện Đăk Glei về việc kiện toàn Hội đồng bồi thường, hỗ trợ và tái định cư huyện Đăk Glei và Thông báo số 171/TB-UBND ngày 05/9/2019 của UBND huyện Đăk Glei về việc kết luận của UBND huyện về một số nội dung liên quan việc thực hiện nhiệm vụ các của đơn vị liên quan đến công tác bồi thường GPMB trên địa bàn huyện; tiến hành giao cho Ban quản lý ĐTXD huyện Đăk Glei thực hiện công tác bồi thường GPMB trên địa bàn huyện và Phòng TNMT huyện chỉ thực hiện chức năng QLNN.</t>
  </si>
  <si>
    <t>Chủ tịch UBND huyện Đăk Glei có trách nhiệm thu hồi số tiền số tiền 1.316.731.000 đồng nộp NSNN (UBND xã UBND xã Xốp còn phải nộp 93.063.000 đồng; UBND xã Đăk Man còn phải nộp 132.517.000 đồng và UBND xã Ngọc Linh còn phải nộp 148.024.000 đồng)</t>
  </si>
  <si>
    <t>Chỉ đạo Sở Nông nghiệp và Phát triển nông thôn</t>
  </si>
  <si>
    <t>Trên  cơ  sở  kết  quả  điều  tra  hiện  trạng  sử  dụng  đất  của Công  ty TNHH MTV LN Kon Plông và Phân viện Điều tra Quy hoạch rừng Nam Trung bộ và Tây Nguyên chủ trì, phối hợp với Sở TNMT, Công ty TNHH MTVLN Kon Plông và UBND huyện Kon Plông kiểm tra lại hiện trạng diện tích các loại rừng, đất chưa có rừng; việc thay đổi hiện trạng rừng, loại rừng so với kết quả kiểm kê rừng năm 2014, diện tích đất chồng lấn, lấn chiếm, xâm canh của người dân.... theo đúng quy định  của  Luật  Lâm  nghiệp  và Thông  tư  33/2018/TT-BNNPTNT  của Bộ NN&amp;PTNT. Bên cạnh đó, xác định rõ nguyên  nhân giảm diện tích rừng, đất rừng (4423,51  ha), trách nhiệm của Chủ rừng, cơ quan, tổ chức có liên quan khi không kịp thời chỉ đạo kiểm tra, rà soát để nắm vững hiện trạng diện tích các loại rừng, đất chưa có rừng; biến động diện tích các loại rừng, trách nhiệm của các bên liên quan đến tình trạng sai lệch diện tích rừng tự nhiên, rừng trồng trong công tác kiểm kê rừng, cập nhật diễn biến rừng;... để cập nhật diễn biến rừng trong suốt khoảng thời gian từ năm 2014 đến nay, báo cáo UBND tỉnh xem xét, chỉ đạo xử lý theo tinh thần Chỉ thị số 13-CT/TW ngày 12/01/2017 của Ban Bí thư TW Đảng, Chỉ thị  số  05/CT-TTg ngày 18/5/2022 của Thủ  tướng Chính  phủ  và Luật lâm nghiệp. Đồng thời, chỉ đạo cập nhật diễn biến rừng đúng thực tế với hiện trạng rừng hiện có của Công ty để quản lý, bảo vệ</t>
  </si>
  <si>
    <t>Trên cơ sở đề nghị của Công ty TNHH MTV LN Kon Plông, chủ trì, phối hợp với Sở TNMT và các đơn vị liên quan tham mưu UBND tỉnh xử lý đối với diện tích đất chồng lấn, lấn chiếm của người dân các xã trên địa bàn huyện Kon Plông đang sử dụng để trồng cây nông nghiệp và diện tích người dân xã Ba Xa, huyện Ba Tơ, tỉnh Quảng Ngãi lấn chiếm để trồng cây Keo trên lâm phần Công ty TNHHMTVLN Kon Plông quản lý theo quy định.</t>
  </si>
  <si>
    <t>Phối hợp với các đơn vị có liên quan kiểm tra toàn diện việc thực hiện trình tự, thủ tục, quy trình khai thác nhựa thông tại Công ty theo ý kiến chỉ đạo của đồng chí Phó Chủ tịch UBND tỉnh Nguyễn Ngọc Sâm tại VB 3001/VP-KTTH ngày 15/8/2022 và báo cáo UBND tỉnh để chỉ đạo, xử lý theo đúng quy định của pháp luật.</t>
  </si>
  <si>
    <t>Chủ trì, phối hợp với Sở Nông nghiệp và Phát triển nông thôn, Công ty TNHH MTV lâm nghiệp Kon Plông và các đơn vị liên quan tham mưu chỉnh lý hồ sơ đất đai, cấp giấy chứng nhận quyền sử dụng đất cho Công ty TNHH MTV lâm nghiệp Kon Plông đối với diện tích chưa được cấp giấy chứng nhận quyền sử dụng đất theo quy định</t>
  </si>
  <si>
    <t>Trên cơ sở đề nghị của Công ty TNHH MTV lâm nghiệp Kon Plông, chủ trì, phối hợp với Sở NN&amp;PTNT, các đơn vị liên quan tiến hành rà soát, đánh giá lại diện tích đất rừng trồng sản xuất, lập thủ tục tham mưu UBND tỉnh quyết định cho Công ty TNHH MTV lâm nghiệp Kon Plông thuê đất trả tiền hàng năm theo quy định.</t>
  </si>
  <si>
    <t>Tổ chức kiểm điểm những tổ chức, cá nhân trong việc chưa kịp thời tham mưu UBND tỉnh quyết định cho Công ty TNHH MTV lâm nghiệp Kon Plông thuê đất trả tiền hàng năm theo quy định đối với diện tích đất rừng trồng sản xuất.</t>
  </si>
  <si>
    <t xml:space="preserve"> Công ty TNHH MTV Lâm nghiệp Kon Plông</t>
  </si>
  <si>
    <t>Phối hợp với Sở NN&amp;PTNT, TN&amp;MT và UBND huyện Kon Plông kiểm tra lại hiện trạng diện tích các loại rừng, đất chưa có rừng; việc thay đổi hiện trạng rừng, loại rừng so với kết quả kiểm kê rừng năm 2014, diện tích đất chồng lấn, lấn chiếm, xâm canh của người dân....;tổng hợp hồ sơ, báo cáo kết quả  rà  soát  theo  đúng  quy  định  của  Luật  Lâm  nghiệp  vàThông  tư 33/2018/TT-BNNPTNT ngày 16/11/2018 của Bộ NNPTNT quy định về điều tra, kiểm kê và theo dõi diễn biến rừng về UBND tỉnh (qua Sở NN&amp;PTNT) để xem xét, xử lý theo quy định.</t>
  </si>
  <si>
    <t>Căn cứ kết quả kiểm tra, rà soát và ý kiến chỉ đạo của Ủy ban nhân dân tỉnh, chủ động phối hợp Hạt Kiểm lâm huyện Kon Plông rà soát lại toàn bộ các biến động về rừng, đất rừng sai lệch giữa hai đơn vị để cập nhật diễn biến rừng cho đúng với thực tế và hiện trạng rừng hiện có của Công ty; đồng thời, tiến hành điều chỉnh Phương án sử dụng đất và Phương án quản lý rừng bền vững giai đoạn 2021 –2030 của Công ty trình cơ quan có thẩm quyền phê duyệt đối với những nội dung điều chỉnh theo quy định.</t>
  </si>
  <si>
    <t>Phối hợp với UBND huyện để hoàn thành các thủ tục đất đai liên quan đến việc xây dựng 02 trạm bảo vệ rừng tại thôn Kô Chất và Vi rơ ngheo</t>
  </si>
  <si>
    <t>Trích lập quỹ dự phòng nợ khó đòi, xác định các khoản nợ phải thu không có khả năng thu hồi, đơn vị chưa xác định rõ nguyên nhân khách quan hay  chủ  quan  để  có  hướng  xử  lý  theo  hướng  dẫn  tại  Nghị  định  số 206/2013/NĐ-CP</t>
  </si>
  <si>
    <t>Rà soát, đánh giá lại các khoản nợ phải thu, phải trả của công ty, thực hiện việc đối chiếu công nợ theo quy định</t>
  </si>
  <si>
    <t>Tổ chức kiểm điểm những tổ chức, cá nhân thuộc thẩm quyền quản lý đã để xảy ra thiếu sót, tồn tại, vi phạm có liên quan đến việc quản lý, bảo vệ rừng, quản lý sử dụng đất rừng và đất khác; việc quản lý tài chính, tài sản được nêu trong kết luận thanh tra.</t>
  </si>
  <si>
    <t>Bố trí nguồn vốn ngân sách huyện đối ứng thực hiện Dự án trồng rừng sản xuất năm 2021 cho người dân thực hiện Dự án theo Quyết định đã phê duyệt, số tiền 104.221.187 đồng</t>
  </si>
  <si>
    <t>Ban hành Quy chế đánh giá, xếp loại cán bộ, công chức theo quy định</t>
  </si>
  <si>
    <t>Đề nghị Chủ tịch UBND huyện Đăk Tô chỉ đạo các đơn vị có trách nhiệm thu hồi số tiền: 109.893.000 đồng nộp về cho đơn vị</t>
  </si>
  <si>
    <t>Đề nghị Chủ tịch UBND huyện Đăk Tô có trách nhiệm thu hồi số tiền 475.421.000 đồng nộp vào ngân sách nhà nước</t>
  </si>
  <si>
    <t>Tổng cộng</t>
  </si>
  <si>
    <t>Lĩnh vực</t>
  </si>
  <si>
    <t>Đất đai</t>
  </si>
  <si>
    <t>Hành chính</t>
  </si>
  <si>
    <t>Khác</t>
  </si>
  <si>
    <t>Kinh tế</t>
  </si>
  <si>
    <r>
      <t>Đơn vị tính: Tiền (ngàn đồng), đất (m</t>
    </r>
    <r>
      <rPr>
        <i/>
        <vertAlign val="superscript"/>
        <sz val="11"/>
        <color theme="1"/>
        <rFont val="Times New Roman"/>
        <family val="1"/>
      </rPr>
      <t>2</t>
    </r>
    <r>
      <rPr>
        <i/>
        <sz val="11"/>
        <color theme="1"/>
        <rFont val="Times New Roman"/>
        <family val="1"/>
      </rPr>
      <t>)</t>
    </r>
  </si>
  <si>
    <t>(i)</t>
  </si>
  <si>
    <t>(ii)</t>
  </si>
  <si>
    <t>(iii)</t>
  </si>
  <si>
    <t>(iiii)</t>
  </si>
  <si>
    <t>(iiiii)</t>
  </si>
  <si>
    <t>IV</t>
  </si>
  <si>
    <t>V</t>
  </si>
  <si>
    <t>VI</t>
  </si>
  <si>
    <t>Chủ tịch UBND huyện Đăk Hà thu hồi nộp hoàn trả ngân sách số tiền 1.197,144 triệu đồng</t>
  </si>
  <si>
    <t>VII</t>
  </si>
  <si>
    <t>Đề nghị Chủ tịch UBND huyện Đăk Tô</t>
  </si>
  <si>
    <t>Số TT</t>
  </si>
  <si>
    <t>Kết luận, kiến nghị</t>
  </si>
  <si>
    <t>KẾT QUẢ THỰC HIỆN KIẾN NGHỊ</t>
  </si>
  <si>
    <t>Tổng số kiến nghị</t>
  </si>
  <si>
    <t>Kiến nghị đã thực hiện</t>
  </si>
  <si>
    <t>Trong thời hạn báo cáo</t>
  </si>
  <si>
    <t>Sau thời hạn báo cáo</t>
  </si>
  <si>
    <t>Kiến nghị chưa hoàn thành</t>
  </si>
  <si>
    <r>
      <t>Đất (m</t>
    </r>
    <r>
      <rPr>
        <b/>
        <vertAlign val="superscript"/>
        <sz val="10"/>
        <color theme="1"/>
        <rFont val="Times New Roman"/>
        <family val="1"/>
      </rPr>
      <t>2</t>
    </r>
    <r>
      <rPr>
        <b/>
        <sz val="10"/>
        <color theme="1"/>
        <rFont val="Times New Roman"/>
        <family val="1"/>
      </rPr>
      <t>)</t>
    </r>
  </si>
  <si>
    <r>
      <t>Đối với tang vật vi phạm Luật lâm nghiệp tại lâm phần Công ty TNHH MTV LN Ia H'Drai từ 2018 đến 2020 là: 835,58 m</t>
    </r>
    <r>
      <rPr>
        <i/>
        <vertAlign val="superscript"/>
        <sz val="9"/>
        <rFont val="Times New Roman"/>
        <family val="1"/>
      </rPr>
      <t>3</t>
    </r>
    <r>
      <rPr>
        <i/>
        <sz val="9"/>
        <rFont val="Times New Roman"/>
        <family val="1"/>
      </rPr>
      <t xml:space="preserve"> gỗ ...... Đề nghị UBND tỉnh giao cho Giám đốc Công an tỉnh chỉ đạo cho Công an huyện Ia H'Drai tiến hành làm các thủ tục theo quy định của pháp luật kịp thời để chuyển cho các cơ quan chức năng xử lý bán đấu giá sung công quỹ nhà nước theo quy định của pháp luật.</t>
    </r>
  </si>
  <si>
    <t xml:space="preserve">Công ty TNHH MTV lâm nghiệp Ia Hdrai </t>
  </si>
  <si>
    <t>Biểu 01</t>
  </si>
  <si>
    <t>Biểu 02</t>
  </si>
  <si>
    <t>TIẾN ĐỘ THỰC HIỆN KẾT LUẬN THANH TRA
(từ ngày 01/01/2021 đến ngày 30/9/2023)</t>
  </si>
  <si>
    <t>BẢNG TỔNG HỌP KIẾN NGHỊ CHƯA THỰC HIỆN XONG
(từ ngày 01/01/2021 đến ngày 30/9/2023)</t>
  </si>
  <si>
    <t>BẢNG TỔNG HỢP KẾT QUẢ THỰC HIỆN KẾT LUẬN THANH TRA HÀNH CHÍNH
(từ ngày 01/01/2021 đến ngày 30/9/2023)</t>
  </si>
  <si>
    <t>Biểu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</si>
</sst>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_);_(* \(#,##0\);_(* &quot;-&quot;??_);_(@_)"/>
  </numFmts>
  <fonts count="33" x14ac:knownFonts="1">
    <font>
      <sz val="12"/>
      <color theme="1"/>
      <name val="Times New Roman"/>
      <family val="2"/>
      <charset val="163"/>
    </font>
    <font>
      <b/>
      <sz val="12"/>
      <color theme="1"/>
      <name val="Times New Roman"/>
      <family val="1"/>
    </font>
    <font>
      <sz val="12"/>
      <color theme="1"/>
      <name val="Times New Roman"/>
      <family val="1"/>
    </font>
    <font>
      <i/>
      <sz val="12"/>
      <color theme="1"/>
      <name val="Times New Roman"/>
      <family val="1"/>
    </font>
    <font>
      <i/>
      <sz val="12"/>
      <color rgb="FFFF0000"/>
      <name val="Times New Roman"/>
      <family val="1"/>
    </font>
    <font>
      <sz val="12"/>
      <color rgb="FFFF0000"/>
      <name val="Times New Roman"/>
      <family val="1"/>
    </font>
    <font>
      <b/>
      <i/>
      <sz val="12"/>
      <color theme="1"/>
      <name val="Times New Roman"/>
      <family val="1"/>
    </font>
    <font>
      <sz val="12"/>
      <color theme="1"/>
      <name val="Times New Roman"/>
      <family val="2"/>
      <charset val="163"/>
    </font>
    <font>
      <sz val="11"/>
      <color theme="1"/>
      <name val="Segoe UI"/>
      <family val="2"/>
    </font>
    <font>
      <sz val="12"/>
      <color rgb="FFFF0000"/>
      <name val="Times New Roman"/>
      <family val="2"/>
      <charset val="163"/>
    </font>
    <font>
      <b/>
      <sz val="14"/>
      <color theme="1"/>
      <name val="Times New Roman"/>
      <family val="1"/>
    </font>
    <font>
      <sz val="11"/>
      <color theme="1"/>
      <name val="Times New Roman"/>
      <family val="1"/>
    </font>
    <font>
      <b/>
      <sz val="8"/>
      <color theme="1"/>
      <name val="Times New Roman"/>
      <family val="1"/>
    </font>
    <font>
      <b/>
      <sz val="11"/>
      <color theme="1"/>
      <name val="Times New Roman"/>
      <family val="1"/>
    </font>
    <font>
      <b/>
      <sz val="10"/>
      <color theme="1"/>
      <name val="Times New Roman"/>
      <family val="1"/>
    </font>
    <font>
      <b/>
      <sz val="9"/>
      <color theme="1"/>
      <name val="Times New Roman"/>
      <family val="1"/>
    </font>
    <font>
      <sz val="10"/>
      <color theme="1"/>
      <name val="Times New Roman"/>
      <family val="1"/>
    </font>
    <font>
      <sz val="8"/>
      <color theme="1"/>
      <name val="Times New Roman"/>
      <family val="1"/>
    </font>
    <font>
      <sz val="9"/>
      <color theme="1"/>
      <name val="Times New Roman"/>
      <family val="1"/>
    </font>
    <font>
      <sz val="12"/>
      <color theme="1"/>
      <name val="Times New Roman"/>
      <family val="2"/>
    </font>
    <font>
      <b/>
      <sz val="10"/>
      <name val="Times New Roman"/>
      <family val="1"/>
    </font>
    <font>
      <i/>
      <sz val="9"/>
      <name val="Times New Roman"/>
      <family val="1"/>
    </font>
    <font>
      <sz val="11"/>
      <name val="Times New Roman"/>
      <family val="1"/>
    </font>
    <font>
      <b/>
      <sz val="12"/>
      <name val="Times New Roman"/>
      <family val="1"/>
    </font>
    <font>
      <b/>
      <i/>
      <sz val="14"/>
      <name val="Times New Roman"/>
      <family val="1"/>
    </font>
    <font>
      <b/>
      <sz val="9"/>
      <name val="Times New Roman"/>
      <family val="1"/>
    </font>
    <font>
      <sz val="9"/>
      <name val="Times New Roman"/>
      <family val="1"/>
    </font>
    <font>
      <i/>
      <sz val="11"/>
      <name val="Times New Roman"/>
      <family val="1"/>
    </font>
    <font>
      <i/>
      <sz val="11"/>
      <color theme="1"/>
      <name val="Times New Roman"/>
      <family val="1"/>
    </font>
    <font>
      <i/>
      <vertAlign val="superscript"/>
      <sz val="11"/>
      <color theme="1"/>
      <name val="Times New Roman"/>
      <family val="1"/>
    </font>
    <font>
      <b/>
      <vertAlign val="superscript"/>
      <sz val="10"/>
      <color theme="1"/>
      <name val="Times New Roman"/>
      <family val="1"/>
    </font>
    <font>
      <i/>
      <vertAlign val="superscript"/>
      <sz val="9"/>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thin">
        <color indexed="64"/>
      </bottom>
      <diagonal/>
    </border>
  </borders>
  <cellStyleXfs count="3">
    <xf numFmtId="0" fontId="0" fillId="0" borderId="0"/>
    <xf numFmtId="164" fontId="7" fillId="0" borderId="0" applyFont="0" applyFill="0" applyBorder="0" applyAlignment="0" applyProtection="0"/>
    <xf numFmtId="0" fontId="19" fillId="0" borderId="0"/>
  </cellStyleXfs>
  <cellXfs count="210">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xf>
    <xf numFmtId="0" fontId="1" fillId="0" borderId="0" xfId="0" applyFont="1"/>
    <xf numFmtId="0" fontId="2"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8" fillId="0" borderId="0" xfId="0" applyFont="1"/>
    <xf numFmtId="0" fontId="9"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xf numFmtId="0" fontId="11" fillId="0" borderId="0" xfId="0" applyFont="1" applyAlignment="1">
      <alignment horizontal="center" vertical="center"/>
    </xf>
    <xf numFmtId="0" fontId="12" fillId="0" borderId="0" xfId="0" applyFont="1"/>
    <xf numFmtId="0" fontId="13" fillId="0" borderId="0" xfId="0" applyFont="1" applyAlignment="1">
      <alignment horizontal="center" vertical="center"/>
    </xf>
    <xf numFmtId="0" fontId="13" fillId="0" borderId="0" xfId="0" applyFont="1"/>
    <xf numFmtId="0" fontId="11" fillId="0" borderId="0" xfId="0" applyFont="1"/>
    <xf numFmtId="0" fontId="17" fillId="0" borderId="1" xfId="0" applyFont="1" applyBorder="1" applyAlignment="1">
      <alignment horizontal="center" vertical="center" wrapText="1"/>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165" fontId="15" fillId="0" borderId="10" xfId="1" applyNumberFormat="1" applyFont="1" applyFill="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7" xfId="0" applyNumberFormat="1" applyFont="1" applyBorder="1" applyAlignment="1">
      <alignment horizontal="center" vertical="center" wrapText="1"/>
    </xf>
    <xf numFmtId="165" fontId="15" fillId="0" borderId="10" xfId="1" applyNumberFormat="1" applyFont="1" applyFill="1" applyBorder="1" applyAlignment="1">
      <alignment horizontal="right" vertical="center" wrapText="1"/>
    </xf>
    <xf numFmtId="0" fontId="13" fillId="0" borderId="1" xfId="0" applyFont="1" applyBorder="1" applyAlignment="1">
      <alignment horizontal="center" vertical="center"/>
    </xf>
    <xf numFmtId="0" fontId="11" fillId="0" borderId="8" xfId="0" applyFont="1" applyBorder="1" applyAlignment="1">
      <alignment horizontal="center" vertical="center"/>
    </xf>
    <xf numFmtId="0" fontId="17" fillId="0" borderId="8" xfId="0" applyFont="1" applyBorder="1" applyAlignment="1">
      <alignment vertical="center" wrapText="1"/>
    </xf>
    <xf numFmtId="0" fontId="16" fillId="0" borderId="5" xfId="0" applyFont="1" applyBorder="1" applyAlignment="1">
      <alignment horizontal="center" vertical="center" wrapText="1"/>
    </xf>
    <xf numFmtId="3" fontId="16" fillId="0" borderId="8" xfId="0" applyNumberFormat="1" applyFont="1" applyBorder="1" applyAlignment="1">
      <alignment horizontal="center" vertical="center" wrapText="1"/>
    </xf>
    <xf numFmtId="165" fontId="18" fillId="0" borderId="8" xfId="1" applyNumberFormat="1" applyFont="1" applyFill="1" applyBorder="1" applyAlignment="1">
      <alignment horizontal="right" vertical="center" wrapText="1"/>
    </xf>
    <xf numFmtId="165" fontId="11" fillId="0" borderId="8" xfId="1" applyNumberFormat="1" applyFont="1" applyFill="1" applyBorder="1" applyAlignment="1">
      <alignment vertical="center" wrapText="1"/>
    </xf>
    <xf numFmtId="0" fontId="11" fillId="0" borderId="8" xfId="0" applyFont="1" applyBorder="1" applyAlignment="1">
      <alignment vertical="center" wrapText="1"/>
    </xf>
    <xf numFmtId="165" fontId="11" fillId="0" borderId="8" xfId="0" applyNumberFormat="1" applyFont="1" applyBorder="1" applyAlignment="1">
      <alignment horizontal="center" vertical="center"/>
    </xf>
    <xf numFmtId="0" fontId="11" fillId="0" borderId="9" xfId="0" applyFont="1" applyBorder="1" applyAlignment="1">
      <alignment horizontal="center" vertical="center"/>
    </xf>
    <xf numFmtId="0" fontId="17" fillId="0" borderId="9" xfId="0" applyFont="1" applyBorder="1" applyAlignment="1">
      <alignment vertical="center" wrapText="1"/>
    </xf>
    <xf numFmtId="0" fontId="16" fillId="0" borderId="9" xfId="0" applyFont="1" applyBorder="1" applyAlignment="1">
      <alignment horizontal="center" vertical="center" wrapText="1"/>
    </xf>
    <xf numFmtId="3" fontId="16" fillId="0" borderId="9" xfId="0" applyNumberFormat="1" applyFont="1" applyBorder="1" applyAlignment="1">
      <alignment horizontal="center" vertical="center" wrapText="1"/>
    </xf>
    <xf numFmtId="165" fontId="18" fillId="0" borderId="9" xfId="1" applyNumberFormat="1" applyFont="1" applyFill="1" applyBorder="1" applyAlignment="1">
      <alignment horizontal="right" vertical="center" wrapText="1"/>
    </xf>
    <xf numFmtId="165" fontId="11" fillId="0" borderId="9" xfId="1" applyNumberFormat="1" applyFont="1" applyFill="1" applyBorder="1" applyAlignment="1">
      <alignment vertical="center" wrapText="1"/>
    </xf>
    <xf numFmtId="0" fontId="11" fillId="0" borderId="9" xfId="0" applyFont="1" applyBorder="1" applyAlignment="1">
      <alignment vertical="center" wrapText="1"/>
    </xf>
    <xf numFmtId="165" fontId="11" fillId="0" borderId="9" xfId="0" applyNumberFormat="1" applyFont="1" applyBorder="1" applyAlignment="1">
      <alignment horizontal="center" vertical="center"/>
    </xf>
    <xf numFmtId="0" fontId="16" fillId="0" borderId="11" xfId="0" applyFont="1" applyBorder="1" applyAlignment="1">
      <alignment horizontal="center" vertical="center" wrapText="1"/>
    </xf>
    <xf numFmtId="0" fontId="18" fillId="0" borderId="9" xfId="0" applyFont="1" applyBorder="1" applyAlignment="1">
      <alignment horizontal="left" vertical="center" wrapText="1"/>
    </xf>
    <xf numFmtId="165" fontId="2" fillId="0" borderId="9" xfId="1" applyNumberFormat="1" applyFont="1" applyFill="1" applyBorder="1" applyAlignment="1">
      <alignment horizontal="right" vertical="center" wrapText="1"/>
    </xf>
    <xf numFmtId="0" fontId="2" fillId="0" borderId="9" xfId="0" applyFont="1" applyBorder="1" applyAlignment="1">
      <alignment horizontal="right" vertical="center"/>
    </xf>
    <xf numFmtId="0" fontId="18" fillId="0" borderId="9" xfId="2" applyFont="1" applyBorder="1" applyAlignment="1">
      <alignment horizontal="left" vertical="center" wrapText="1"/>
    </xf>
    <xf numFmtId="165" fontId="2" fillId="0" borderId="9" xfId="0" applyNumberFormat="1" applyFont="1" applyBorder="1" applyAlignment="1">
      <alignment horizontal="right" vertical="center"/>
    </xf>
    <xf numFmtId="165" fontId="16" fillId="0" borderId="9" xfId="1" applyNumberFormat="1" applyFont="1" applyFill="1" applyBorder="1" applyAlignment="1">
      <alignment horizontal="right" vertical="center" wrapText="1"/>
    </xf>
    <xf numFmtId="0" fontId="16" fillId="0" borderId="9" xfId="0" applyFont="1" applyBorder="1" applyAlignment="1">
      <alignment horizontal="right" vertical="center"/>
    </xf>
    <xf numFmtId="0" fontId="18" fillId="0" borderId="9" xfId="2" applyFont="1" applyBorder="1" applyAlignment="1">
      <alignment vertical="center" wrapText="1"/>
    </xf>
    <xf numFmtId="0" fontId="11" fillId="0" borderId="10" xfId="0" applyFont="1" applyBorder="1" applyAlignment="1">
      <alignment horizontal="center" vertical="center"/>
    </xf>
    <xf numFmtId="0" fontId="18" fillId="0" borderId="10" xfId="2" applyFont="1" applyBorder="1" applyAlignment="1">
      <alignment horizontal="left"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165" fontId="18" fillId="0" borderId="10" xfId="1" applyNumberFormat="1" applyFont="1" applyFill="1" applyBorder="1" applyAlignment="1">
      <alignment horizontal="right" vertical="center" wrapText="1"/>
    </xf>
    <xf numFmtId="165" fontId="11" fillId="0" borderId="10" xfId="0" applyNumberFormat="1" applyFont="1" applyBorder="1" applyAlignment="1">
      <alignment horizontal="center" vertical="center"/>
    </xf>
    <xf numFmtId="0" fontId="13" fillId="0" borderId="1" xfId="0" applyFont="1" applyBorder="1" applyAlignment="1">
      <alignment horizontal="right" vertical="center"/>
    </xf>
    <xf numFmtId="3" fontId="14" fillId="0" borderId="1" xfId="0" applyNumberFormat="1" applyFont="1" applyBorder="1" applyAlignment="1">
      <alignment horizontal="center" vertical="center" wrapText="1"/>
    </xf>
    <xf numFmtId="165" fontId="15" fillId="0" borderId="1" xfId="1" applyNumberFormat="1" applyFont="1" applyFill="1" applyBorder="1" applyAlignment="1">
      <alignment horizontal="right" vertical="center" wrapText="1"/>
    </xf>
    <xf numFmtId="0" fontId="17" fillId="0" borderId="0" xfId="0" applyFont="1"/>
    <xf numFmtId="3" fontId="11" fillId="0" borderId="0" xfId="0" applyNumberFormat="1" applyFont="1"/>
    <xf numFmtId="165" fontId="11" fillId="0" borderId="0" xfId="0" applyNumberFormat="1" applyFont="1"/>
    <xf numFmtId="165" fontId="18" fillId="0" borderId="0" xfId="0" applyNumberFormat="1" applyFont="1"/>
    <xf numFmtId="165" fontId="17" fillId="0" borderId="0" xfId="0" applyNumberFormat="1" applyFont="1"/>
    <xf numFmtId="165" fontId="13" fillId="0" borderId="1" xfId="0" applyNumberFormat="1" applyFont="1" applyBorder="1" applyAlignment="1">
      <alignment horizontal="center" vertical="center"/>
    </xf>
    <xf numFmtId="3" fontId="16" fillId="0" borderId="7" xfId="0" applyNumberFormat="1" applyFont="1" applyBorder="1" applyAlignment="1">
      <alignment horizontal="center" vertical="center" wrapText="1"/>
    </xf>
    <xf numFmtId="0" fontId="11" fillId="0" borderId="7" xfId="0" applyFont="1" applyBorder="1" applyAlignment="1">
      <alignment horizontal="center" vertical="center"/>
    </xf>
    <xf numFmtId="0" fontId="18" fillId="0" borderId="7" xfId="2" applyFont="1" applyBorder="1" applyAlignment="1">
      <alignment horizontal="left" vertical="center" wrapText="1"/>
    </xf>
    <xf numFmtId="0" fontId="16" fillId="0" borderId="7" xfId="0" applyFont="1" applyBorder="1" applyAlignment="1">
      <alignment horizontal="center" vertical="center" wrapText="1"/>
    </xf>
    <xf numFmtId="165" fontId="18" fillId="0" borderId="7" xfId="1" applyNumberFormat="1" applyFont="1" applyFill="1" applyBorder="1" applyAlignment="1">
      <alignment horizontal="right" vertical="center" wrapText="1"/>
    </xf>
    <xf numFmtId="165" fontId="15" fillId="0" borderId="7" xfId="1" applyNumberFormat="1" applyFont="1" applyFill="1" applyBorder="1" applyAlignment="1">
      <alignment horizontal="right" vertical="center" wrapText="1"/>
    </xf>
    <xf numFmtId="165" fontId="16" fillId="0" borderId="7" xfId="1" applyNumberFormat="1" applyFont="1" applyFill="1" applyBorder="1" applyAlignment="1">
      <alignment horizontal="right" vertical="center" wrapText="1"/>
    </xf>
    <xf numFmtId="0" fontId="16" fillId="0" borderId="7" xfId="0" applyFont="1" applyBorder="1" applyAlignment="1">
      <alignment horizontal="right" vertical="center"/>
    </xf>
    <xf numFmtId="165" fontId="11" fillId="0" borderId="7" xfId="0" applyNumberFormat="1" applyFont="1" applyBorder="1" applyAlignment="1">
      <alignment horizontal="center" vertical="center"/>
    </xf>
    <xf numFmtId="165" fontId="2" fillId="0" borderId="10" xfId="1" applyNumberFormat="1" applyFont="1" applyFill="1" applyBorder="1" applyAlignment="1">
      <alignment horizontal="right" vertical="center" wrapText="1"/>
    </xf>
    <xf numFmtId="0" fontId="2" fillId="0" borderId="10" xfId="0" applyFont="1" applyBorder="1" applyAlignment="1">
      <alignment horizontal="right" vertical="center"/>
    </xf>
    <xf numFmtId="0" fontId="13" fillId="0" borderId="1" xfId="0" applyFont="1" applyBorder="1" applyAlignment="1">
      <alignment horizontal="center" vertical="center" wrapText="1"/>
    </xf>
    <xf numFmtId="165" fontId="15" fillId="0" borderId="1" xfId="1" applyNumberFormat="1" applyFont="1" applyFill="1" applyBorder="1" applyAlignment="1">
      <alignment horizontal="center" vertical="center" wrapText="1"/>
    </xf>
    <xf numFmtId="0" fontId="17" fillId="0" borderId="10" xfId="0" applyFont="1" applyBorder="1" applyAlignment="1">
      <alignment vertical="center" wrapText="1"/>
    </xf>
    <xf numFmtId="165" fontId="18" fillId="0" borderId="10" xfId="1" applyNumberFormat="1" applyFont="1" applyFill="1" applyBorder="1" applyAlignment="1">
      <alignment vertical="center" wrapText="1"/>
    </xf>
    <xf numFmtId="0" fontId="16" fillId="0" borderId="10" xfId="0" applyFont="1" applyBorder="1" applyAlignment="1">
      <alignment vertical="center" wrapText="1"/>
    </xf>
    <xf numFmtId="0" fontId="11" fillId="0" borderId="11" xfId="0" applyFont="1" applyBorder="1" applyAlignment="1">
      <alignment horizontal="center" vertical="center"/>
    </xf>
    <xf numFmtId="0" fontId="18" fillId="0" borderId="11" xfId="0" applyFont="1" applyBorder="1" applyAlignment="1">
      <alignment horizontal="left" vertical="center" wrapText="1"/>
    </xf>
    <xf numFmtId="3" fontId="16" fillId="0" borderId="11" xfId="0" applyNumberFormat="1" applyFont="1" applyBorder="1" applyAlignment="1">
      <alignment horizontal="center" vertical="center" wrapText="1"/>
    </xf>
    <xf numFmtId="165" fontId="18" fillId="0" borderId="11" xfId="1" applyNumberFormat="1" applyFont="1" applyFill="1" applyBorder="1" applyAlignment="1">
      <alignment horizontal="right" vertical="center" wrapText="1"/>
    </xf>
    <xf numFmtId="165" fontId="2" fillId="0" borderId="11" xfId="1" applyNumberFormat="1" applyFont="1" applyFill="1" applyBorder="1" applyAlignment="1">
      <alignment horizontal="right" vertical="center" wrapText="1"/>
    </xf>
    <xf numFmtId="0" fontId="2" fillId="0" borderId="11" xfId="0" applyFont="1" applyBorder="1" applyAlignment="1">
      <alignment horizontal="right" vertical="center"/>
    </xf>
    <xf numFmtId="165" fontId="11" fillId="0" borderId="11" xfId="0" applyNumberFormat="1" applyFont="1" applyBorder="1" applyAlignment="1">
      <alignment horizontal="center" vertical="center"/>
    </xf>
    <xf numFmtId="0" fontId="14" fillId="0" borderId="1" xfId="0" applyFont="1" applyBorder="1" applyAlignment="1">
      <alignment horizontal="right" vertical="center" wrapText="1"/>
    </xf>
    <xf numFmtId="0" fontId="21" fillId="2" borderId="1" xfId="2" applyFont="1" applyFill="1" applyBorder="1" applyAlignment="1">
      <alignment horizontal="left" vertical="center" wrapText="1"/>
    </xf>
    <xf numFmtId="0" fontId="22" fillId="0" borderId="0" xfId="0" applyFont="1"/>
    <xf numFmtId="0" fontId="22" fillId="0" borderId="0" xfId="0" applyFont="1" applyAlignment="1">
      <alignment horizontal="center" vertical="center"/>
    </xf>
    <xf numFmtId="0" fontId="24" fillId="0" borderId="0" xfId="0" applyFont="1" applyAlignment="1">
      <alignment horizontal="center"/>
    </xf>
    <xf numFmtId="0" fontId="26" fillId="0" borderId="0" xfId="0" applyFont="1" applyAlignment="1">
      <alignment horizontal="center" vertical="center"/>
    </xf>
    <xf numFmtId="0" fontId="25" fillId="0" borderId="1" xfId="0" applyFont="1" applyBorder="1" applyAlignment="1">
      <alignment horizontal="center" vertical="center"/>
    </xf>
    <xf numFmtId="0" fontId="27" fillId="0" borderId="0" xfId="0" applyFont="1"/>
    <xf numFmtId="0" fontId="21" fillId="0" borderId="9" xfId="0" applyFont="1" applyBorder="1" applyAlignment="1">
      <alignment vertical="center" wrapText="1"/>
    </xf>
    <xf numFmtId="0" fontId="21" fillId="0" borderId="10" xfId="0" applyFont="1" applyBorder="1" applyAlignment="1">
      <alignment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9" xfId="2" applyFont="1" applyBorder="1" applyAlignment="1">
      <alignment horizontal="left" vertical="center" wrapText="1"/>
    </xf>
    <xf numFmtId="0" fontId="21" fillId="0" borderId="9" xfId="2" applyFont="1" applyBorder="1" applyAlignment="1">
      <alignment horizontal="left" vertical="center" wrapText="1"/>
    </xf>
    <xf numFmtId="0" fontId="21" fillId="2" borderId="9" xfId="2" applyFont="1" applyFill="1" applyBorder="1" applyAlignment="1">
      <alignment horizontal="left" vertical="center" wrapText="1"/>
    </xf>
    <xf numFmtId="0" fontId="21" fillId="2" borderId="11" xfId="2" applyFont="1" applyFill="1" applyBorder="1" applyAlignment="1">
      <alignment horizontal="left" vertical="center" wrapText="1"/>
    </xf>
    <xf numFmtId="0" fontId="26" fillId="0" borderId="0" xfId="0" applyFont="1"/>
    <xf numFmtId="0" fontId="26" fillId="0" borderId="6" xfId="2" applyFont="1" applyBorder="1" applyAlignment="1">
      <alignment horizontal="center" vertical="center" wrapText="1"/>
    </xf>
    <xf numFmtId="0" fontId="21" fillId="0" borderId="11" xfId="2" applyFont="1" applyBorder="1" applyAlignment="1">
      <alignment horizontal="left" vertical="center" wrapText="1"/>
    </xf>
    <xf numFmtId="0" fontId="20" fillId="0" borderId="0" xfId="0" applyFont="1" applyAlignment="1">
      <alignment horizontal="center" vertical="center"/>
    </xf>
    <xf numFmtId="0" fontId="26" fillId="0" borderId="0" xfId="0" applyFont="1" applyAlignment="1">
      <alignment horizontal="left"/>
    </xf>
    <xf numFmtId="0" fontId="20" fillId="0" borderId="6" xfId="0" applyFont="1" applyBorder="1" applyAlignment="1">
      <alignment horizontal="center" vertical="center" wrapText="1"/>
    </xf>
    <xf numFmtId="3" fontId="25" fillId="0" borderId="6" xfId="0" applyNumberFormat="1" applyFont="1" applyBorder="1" applyAlignment="1">
      <alignment horizontal="center" vertical="center" wrapText="1"/>
    </xf>
    <xf numFmtId="0" fontId="26" fillId="0" borderId="11" xfId="0" applyFont="1" applyBorder="1" applyAlignment="1">
      <alignment horizontal="center" vertical="center" wrapText="1"/>
    </xf>
    <xf numFmtId="165" fontId="26" fillId="0" borderId="11" xfId="1" applyNumberFormat="1" applyFont="1" applyFill="1" applyBorder="1" applyAlignment="1">
      <alignment horizontal="center" vertical="center" wrapText="1"/>
    </xf>
    <xf numFmtId="165" fontId="26" fillId="0" borderId="11" xfId="0" applyNumberFormat="1" applyFont="1" applyBorder="1" applyAlignment="1">
      <alignment horizontal="center" vertical="center"/>
    </xf>
    <xf numFmtId="165" fontId="26" fillId="0" borderId="9" xfId="0" applyNumberFormat="1" applyFont="1" applyBorder="1" applyAlignment="1">
      <alignment horizontal="center" vertical="center"/>
    </xf>
    <xf numFmtId="165" fontId="26" fillId="0" borderId="9" xfId="1" applyNumberFormat="1" applyFont="1" applyFill="1" applyBorder="1" applyAlignment="1">
      <alignment horizontal="center" vertical="center" wrapText="1"/>
    </xf>
    <xf numFmtId="3" fontId="26" fillId="0" borderId="9" xfId="0" applyNumberFormat="1" applyFont="1" applyBorder="1" applyAlignment="1">
      <alignment horizontal="center" vertical="center"/>
    </xf>
    <xf numFmtId="3" fontId="26" fillId="0" borderId="1" xfId="0" applyNumberFormat="1"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5" fillId="0" borderId="9" xfId="2" applyFont="1" applyBorder="1" applyAlignment="1">
      <alignment horizontal="left" vertical="center" wrapText="1"/>
    </xf>
    <xf numFmtId="0" fontId="24" fillId="0" borderId="0" xfId="0" applyFont="1" applyAlignment="1">
      <alignment horizontal="center" vertical="center"/>
    </xf>
    <xf numFmtId="3" fontId="24" fillId="0" borderId="0" xfId="0" applyNumberFormat="1" applyFont="1" applyAlignment="1">
      <alignment horizontal="center" vertical="center"/>
    </xf>
    <xf numFmtId="3" fontId="26" fillId="0" borderId="0" xfId="0" applyNumberFormat="1" applyFont="1" applyAlignment="1">
      <alignment horizontal="center" vertical="center"/>
    </xf>
    <xf numFmtId="3" fontId="22" fillId="0" borderId="0" xfId="0" applyNumberFormat="1" applyFont="1" applyAlignment="1">
      <alignment horizontal="center" vertical="center"/>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165" fontId="26" fillId="0" borderId="10" xfId="1" applyNumberFormat="1" applyFont="1" applyFill="1" applyBorder="1" applyAlignment="1">
      <alignment horizontal="center" vertical="center" wrapText="1"/>
    </xf>
    <xf numFmtId="165" fontId="26" fillId="0" borderId="10" xfId="0" applyNumberFormat="1" applyFont="1" applyBorder="1" applyAlignment="1">
      <alignment horizontal="center" vertical="center"/>
    </xf>
    <xf numFmtId="0" fontId="26" fillId="2" borderId="9" xfId="2" applyFont="1" applyFill="1" applyBorder="1" applyAlignment="1">
      <alignment horizontal="center" vertical="center" wrapText="1"/>
    </xf>
    <xf numFmtId="0" fontId="26" fillId="2" borderId="11" xfId="2" applyFont="1" applyFill="1" applyBorder="1" applyAlignment="1">
      <alignment horizontal="center" vertical="center" wrapText="1"/>
    </xf>
    <xf numFmtId="0" fontId="26" fillId="2" borderId="7" xfId="2" applyFont="1" applyFill="1" applyBorder="1" applyAlignment="1">
      <alignment horizontal="center" vertical="center" wrapText="1"/>
    </xf>
    <xf numFmtId="3" fontId="26" fillId="0" borderId="11" xfId="0" applyNumberFormat="1" applyFont="1" applyBorder="1" applyAlignment="1">
      <alignment horizontal="center" vertical="center"/>
    </xf>
    <xf numFmtId="0" fontId="14" fillId="0" borderId="1" xfId="0" applyFont="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5" fillId="0" borderId="6" xfId="0" applyFont="1" applyBorder="1" applyAlignment="1">
      <alignment horizontal="center" vertical="center" wrapText="1"/>
    </xf>
    <xf numFmtId="165" fontId="16" fillId="0" borderId="9" xfId="0" applyNumberFormat="1" applyFont="1" applyBorder="1" applyAlignment="1">
      <alignment horizontal="right" vertical="center"/>
    </xf>
    <xf numFmtId="165" fontId="15" fillId="0" borderId="9" xfId="1" applyNumberFormat="1" applyFont="1" applyFill="1" applyBorder="1" applyAlignment="1">
      <alignment horizontal="right" vertical="center" wrapText="1"/>
    </xf>
    <xf numFmtId="0" fontId="1" fillId="0" borderId="7" xfId="0" applyFont="1" applyBorder="1" applyAlignment="1">
      <alignment horizontal="center" vertical="center" wrapText="1"/>
    </xf>
    <xf numFmtId="0" fontId="2" fillId="0" borderId="0" xfId="0" applyFont="1"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1" fillId="0" borderId="1" xfId="0" applyFont="1" applyBorder="1" applyAlignment="1">
      <alignment vertical="center"/>
    </xf>
    <xf numFmtId="3" fontId="14" fillId="0" borderId="1" xfId="0" applyNumberFormat="1" applyFont="1" applyBorder="1" applyAlignment="1">
      <alignment horizontal="right" vertical="center" wrapText="1"/>
    </xf>
    <xf numFmtId="0" fontId="25" fillId="3" borderId="11" xfId="0" applyFont="1" applyFill="1" applyBorder="1" applyAlignment="1">
      <alignment horizontal="center" vertical="center"/>
    </xf>
    <xf numFmtId="0" fontId="25" fillId="3" borderId="11" xfId="0" applyFont="1" applyFill="1" applyBorder="1" applyAlignment="1">
      <alignment vertical="center" wrapText="1"/>
    </xf>
    <xf numFmtId="0" fontId="25" fillId="3" borderId="11" xfId="2" applyFont="1" applyFill="1" applyBorder="1" applyAlignment="1">
      <alignment horizontal="center" vertical="center" wrapText="1"/>
    </xf>
    <xf numFmtId="0" fontId="25" fillId="3" borderId="11" xfId="2" applyFont="1" applyFill="1" applyBorder="1" applyAlignment="1">
      <alignment horizontal="left" vertical="center" wrapText="1"/>
    </xf>
    <xf numFmtId="0" fontId="25" fillId="3" borderId="9" xfId="2" applyFont="1" applyFill="1" applyBorder="1" applyAlignment="1">
      <alignment horizontal="center" vertical="center" wrapText="1"/>
    </xf>
    <xf numFmtId="0" fontId="25" fillId="3" borderId="9" xfId="2" applyFont="1" applyFill="1" applyBorder="1" applyAlignment="1">
      <alignment horizontal="left" vertical="center" wrapText="1"/>
    </xf>
    <xf numFmtId="0" fontId="25" fillId="3" borderId="6" xfId="2" applyFont="1" applyFill="1" applyBorder="1" applyAlignment="1">
      <alignment horizontal="center" vertical="center" wrapText="1"/>
    </xf>
    <xf numFmtId="0" fontId="25" fillId="3" borderId="6" xfId="2" applyFont="1" applyFill="1" applyBorder="1" applyAlignment="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 fillId="0" borderId="0" xfId="0" applyFont="1" applyAlignment="1">
      <alignment horizontal="center" vertical="center" wrapText="1"/>
    </xf>
    <xf numFmtId="0" fontId="28" fillId="0" borderId="1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23" fillId="0" borderId="0" xfId="0" applyFont="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3" fontId="32" fillId="0" borderId="0" xfId="0" applyNumberFormat="1"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cellXfs>
  <cellStyles count="3">
    <cellStyle name="Comma" xfId="1" builtinId="3"/>
    <cellStyle name="Normal" xfId="0" builtinId="0"/>
    <cellStyle name="Normal 4"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3186102</xdr:colOff>
      <xdr:row>1</xdr:row>
      <xdr:rowOff>500058</xdr:rowOff>
    </xdr:from>
    <xdr:to>
      <xdr:col>1</xdr:col>
      <xdr:colOff>4162413</xdr:colOff>
      <xdr:row>1</xdr:row>
      <xdr:rowOff>500058</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3833802" y="962021"/>
          <a:ext cx="97631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6"/>
  <sheetViews>
    <sheetView tabSelected="1" zoomScale="85" zoomScaleNormal="85" workbookViewId="0">
      <pane xSplit="1" ySplit="7" topLeftCell="B11" activePane="bottomRight" state="frozen"/>
      <selection pane="topRight" activeCell="B1" sqref="B1"/>
      <selection pane="bottomLeft" activeCell="A7" sqref="A7"/>
      <selection pane="bottomRight" activeCell="C9" sqref="C9"/>
    </sheetView>
  </sheetViews>
  <sheetFormatPr defaultColWidth="8.625" defaultRowHeight="15" x14ac:dyDescent="0.25"/>
  <cols>
    <col min="1" max="1" width="4" style="28" bestFit="1" customWidth="1"/>
    <col min="2" max="2" width="25.25" style="75" customWidth="1"/>
    <col min="3" max="6" width="8.625" style="28" customWidth="1"/>
    <col min="7" max="7" width="11" style="32" customWidth="1"/>
    <col min="8" max="9" width="8.625" style="32"/>
    <col min="10" max="10" width="8.375" style="32" customWidth="1"/>
    <col min="11" max="11" width="7" style="32" hidden="1" customWidth="1"/>
    <col min="12" max="13" width="8.5" style="32" customWidth="1"/>
    <col min="14" max="15" width="8.625" style="32"/>
    <col min="16" max="16" width="10.5" style="32" customWidth="1"/>
    <col min="17" max="17" width="11.25" style="32" customWidth="1"/>
    <col min="18" max="18" width="9.125" style="32" customWidth="1"/>
    <col min="19" max="20" width="0" style="32" hidden="1" customWidth="1"/>
    <col min="21" max="24" width="8.625" style="32"/>
    <col min="25" max="28" width="8.625" style="32" customWidth="1"/>
    <col min="29" max="260" width="8.625" style="32"/>
    <col min="261" max="261" width="4" style="32" bestFit="1" customWidth="1"/>
    <col min="262" max="262" width="25.25" style="32" customWidth="1"/>
    <col min="263" max="266" width="8.625" style="32"/>
    <col min="267" max="267" width="11" style="32" customWidth="1"/>
    <col min="268" max="268" width="8.625" style="32"/>
    <col min="269" max="269" width="7.5" style="32" customWidth="1"/>
    <col min="270" max="270" width="8.625" style="32"/>
    <col min="271" max="271" width="8.5" style="32" customWidth="1"/>
    <col min="272" max="272" width="8.625" style="32"/>
    <col min="273" max="273" width="9" style="32" customWidth="1"/>
    <col min="274" max="274" width="9.125" style="32" customWidth="1"/>
    <col min="275" max="516" width="8.625" style="32"/>
    <col min="517" max="517" width="4" style="32" bestFit="1" customWidth="1"/>
    <col min="518" max="518" width="25.25" style="32" customWidth="1"/>
    <col min="519" max="522" width="8.625" style="32"/>
    <col min="523" max="523" width="11" style="32" customWidth="1"/>
    <col min="524" max="524" width="8.625" style="32"/>
    <col min="525" max="525" width="7.5" style="32" customWidth="1"/>
    <col min="526" max="526" width="8.625" style="32"/>
    <col min="527" max="527" width="8.5" style="32" customWidth="1"/>
    <col min="528" max="528" width="8.625" style="32"/>
    <col min="529" max="529" width="9" style="32" customWidth="1"/>
    <col min="530" max="530" width="9.125" style="32" customWidth="1"/>
    <col min="531" max="772" width="8.625" style="32"/>
    <col min="773" max="773" width="4" style="32" bestFit="1" customWidth="1"/>
    <col min="774" max="774" width="25.25" style="32" customWidth="1"/>
    <col min="775" max="778" width="8.625" style="32"/>
    <col min="779" max="779" width="11" style="32" customWidth="1"/>
    <col min="780" max="780" width="8.625" style="32"/>
    <col min="781" max="781" width="7.5" style="32" customWidth="1"/>
    <col min="782" max="782" width="8.625" style="32"/>
    <col min="783" max="783" width="8.5" style="32" customWidth="1"/>
    <col min="784" max="784" width="8.625" style="32"/>
    <col min="785" max="785" width="9" style="32" customWidth="1"/>
    <col min="786" max="786" width="9.125" style="32" customWidth="1"/>
    <col min="787" max="1028" width="8.625" style="32"/>
    <col min="1029" max="1029" width="4" style="32" bestFit="1" customWidth="1"/>
    <col min="1030" max="1030" width="25.25" style="32" customWidth="1"/>
    <col min="1031" max="1034" width="8.625" style="32"/>
    <col min="1035" max="1035" width="11" style="32" customWidth="1"/>
    <col min="1036" max="1036" width="8.625" style="32"/>
    <col min="1037" max="1037" width="7.5" style="32" customWidth="1"/>
    <col min="1038" max="1038" width="8.625" style="32"/>
    <col min="1039" max="1039" width="8.5" style="32" customWidth="1"/>
    <col min="1040" max="1040" width="8.625" style="32"/>
    <col min="1041" max="1041" width="9" style="32" customWidth="1"/>
    <col min="1042" max="1042" width="9.125" style="32" customWidth="1"/>
    <col min="1043" max="1284" width="8.625" style="32"/>
    <col min="1285" max="1285" width="4" style="32" bestFit="1" customWidth="1"/>
    <col min="1286" max="1286" width="25.25" style="32" customWidth="1"/>
    <col min="1287" max="1290" width="8.625" style="32"/>
    <col min="1291" max="1291" width="11" style="32" customWidth="1"/>
    <col min="1292" max="1292" width="8.625" style="32"/>
    <col min="1293" max="1293" width="7.5" style="32" customWidth="1"/>
    <col min="1294" max="1294" width="8.625" style="32"/>
    <col min="1295" max="1295" width="8.5" style="32" customWidth="1"/>
    <col min="1296" max="1296" width="8.625" style="32"/>
    <col min="1297" max="1297" width="9" style="32" customWidth="1"/>
    <col min="1298" max="1298" width="9.125" style="32" customWidth="1"/>
    <col min="1299" max="1540" width="8.625" style="32"/>
    <col min="1541" max="1541" width="4" style="32" bestFit="1" customWidth="1"/>
    <col min="1542" max="1542" width="25.25" style="32" customWidth="1"/>
    <col min="1543" max="1546" width="8.625" style="32"/>
    <col min="1547" max="1547" width="11" style="32" customWidth="1"/>
    <col min="1548" max="1548" width="8.625" style="32"/>
    <col min="1549" max="1549" width="7.5" style="32" customWidth="1"/>
    <col min="1550" max="1550" width="8.625" style="32"/>
    <col min="1551" max="1551" width="8.5" style="32" customWidth="1"/>
    <col min="1552" max="1552" width="8.625" style="32"/>
    <col min="1553" max="1553" width="9" style="32" customWidth="1"/>
    <col min="1554" max="1554" width="9.125" style="32" customWidth="1"/>
    <col min="1555" max="1796" width="8.625" style="32"/>
    <col min="1797" max="1797" width="4" style="32" bestFit="1" customWidth="1"/>
    <col min="1798" max="1798" width="25.25" style="32" customWidth="1"/>
    <col min="1799" max="1802" width="8.625" style="32"/>
    <col min="1803" max="1803" width="11" style="32" customWidth="1"/>
    <col min="1804" max="1804" width="8.625" style="32"/>
    <col min="1805" max="1805" width="7.5" style="32" customWidth="1"/>
    <col min="1806" max="1806" width="8.625" style="32"/>
    <col min="1807" max="1807" width="8.5" style="32" customWidth="1"/>
    <col min="1808" max="1808" width="8.625" style="32"/>
    <col min="1809" max="1809" width="9" style="32" customWidth="1"/>
    <col min="1810" max="1810" width="9.125" style="32" customWidth="1"/>
    <col min="1811" max="2052" width="8.625" style="32"/>
    <col min="2053" max="2053" width="4" style="32" bestFit="1" customWidth="1"/>
    <col min="2054" max="2054" width="25.25" style="32" customWidth="1"/>
    <col min="2055" max="2058" width="8.625" style="32"/>
    <col min="2059" max="2059" width="11" style="32" customWidth="1"/>
    <col min="2060" max="2060" width="8.625" style="32"/>
    <col min="2061" max="2061" width="7.5" style="32" customWidth="1"/>
    <col min="2062" max="2062" width="8.625" style="32"/>
    <col min="2063" max="2063" width="8.5" style="32" customWidth="1"/>
    <col min="2064" max="2064" width="8.625" style="32"/>
    <col min="2065" max="2065" width="9" style="32" customWidth="1"/>
    <col min="2066" max="2066" width="9.125" style="32" customWidth="1"/>
    <col min="2067" max="2308" width="8.625" style="32"/>
    <col min="2309" max="2309" width="4" style="32" bestFit="1" customWidth="1"/>
    <col min="2310" max="2310" width="25.25" style="32" customWidth="1"/>
    <col min="2311" max="2314" width="8.625" style="32"/>
    <col min="2315" max="2315" width="11" style="32" customWidth="1"/>
    <col min="2316" max="2316" width="8.625" style="32"/>
    <col min="2317" max="2317" width="7.5" style="32" customWidth="1"/>
    <col min="2318" max="2318" width="8.625" style="32"/>
    <col min="2319" max="2319" width="8.5" style="32" customWidth="1"/>
    <col min="2320" max="2320" width="8.625" style="32"/>
    <col min="2321" max="2321" width="9" style="32" customWidth="1"/>
    <col min="2322" max="2322" width="9.125" style="32" customWidth="1"/>
    <col min="2323" max="2564" width="8.625" style="32"/>
    <col min="2565" max="2565" width="4" style="32" bestFit="1" customWidth="1"/>
    <col min="2566" max="2566" width="25.25" style="32" customWidth="1"/>
    <col min="2567" max="2570" width="8.625" style="32"/>
    <col min="2571" max="2571" width="11" style="32" customWidth="1"/>
    <col min="2572" max="2572" width="8.625" style="32"/>
    <col min="2573" max="2573" width="7.5" style="32" customWidth="1"/>
    <col min="2574" max="2574" width="8.625" style="32"/>
    <col min="2575" max="2575" width="8.5" style="32" customWidth="1"/>
    <col min="2576" max="2576" width="8.625" style="32"/>
    <col min="2577" max="2577" width="9" style="32" customWidth="1"/>
    <col min="2578" max="2578" width="9.125" style="32" customWidth="1"/>
    <col min="2579" max="2820" width="8.625" style="32"/>
    <col min="2821" max="2821" width="4" style="32" bestFit="1" customWidth="1"/>
    <col min="2822" max="2822" width="25.25" style="32" customWidth="1"/>
    <col min="2823" max="2826" width="8.625" style="32"/>
    <col min="2827" max="2827" width="11" style="32" customWidth="1"/>
    <col min="2828" max="2828" width="8.625" style="32"/>
    <col min="2829" max="2829" width="7.5" style="32" customWidth="1"/>
    <col min="2830" max="2830" width="8.625" style="32"/>
    <col min="2831" max="2831" width="8.5" style="32" customWidth="1"/>
    <col min="2832" max="2832" width="8.625" style="32"/>
    <col min="2833" max="2833" width="9" style="32" customWidth="1"/>
    <col min="2834" max="2834" width="9.125" style="32" customWidth="1"/>
    <col min="2835" max="3076" width="8.625" style="32"/>
    <col min="3077" max="3077" width="4" style="32" bestFit="1" customWidth="1"/>
    <col min="3078" max="3078" width="25.25" style="32" customWidth="1"/>
    <col min="3079" max="3082" width="8.625" style="32"/>
    <col min="3083" max="3083" width="11" style="32" customWidth="1"/>
    <col min="3084" max="3084" width="8.625" style="32"/>
    <col min="3085" max="3085" width="7.5" style="32" customWidth="1"/>
    <col min="3086" max="3086" width="8.625" style="32"/>
    <col min="3087" max="3087" width="8.5" style="32" customWidth="1"/>
    <col min="3088" max="3088" width="8.625" style="32"/>
    <col min="3089" max="3089" width="9" style="32" customWidth="1"/>
    <col min="3090" max="3090" width="9.125" style="32" customWidth="1"/>
    <col min="3091" max="3332" width="8.625" style="32"/>
    <col min="3333" max="3333" width="4" style="32" bestFit="1" customWidth="1"/>
    <col min="3334" max="3334" width="25.25" style="32" customWidth="1"/>
    <col min="3335" max="3338" width="8.625" style="32"/>
    <col min="3339" max="3339" width="11" style="32" customWidth="1"/>
    <col min="3340" max="3340" width="8.625" style="32"/>
    <col min="3341" max="3341" width="7.5" style="32" customWidth="1"/>
    <col min="3342" max="3342" width="8.625" style="32"/>
    <col min="3343" max="3343" width="8.5" style="32" customWidth="1"/>
    <col min="3344" max="3344" width="8.625" style="32"/>
    <col min="3345" max="3345" width="9" style="32" customWidth="1"/>
    <col min="3346" max="3346" width="9.125" style="32" customWidth="1"/>
    <col min="3347" max="3588" width="8.625" style="32"/>
    <col min="3589" max="3589" width="4" style="32" bestFit="1" customWidth="1"/>
    <col min="3590" max="3590" width="25.25" style="32" customWidth="1"/>
    <col min="3591" max="3594" width="8.625" style="32"/>
    <col min="3595" max="3595" width="11" style="32" customWidth="1"/>
    <col min="3596" max="3596" width="8.625" style="32"/>
    <col min="3597" max="3597" width="7.5" style="32" customWidth="1"/>
    <col min="3598" max="3598" width="8.625" style="32"/>
    <col min="3599" max="3599" width="8.5" style="32" customWidth="1"/>
    <col min="3600" max="3600" width="8.625" style="32"/>
    <col min="3601" max="3601" width="9" style="32" customWidth="1"/>
    <col min="3602" max="3602" width="9.125" style="32" customWidth="1"/>
    <col min="3603" max="3844" width="8.625" style="32"/>
    <col min="3845" max="3845" width="4" style="32" bestFit="1" customWidth="1"/>
    <col min="3846" max="3846" width="25.25" style="32" customWidth="1"/>
    <col min="3847" max="3850" width="8.625" style="32"/>
    <col min="3851" max="3851" width="11" style="32" customWidth="1"/>
    <col min="3852" max="3852" width="8.625" style="32"/>
    <col min="3853" max="3853" width="7.5" style="32" customWidth="1"/>
    <col min="3854" max="3854" width="8.625" style="32"/>
    <col min="3855" max="3855" width="8.5" style="32" customWidth="1"/>
    <col min="3856" max="3856" width="8.625" style="32"/>
    <col min="3857" max="3857" width="9" style="32" customWidth="1"/>
    <col min="3858" max="3858" width="9.125" style="32" customWidth="1"/>
    <col min="3859" max="4100" width="8.625" style="32"/>
    <col min="4101" max="4101" width="4" style="32" bestFit="1" customWidth="1"/>
    <col min="4102" max="4102" width="25.25" style="32" customWidth="1"/>
    <col min="4103" max="4106" width="8.625" style="32"/>
    <col min="4107" max="4107" width="11" style="32" customWidth="1"/>
    <col min="4108" max="4108" width="8.625" style="32"/>
    <col min="4109" max="4109" width="7.5" style="32" customWidth="1"/>
    <col min="4110" max="4110" width="8.625" style="32"/>
    <col min="4111" max="4111" width="8.5" style="32" customWidth="1"/>
    <col min="4112" max="4112" width="8.625" style="32"/>
    <col min="4113" max="4113" width="9" style="32" customWidth="1"/>
    <col min="4114" max="4114" width="9.125" style="32" customWidth="1"/>
    <col min="4115" max="4356" width="8.625" style="32"/>
    <col min="4357" max="4357" width="4" style="32" bestFit="1" customWidth="1"/>
    <col min="4358" max="4358" width="25.25" style="32" customWidth="1"/>
    <col min="4359" max="4362" width="8.625" style="32"/>
    <col min="4363" max="4363" width="11" style="32" customWidth="1"/>
    <col min="4364" max="4364" width="8.625" style="32"/>
    <col min="4365" max="4365" width="7.5" style="32" customWidth="1"/>
    <col min="4366" max="4366" width="8.625" style="32"/>
    <col min="4367" max="4367" width="8.5" style="32" customWidth="1"/>
    <col min="4368" max="4368" width="8.625" style="32"/>
    <col min="4369" max="4369" width="9" style="32" customWidth="1"/>
    <col min="4370" max="4370" width="9.125" style="32" customWidth="1"/>
    <col min="4371" max="4612" width="8.625" style="32"/>
    <col min="4613" max="4613" width="4" style="32" bestFit="1" customWidth="1"/>
    <col min="4614" max="4614" width="25.25" style="32" customWidth="1"/>
    <col min="4615" max="4618" width="8.625" style="32"/>
    <col min="4619" max="4619" width="11" style="32" customWidth="1"/>
    <col min="4620" max="4620" width="8.625" style="32"/>
    <col min="4621" max="4621" width="7.5" style="32" customWidth="1"/>
    <col min="4622" max="4622" width="8.625" style="32"/>
    <col min="4623" max="4623" width="8.5" style="32" customWidth="1"/>
    <col min="4624" max="4624" width="8.625" style="32"/>
    <col min="4625" max="4625" width="9" style="32" customWidth="1"/>
    <col min="4626" max="4626" width="9.125" style="32" customWidth="1"/>
    <col min="4627" max="4868" width="8.625" style="32"/>
    <col min="4869" max="4869" width="4" style="32" bestFit="1" customWidth="1"/>
    <col min="4870" max="4870" width="25.25" style="32" customWidth="1"/>
    <col min="4871" max="4874" width="8.625" style="32"/>
    <col min="4875" max="4875" width="11" style="32" customWidth="1"/>
    <col min="4876" max="4876" width="8.625" style="32"/>
    <col min="4877" max="4877" width="7.5" style="32" customWidth="1"/>
    <col min="4878" max="4878" width="8.625" style="32"/>
    <col min="4879" max="4879" width="8.5" style="32" customWidth="1"/>
    <col min="4880" max="4880" width="8.625" style="32"/>
    <col min="4881" max="4881" width="9" style="32" customWidth="1"/>
    <col min="4882" max="4882" width="9.125" style="32" customWidth="1"/>
    <col min="4883" max="5124" width="8.625" style="32"/>
    <col min="5125" max="5125" width="4" style="32" bestFit="1" customWidth="1"/>
    <col min="5126" max="5126" width="25.25" style="32" customWidth="1"/>
    <col min="5127" max="5130" width="8.625" style="32"/>
    <col min="5131" max="5131" width="11" style="32" customWidth="1"/>
    <col min="5132" max="5132" width="8.625" style="32"/>
    <col min="5133" max="5133" width="7.5" style="32" customWidth="1"/>
    <col min="5134" max="5134" width="8.625" style="32"/>
    <col min="5135" max="5135" width="8.5" style="32" customWidth="1"/>
    <col min="5136" max="5136" width="8.625" style="32"/>
    <col min="5137" max="5137" width="9" style="32" customWidth="1"/>
    <col min="5138" max="5138" width="9.125" style="32" customWidth="1"/>
    <col min="5139" max="5380" width="8.625" style="32"/>
    <col min="5381" max="5381" width="4" style="32" bestFit="1" customWidth="1"/>
    <col min="5382" max="5382" width="25.25" style="32" customWidth="1"/>
    <col min="5383" max="5386" width="8.625" style="32"/>
    <col min="5387" max="5387" width="11" style="32" customWidth="1"/>
    <col min="5388" max="5388" width="8.625" style="32"/>
    <col min="5389" max="5389" width="7.5" style="32" customWidth="1"/>
    <col min="5390" max="5390" width="8.625" style="32"/>
    <col min="5391" max="5391" width="8.5" style="32" customWidth="1"/>
    <col min="5392" max="5392" width="8.625" style="32"/>
    <col min="5393" max="5393" width="9" style="32" customWidth="1"/>
    <col min="5394" max="5394" width="9.125" style="32" customWidth="1"/>
    <col min="5395" max="5636" width="8.625" style="32"/>
    <col min="5637" max="5637" width="4" style="32" bestFit="1" customWidth="1"/>
    <col min="5638" max="5638" width="25.25" style="32" customWidth="1"/>
    <col min="5639" max="5642" width="8.625" style="32"/>
    <col min="5643" max="5643" width="11" style="32" customWidth="1"/>
    <col min="5644" max="5644" width="8.625" style="32"/>
    <col min="5645" max="5645" width="7.5" style="32" customWidth="1"/>
    <col min="5646" max="5646" width="8.625" style="32"/>
    <col min="5647" max="5647" width="8.5" style="32" customWidth="1"/>
    <col min="5648" max="5648" width="8.625" style="32"/>
    <col min="5649" max="5649" width="9" style="32" customWidth="1"/>
    <col min="5650" max="5650" width="9.125" style="32" customWidth="1"/>
    <col min="5651" max="5892" width="8.625" style="32"/>
    <col min="5893" max="5893" width="4" style="32" bestFit="1" customWidth="1"/>
    <col min="5894" max="5894" width="25.25" style="32" customWidth="1"/>
    <col min="5895" max="5898" width="8.625" style="32"/>
    <col min="5899" max="5899" width="11" style="32" customWidth="1"/>
    <col min="5900" max="5900" width="8.625" style="32"/>
    <col min="5901" max="5901" width="7.5" style="32" customWidth="1"/>
    <col min="5902" max="5902" width="8.625" style="32"/>
    <col min="5903" max="5903" width="8.5" style="32" customWidth="1"/>
    <col min="5904" max="5904" width="8.625" style="32"/>
    <col min="5905" max="5905" width="9" style="32" customWidth="1"/>
    <col min="5906" max="5906" width="9.125" style="32" customWidth="1"/>
    <col min="5907" max="6148" width="8.625" style="32"/>
    <col min="6149" max="6149" width="4" style="32" bestFit="1" customWidth="1"/>
    <col min="6150" max="6150" width="25.25" style="32" customWidth="1"/>
    <col min="6151" max="6154" width="8.625" style="32"/>
    <col min="6155" max="6155" width="11" style="32" customWidth="1"/>
    <col min="6156" max="6156" width="8.625" style="32"/>
    <col min="6157" max="6157" width="7.5" style="32" customWidth="1"/>
    <col min="6158" max="6158" width="8.625" style="32"/>
    <col min="6159" max="6159" width="8.5" style="32" customWidth="1"/>
    <col min="6160" max="6160" width="8.625" style="32"/>
    <col min="6161" max="6161" width="9" style="32" customWidth="1"/>
    <col min="6162" max="6162" width="9.125" style="32" customWidth="1"/>
    <col min="6163" max="6404" width="8.625" style="32"/>
    <col min="6405" max="6405" width="4" style="32" bestFit="1" customWidth="1"/>
    <col min="6406" max="6406" width="25.25" style="32" customWidth="1"/>
    <col min="6407" max="6410" width="8.625" style="32"/>
    <col min="6411" max="6411" width="11" style="32" customWidth="1"/>
    <col min="6412" max="6412" width="8.625" style="32"/>
    <col min="6413" max="6413" width="7.5" style="32" customWidth="1"/>
    <col min="6414" max="6414" width="8.625" style="32"/>
    <col min="6415" max="6415" width="8.5" style="32" customWidth="1"/>
    <col min="6416" max="6416" width="8.625" style="32"/>
    <col min="6417" max="6417" width="9" style="32" customWidth="1"/>
    <col min="6418" max="6418" width="9.125" style="32" customWidth="1"/>
    <col min="6419" max="6660" width="8.625" style="32"/>
    <col min="6661" max="6661" width="4" style="32" bestFit="1" customWidth="1"/>
    <col min="6662" max="6662" width="25.25" style="32" customWidth="1"/>
    <col min="6663" max="6666" width="8.625" style="32"/>
    <col min="6667" max="6667" width="11" style="32" customWidth="1"/>
    <col min="6668" max="6668" width="8.625" style="32"/>
    <col min="6669" max="6669" width="7.5" style="32" customWidth="1"/>
    <col min="6670" max="6670" width="8.625" style="32"/>
    <col min="6671" max="6671" width="8.5" style="32" customWidth="1"/>
    <col min="6672" max="6672" width="8.625" style="32"/>
    <col min="6673" max="6673" width="9" style="32" customWidth="1"/>
    <col min="6674" max="6674" width="9.125" style="32" customWidth="1"/>
    <col min="6675" max="6916" width="8.625" style="32"/>
    <col min="6917" max="6917" width="4" style="32" bestFit="1" customWidth="1"/>
    <col min="6918" max="6918" width="25.25" style="32" customWidth="1"/>
    <col min="6919" max="6922" width="8.625" style="32"/>
    <col min="6923" max="6923" width="11" style="32" customWidth="1"/>
    <col min="6924" max="6924" width="8.625" style="32"/>
    <col min="6925" max="6925" width="7.5" style="32" customWidth="1"/>
    <col min="6926" max="6926" width="8.625" style="32"/>
    <col min="6927" max="6927" width="8.5" style="32" customWidth="1"/>
    <col min="6928" max="6928" width="8.625" style="32"/>
    <col min="6929" max="6929" width="9" style="32" customWidth="1"/>
    <col min="6930" max="6930" width="9.125" style="32" customWidth="1"/>
    <col min="6931" max="7172" width="8.625" style="32"/>
    <col min="7173" max="7173" width="4" style="32" bestFit="1" customWidth="1"/>
    <col min="7174" max="7174" width="25.25" style="32" customWidth="1"/>
    <col min="7175" max="7178" width="8.625" style="32"/>
    <col min="7179" max="7179" width="11" style="32" customWidth="1"/>
    <col min="7180" max="7180" width="8.625" style="32"/>
    <col min="7181" max="7181" width="7.5" style="32" customWidth="1"/>
    <col min="7182" max="7182" width="8.625" style="32"/>
    <col min="7183" max="7183" width="8.5" style="32" customWidth="1"/>
    <col min="7184" max="7184" width="8.625" style="32"/>
    <col min="7185" max="7185" width="9" style="32" customWidth="1"/>
    <col min="7186" max="7186" width="9.125" style="32" customWidth="1"/>
    <col min="7187" max="7428" width="8.625" style="32"/>
    <col min="7429" max="7429" width="4" style="32" bestFit="1" customWidth="1"/>
    <col min="7430" max="7430" width="25.25" style="32" customWidth="1"/>
    <col min="7431" max="7434" width="8.625" style="32"/>
    <col min="7435" max="7435" width="11" style="32" customWidth="1"/>
    <col min="7436" max="7436" width="8.625" style="32"/>
    <col min="7437" max="7437" width="7.5" style="32" customWidth="1"/>
    <col min="7438" max="7438" width="8.625" style="32"/>
    <col min="7439" max="7439" width="8.5" style="32" customWidth="1"/>
    <col min="7440" max="7440" width="8.625" style="32"/>
    <col min="7441" max="7441" width="9" style="32" customWidth="1"/>
    <col min="7442" max="7442" width="9.125" style="32" customWidth="1"/>
    <col min="7443" max="7684" width="8.625" style="32"/>
    <col min="7685" max="7685" width="4" style="32" bestFit="1" customWidth="1"/>
    <col min="7686" max="7686" width="25.25" style="32" customWidth="1"/>
    <col min="7687" max="7690" width="8.625" style="32"/>
    <col min="7691" max="7691" width="11" style="32" customWidth="1"/>
    <col min="7692" max="7692" width="8.625" style="32"/>
    <col min="7693" max="7693" width="7.5" style="32" customWidth="1"/>
    <col min="7694" max="7694" width="8.625" style="32"/>
    <col min="7695" max="7695" width="8.5" style="32" customWidth="1"/>
    <col min="7696" max="7696" width="8.625" style="32"/>
    <col min="7697" max="7697" width="9" style="32" customWidth="1"/>
    <col min="7698" max="7698" width="9.125" style="32" customWidth="1"/>
    <col min="7699" max="7940" width="8.625" style="32"/>
    <col min="7941" max="7941" width="4" style="32" bestFit="1" customWidth="1"/>
    <col min="7942" max="7942" width="25.25" style="32" customWidth="1"/>
    <col min="7943" max="7946" width="8.625" style="32"/>
    <col min="7947" max="7947" width="11" style="32" customWidth="1"/>
    <col min="7948" max="7948" width="8.625" style="32"/>
    <col min="7949" max="7949" width="7.5" style="32" customWidth="1"/>
    <col min="7950" max="7950" width="8.625" style="32"/>
    <col min="7951" max="7951" width="8.5" style="32" customWidth="1"/>
    <col min="7952" max="7952" width="8.625" style="32"/>
    <col min="7953" max="7953" width="9" style="32" customWidth="1"/>
    <col min="7954" max="7954" width="9.125" style="32" customWidth="1"/>
    <col min="7955" max="8196" width="8.625" style="32"/>
    <col min="8197" max="8197" width="4" style="32" bestFit="1" customWidth="1"/>
    <col min="8198" max="8198" width="25.25" style="32" customWidth="1"/>
    <col min="8199" max="8202" width="8.625" style="32"/>
    <col min="8203" max="8203" width="11" style="32" customWidth="1"/>
    <col min="8204" max="8204" width="8.625" style="32"/>
    <col min="8205" max="8205" width="7.5" style="32" customWidth="1"/>
    <col min="8206" max="8206" width="8.625" style="32"/>
    <col min="8207" max="8207" width="8.5" style="32" customWidth="1"/>
    <col min="8208" max="8208" width="8.625" style="32"/>
    <col min="8209" max="8209" width="9" style="32" customWidth="1"/>
    <col min="8210" max="8210" width="9.125" style="32" customWidth="1"/>
    <col min="8211" max="8452" width="8.625" style="32"/>
    <col min="8453" max="8453" width="4" style="32" bestFit="1" customWidth="1"/>
    <col min="8454" max="8454" width="25.25" style="32" customWidth="1"/>
    <col min="8455" max="8458" width="8.625" style="32"/>
    <col min="8459" max="8459" width="11" style="32" customWidth="1"/>
    <col min="8460" max="8460" width="8.625" style="32"/>
    <col min="8461" max="8461" width="7.5" style="32" customWidth="1"/>
    <col min="8462" max="8462" width="8.625" style="32"/>
    <col min="8463" max="8463" width="8.5" style="32" customWidth="1"/>
    <col min="8464" max="8464" width="8.625" style="32"/>
    <col min="8465" max="8465" width="9" style="32" customWidth="1"/>
    <col min="8466" max="8466" width="9.125" style="32" customWidth="1"/>
    <col min="8467" max="8708" width="8.625" style="32"/>
    <col min="8709" max="8709" width="4" style="32" bestFit="1" customWidth="1"/>
    <col min="8710" max="8710" width="25.25" style="32" customWidth="1"/>
    <col min="8711" max="8714" width="8.625" style="32"/>
    <col min="8715" max="8715" width="11" style="32" customWidth="1"/>
    <col min="8716" max="8716" width="8.625" style="32"/>
    <col min="8717" max="8717" width="7.5" style="32" customWidth="1"/>
    <col min="8718" max="8718" width="8.625" style="32"/>
    <col min="8719" max="8719" width="8.5" style="32" customWidth="1"/>
    <col min="8720" max="8720" width="8.625" style="32"/>
    <col min="8721" max="8721" width="9" style="32" customWidth="1"/>
    <col min="8722" max="8722" width="9.125" style="32" customWidth="1"/>
    <col min="8723" max="8964" width="8.625" style="32"/>
    <col min="8965" max="8965" width="4" style="32" bestFit="1" customWidth="1"/>
    <col min="8966" max="8966" width="25.25" style="32" customWidth="1"/>
    <col min="8967" max="8970" width="8.625" style="32"/>
    <col min="8971" max="8971" width="11" style="32" customWidth="1"/>
    <col min="8972" max="8972" width="8.625" style="32"/>
    <col min="8973" max="8973" width="7.5" style="32" customWidth="1"/>
    <col min="8974" max="8974" width="8.625" style="32"/>
    <col min="8975" max="8975" width="8.5" style="32" customWidth="1"/>
    <col min="8976" max="8976" width="8.625" style="32"/>
    <col min="8977" max="8977" width="9" style="32" customWidth="1"/>
    <col min="8978" max="8978" width="9.125" style="32" customWidth="1"/>
    <col min="8979" max="9220" width="8.625" style="32"/>
    <col min="9221" max="9221" width="4" style="32" bestFit="1" customWidth="1"/>
    <col min="9222" max="9222" width="25.25" style="32" customWidth="1"/>
    <col min="9223" max="9226" width="8.625" style="32"/>
    <col min="9227" max="9227" width="11" style="32" customWidth="1"/>
    <col min="9228" max="9228" width="8.625" style="32"/>
    <col min="9229" max="9229" width="7.5" style="32" customWidth="1"/>
    <col min="9230" max="9230" width="8.625" style="32"/>
    <col min="9231" max="9231" width="8.5" style="32" customWidth="1"/>
    <col min="9232" max="9232" width="8.625" style="32"/>
    <col min="9233" max="9233" width="9" style="32" customWidth="1"/>
    <col min="9234" max="9234" width="9.125" style="32" customWidth="1"/>
    <col min="9235" max="9476" width="8.625" style="32"/>
    <col min="9477" max="9477" width="4" style="32" bestFit="1" customWidth="1"/>
    <col min="9478" max="9478" width="25.25" style="32" customWidth="1"/>
    <col min="9479" max="9482" width="8.625" style="32"/>
    <col min="9483" max="9483" width="11" style="32" customWidth="1"/>
    <col min="9484" max="9484" width="8.625" style="32"/>
    <col min="9485" max="9485" width="7.5" style="32" customWidth="1"/>
    <col min="9486" max="9486" width="8.625" style="32"/>
    <col min="9487" max="9487" width="8.5" style="32" customWidth="1"/>
    <col min="9488" max="9488" width="8.625" style="32"/>
    <col min="9489" max="9489" width="9" style="32" customWidth="1"/>
    <col min="9490" max="9490" width="9.125" style="32" customWidth="1"/>
    <col min="9491" max="9732" width="8.625" style="32"/>
    <col min="9733" max="9733" width="4" style="32" bestFit="1" customWidth="1"/>
    <col min="9734" max="9734" width="25.25" style="32" customWidth="1"/>
    <col min="9735" max="9738" width="8.625" style="32"/>
    <col min="9739" max="9739" width="11" style="32" customWidth="1"/>
    <col min="9740" max="9740" width="8.625" style="32"/>
    <col min="9741" max="9741" width="7.5" style="32" customWidth="1"/>
    <col min="9742" max="9742" width="8.625" style="32"/>
    <col min="9743" max="9743" width="8.5" style="32" customWidth="1"/>
    <col min="9744" max="9744" width="8.625" style="32"/>
    <col min="9745" max="9745" width="9" style="32" customWidth="1"/>
    <col min="9746" max="9746" width="9.125" style="32" customWidth="1"/>
    <col min="9747" max="9988" width="8.625" style="32"/>
    <col min="9989" max="9989" width="4" style="32" bestFit="1" customWidth="1"/>
    <col min="9990" max="9990" width="25.25" style="32" customWidth="1"/>
    <col min="9991" max="9994" width="8.625" style="32"/>
    <col min="9995" max="9995" width="11" style="32" customWidth="1"/>
    <col min="9996" max="9996" width="8.625" style="32"/>
    <col min="9997" max="9997" width="7.5" style="32" customWidth="1"/>
    <col min="9998" max="9998" width="8.625" style="32"/>
    <col min="9999" max="9999" width="8.5" style="32" customWidth="1"/>
    <col min="10000" max="10000" width="8.625" style="32"/>
    <col min="10001" max="10001" width="9" style="32" customWidth="1"/>
    <col min="10002" max="10002" width="9.125" style="32" customWidth="1"/>
    <col min="10003" max="10244" width="8.625" style="32"/>
    <col min="10245" max="10245" width="4" style="32" bestFit="1" customWidth="1"/>
    <col min="10246" max="10246" width="25.25" style="32" customWidth="1"/>
    <col min="10247" max="10250" width="8.625" style="32"/>
    <col min="10251" max="10251" width="11" style="32" customWidth="1"/>
    <col min="10252" max="10252" width="8.625" style="32"/>
    <col min="10253" max="10253" width="7.5" style="32" customWidth="1"/>
    <col min="10254" max="10254" width="8.625" style="32"/>
    <col min="10255" max="10255" width="8.5" style="32" customWidth="1"/>
    <col min="10256" max="10256" width="8.625" style="32"/>
    <col min="10257" max="10257" width="9" style="32" customWidth="1"/>
    <col min="10258" max="10258" width="9.125" style="32" customWidth="1"/>
    <col min="10259" max="10500" width="8.625" style="32"/>
    <col min="10501" max="10501" width="4" style="32" bestFit="1" customWidth="1"/>
    <col min="10502" max="10502" width="25.25" style="32" customWidth="1"/>
    <col min="10503" max="10506" width="8.625" style="32"/>
    <col min="10507" max="10507" width="11" style="32" customWidth="1"/>
    <col min="10508" max="10508" width="8.625" style="32"/>
    <col min="10509" max="10509" width="7.5" style="32" customWidth="1"/>
    <col min="10510" max="10510" width="8.625" style="32"/>
    <col min="10511" max="10511" width="8.5" style="32" customWidth="1"/>
    <col min="10512" max="10512" width="8.625" style="32"/>
    <col min="10513" max="10513" width="9" style="32" customWidth="1"/>
    <col min="10514" max="10514" width="9.125" style="32" customWidth="1"/>
    <col min="10515" max="10756" width="8.625" style="32"/>
    <col min="10757" max="10757" width="4" style="32" bestFit="1" customWidth="1"/>
    <col min="10758" max="10758" width="25.25" style="32" customWidth="1"/>
    <col min="10759" max="10762" width="8.625" style="32"/>
    <col min="10763" max="10763" width="11" style="32" customWidth="1"/>
    <col min="10764" max="10764" width="8.625" style="32"/>
    <col min="10765" max="10765" width="7.5" style="32" customWidth="1"/>
    <col min="10766" max="10766" width="8.625" style="32"/>
    <col min="10767" max="10767" width="8.5" style="32" customWidth="1"/>
    <col min="10768" max="10768" width="8.625" style="32"/>
    <col min="10769" max="10769" width="9" style="32" customWidth="1"/>
    <col min="10770" max="10770" width="9.125" style="32" customWidth="1"/>
    <col min="10771" max="11012" width="8.625" style="32"/>
    <col min="11013" max="11013" width="4" style="32" bestFit="1" customWidth="1"/>
    <col min="11014" max="11014" width="25.25" style="32" customWidth="1"/>
    <col min="11015" max="11018" width="8.625" style="32"/>
    <col min="11019" max="11019" width="11" style="32" customWidth="1"/>
    <col min="11020" max="11020" width="8.625" style="32"/>
    <col min="11021" max="11021" width="7.5" style="32" customWidth="1"/>
    <col min="11022" max="11022" width="8.625" style="32"/>
    <col min="11023" max="11023" width="8.5" style="32" customWidth="1"/>
    <col min="11024" max="11024" width="8.625" style="32"/>
    <col min="11025" max="11025" width="9" style="32" customWidth="1"/>
    <col min="11026" max="11026" width="9.125" style="32" customWidth="1"/>
    <col min="11027" max="11268" width="8.625" style="32"/>
    <col min="11269" max="11269" width="4" style="32" bestFit="1" customWidth="1"/>
    <col min="11270" max="11270" width="25.25" style="32" customWidth="1"/>
    <col min="11271" max="11274" width="8.625" style="32"/>
    <col min="11275" max="11275" width="11" style="32" customWidth="1"/>
    <col min="11276" max="11276" width="8.625" style="32"/>
    <col min="11277" max="11277" width="7.5" style="32" customWidth="1"/>
    <col min="11278" max="11278" width="8.625" style="32"/>
    <col min="11279" max="11279" width="8.5" style="32" customWidth="1"/>
    <col min="11280" max="11280" width="8.625" style="32"/>
    <col min="11281" max="11281" width="9" style="32" customWidth="1"/>
    <col min="11282" max="11282" width="9.125" style="32" customWidth="1"/>
    <col min="11283" max="11524" width="8.625" style="32"/>
    <col min="11525" max="11525" width="4" style="32" bestFit="1" customWidth="1"/>
    <col min="11526" max="11526" width="25.25" style="32" customWidth="1"/>
    <col min="11527" max="11530" width="8.625" style="32"/>
    <col min="11531" max="11531" width="11" style="32" customWidth="1"/>
    <col min="11532" max="11532" width="8.625" style="32"/>
    <col min="11533" max="11533" width="7.5" style="32" customWidth="1"/>
    <col min="11534" max="11534" width="8.625" style="32"/>
    <col min="11535" max="11535" width="8.5" style="32" customWidth="1"/>
    <col min="11536" max="11536" width="8.625" style="32"/>
    <col min="11537" max="11537" width="9" style="32" customWidth="1"/>
    <col min="11538" max="11538" width="9.125" style="32" customWidth="1"/>
    <col min="11539" max="11780" width="8.625" style="32"/>
    <col min="11781" max="11781" width="4" style="32" bestFit="1" customWidth="1"/>
    <col min="11782" max="11782" width="25.25" style="32" customWidth="1"/>
    <col min="11783" max="11786" width="8.625" style="32"/>
    <col min="11787" max="11787" width="11" style="32" customWidth="1"/>
    <col min="11788" max="11788" width="8.625" style="32"/>
    <col min="11789" max="11789" width="7.5" style="32" customWidth="1"/>
    <col min="11790" max="11790" width="8.625" style="32"/>
    <col min="11791" max="11791" width="8.5" style="32" customWidth="1"/>
    <col min="11792" max="11792" width="8.625" style="32"/>
    <col min="11793" max="11793" width="9" style="32" customWidth="1"/>
    <col min="11794" max="11794" width="9.125" style="32" customWidth="1"/>
    <col min="11795" max="12036" width="8.625" style="32"/>
    <col min="12037" max="12037" width="4" style="32" bestFit="1" customWidth="1"/>
    <col min="12038" max="12038" width="25.25" style="32" customWidth="1"/>
    <col min="12039" max="12042" width="8.625" style="32"/>
    <col min="12043" max="12043" width="11" style="32" customWidth="1"/>
    <col min="12044" max="12044" width="8.625" style="32"/>
    <col min="12045" max="12045" width="7.5" style="32" customWidth="1"/>
    <col min="12046" max="12046" width="8.625" style="32"/>
    <col min="12047" max="12047" width="8.5" style="32" customWidth="1"/>
    <col min="12048" max="12048" width="8.625" style="32"/>
    <col min="12049" max="12049" width="9" style="32" customWidth="1"/>
    <col min="12050" max="12050" width="9.125" style="32" customWidth="1"/>
    <col min="12051" max="12292" width="8.625" style="32"/>
    <col min="12293" max="12293" width="4" style="32" bestFit="1" customWidth="1"/>
    <col min="12294" max="12294" width="25.25" style="32" customWidth="1"/>
    <col min="12295" max="12298" width="8.625" style="32"/>
    <col min="12299" max="12299" width="11" style="32" customWidth="1"/>
    <col min="12300" max="12300" width="8.625" style="32"/>
    <col min="12301" max="12301" width="7.5" style="32" customWidth="1"/>
    <col min="12302" max="12302" width="8.625" style="32"/>
    <col min="12303" max="12303" width="8.5" style="32" customWidth="1"/>
    <col min="12304" max="12304" width="8.625" style="32"/>
    <col min="12305" max="12305" width="9" style="32" customWidth="1"/>
    <col min="12306" max="12306" width="9.125" style="32" customWidth="1"/>
    <col min="12307" max="12548" width="8.625" style="32"/>
    <col min="12549" max="12549" width="4" style="32" bestFit="1" customWidth="1"/>
    <col min="12550" max="12550" width="25.25" style="32" customWidth="1"/>
    <col min="12551" max="12554" width="8.625" style="32"/>
    <col min="12555" max="12555" width="11" style="32" customWidth="1"/>
    <col min="12556" max="12556" width="8.625" style="32"/>
    <col min="12557" max="12557" width="7.5" style="32" customWidth="1"/>
    <col min="12558" max="12558" width="8.625" style="32"/>
    <col min="12559" max="12559" width="8.5" style="32" customWidth="1"/>
    <col min="12560" max="12560" width="8.625" style="32"/>
    <col min="12561" max="12561" width="9" style="32" customWidth="1"/>
    <col min="12562" max="12562" width="9.125" style="32" customWidth="1"/>
    <col min="12563" max="12804" width="8.625" style="32"/>
    <col min="12805" max="12805" width="4" style="32" bestFit="1" customWidth="1"/>
    <col min="12806" max="12806" width="25.25" style="32" customWidth="1"/>
    <col min="12807" max="12810" width="8.625" style="32"/>
    <col min="12811" max="12811" width="11" style="32" customWidth="1"/>
    <col min="12812" max="12812" width="8.625" style="32"/>
    <col min="12813" max="12813" width="7.5" style="32" customWidth="1"/>
    <col min="12814" max="12814" width="8.625" style="32"/>
    <col min="12815" max="12815" width="8.5" style="32" customWidth="1"/>
    <col min="12816" max="12816" width="8.625" style="32"/>
    <col min="12817" max="12817" width="9" style="32" customWidth="1"/>
    <col min="12818" max="12818" width="9.125" style="32" customWidth="1"/>
    <col min="12819" max="13060" width="8.625" style="32"/>
    <col min="13061" max="13061" width="4" style="32" bestFit="1" customWidth="1"/>
    <col min="13062" max="13062" width="25.25" style="32" customWidth="1"/>
    <col min="13063" max="13066" width="8.625" style="32"/>
    <col min="13067" max="13067" width="11" style="32" customWidth="1"/>
    <col min="13068" max="13068" width="8.625" style="32"/>
    <col min="13069" max="13069" width="7.5" style="32" customWidth="1"/>
    <col min="13070" max="13070" width="8.625" style="32"/>
    <col min="13071" max="13071" width="8.5" style="32" customWidth="1"/>
    <col min="13072" max="13072" width="8.625" style="32"/>
    <col min="13073" max="13073" width="9" style="32" customWidth="1"/>
    <col min="13074" max="13074" width="9.125" style="32" customWidth="1"/>
    <col min="13075" max="13316" width="8.625" style="32"/>
    <col min="13317" max="13317" width="4" style="32" bestFit="1" customWidth="1"/>
    <col min="13318" max="13318" width="25.25" style="32" customWidth="1"/>
    <col min="13319" max="13322" width="8.625" style="32"/>
    <col min="13323" max="13323" width="11" style="32" customWidth="1"/>
    <col min="13324" max="13324" width="8.625" style="32"/>
    <col min="13325" max="13325" width="7.5" style="32" customWidth="1"/>
    <col min="13326" max="13326" width="8.625" style="32"/>
    <col min="13327" max="13327" width="8.5" style="32" customWidth="1"/>
    <col min="13328" max="13328" width="8.625" style="32"/>
    <col min="13329" max="13329" width="9" style="32" customWidth="1"/>
    <col min="13330" max="13330" width="9.125" style="32" customWidth="1"/>
    <col min="13331" max="13572" width="8.625" style="32"/>
    <col min="13573" max="13573" width="4" style="32" bestFit="1" customWidth="1"/>
    <col min="13574" max="13574" width="25.25" style="32" customWidth="1"/>
    <col min="13575" max="13578" width="8.625" style="32"/>
    <col min="13579" max="13579" width="11" style="32" customWidth="1"/>
    <col min="13580" max="13580" width="8.625" style="32"/>
    <col min="13581" max="13581" width="7.5" style="32" customWidth="1"/>
    <col min="13582" max="13582" width="8.625" style="32"/>
    <col min="13583" max="13583" width="8.5" style="32" customWidth="1"/>
    <col min="13584" max="13584" width="8.625" style="32"/>
    <col min="13585" max="13585" width="9" style="32" customWidth="1"/>
    <col min="13586" max="13586" width="9.125" style="32" customWidth="1"/>
    <col min="13587" max="13828" width="8.625" style="32"/>
    <col min="13829" max="13829" width="4" style="32" bestFit="1" customWidth="1"/>
    <col min="13830" max="13830" width="25.25" style="32" customWidth="1"/>
    <col min="13831" max="13834" width="8.625" style="32"/>
    <col min="13835" max="13835" width="11" style="32" customWidth="1"/>
    <col min="13836" max="13836" width="8.625" style="32"/>
    <col min="13837" max="13837" width="7.5" style="32" customWidth="1"/>
    <col min="13838" max="13838" width="8.625" style="32"/>
    <col min="13839" max="13839" width="8.5" style="32" customWidth="1"/>
    <col min="13840" max="13840" width="8.625" style="32"/>
    <col min="13841" max="13841" width="9" style="32" customWidth="1"/>
    <col min="13842" max="13842" width="9.125" style="32" customWidth="1"/>
    <col min="13843" max="14084" width="8.625" style="32"/>
    <col min="14085" max="14085" width="4" style="32" bestFit="1" customWidth="1"/>
    <col min="14086" max="14086" width="25.25" style="32" customWidth="1"/>
    <col min="14087" max="14090" width="8.625" style="32"/>
    <col min="14091" max="14091" width="11" style="32" customWidth="1"/>
    <col min="14092" max="14092" width="8.625" style="32"/>
    <col min="14093" max="14093" width="7.5" style="32" customWidth="1"/>
    <col min="14094" max="14094" width="8.625" style="32"/>
    <col min="14095" max="14095" width="8.5" style="32" customWidth="1"/>
    <col min="14096" max="14096" width="8.625" style="32"/>
    <col min="14097" max="14097" width="9" style="32" customWidth="1"/>
    <col min="14098" max="14098" width="9.125" style="32" customWidth="1"/>
    <col min="14099" max="14340" width="8.625" style="32"/>
    <col min="14341" max="14341" width="4" style="32" bestFit="1" customWidth="1"/>
    <col min="14342" max="14342" width="25.25" style="32" customWidth="1"/>
    <col min="14343" max="14346" width="8.625" style="32"/>
    <col min="14347" max="14347" width="11" style="32" customWidth="1"/>
    <col min="14348" max="14348" width="8.625" style="32"/>
    <col min="14349" max="14349" width="7.5" style="32" customWidth="1"/>
    <col min="14350" max="14350" width="8.625" style="32"/>
    <col min="14351" max="14351" width="8.5" style="32" customWidth="1"/>
    <col min="14352" max="14352" width="8.625" style="32"/>
    <col min="14353" max="14353" width="9" style="32" customWidth="1"/>
    <col min="14354" max="14354" width="9.125" style="32" customWidth="1"/>
    <col min="14355" max="14596" width="8.625" style="32"/>
    <col min="14597" max="14597" width="4" style="32" bestFit="1" customWidth="1"/>
    <col min="14598" max="14598" width="25.25" style="32" customWidth="1"/>
    <col min="14599" max="14602" width="8.625" style="32"/>
    <col min="14603" max="14603" width="11" style="32" customWidth="1"/>
    <col min="14604" max="14604" width="8.625" style="32"/>
    <col min="14605" max="14605" width="7.5" style="32" customWidth="1"/>
    <col min="14606" max="14606" width="8.625" style="32"/>
    <col min="14607" max="14607" width="8.5" style="32" customWidth="1"/>
    <col min="14608" max="14608" width="8.625" style="32"/>
    <col min="14609" max="14609" width="9" style="32" customWidth="1"/>
    <col min="14610" max="14610" width="9.125" style="32" customWidth="1"/>
    <col min="14611" max="14852" width="8.625" style="32"/>
    <col min="14853" max="14853" width="4" style="32" bestFit="1" customWidth="1"/>
    <col min="14854" max="14854" width="25.25" style="32" customWidth="1"/>
    <col min="14855" max="14858" width="8.625" style="32"/>
    <col min="14859" max="14859" width="11" style="32" customWidth="1"/>
    <col min="14860" max="14860" width="8.625" style="32"/>
    <col min="14861" max="14861" width="7.5" style="32" customWidth="1"/>
    <col min="14862" max="14862" width="8.625" style="32"/>
    <col min="14863" max="14863" width="8.5" style="32" customWidth="1"/>
    <col min="14864" max="14864" width="8.625" style="32"/>
    <col min="14865" max="14865" width="9" style="32" customWidth="1"/>
    <col min="14866" max="14866" width="9.125" style="32" customWidth="1"/>
    <col min="14867" max="15108" width="8.625" style="32"/>
    <col min="15109" max="15109" width="4" style="32" bestFit="1" customWidth="1"/>
    <col min="15110" max="15110" width="25.25" style="32" customWidth="1"/>
    <col min="15111" max="15114" width="8.625" style="32"/>
    <col min="15115" max="15115" width="11" style="32" customWidth="1"/>
    <col min="15116" max="15116" width="8.625" style="32"/>
    <col min="15117" max="15117" width="7.5" style="32" customWidth="1"/>
    <col min="15118" max="15118" width="8.625" style="32"/>
    <col min="15119" max="15119" width="8.5" style="32" customWidth="1"/>
    <col min="15120" max="15120" width="8.625" style="32"/>
    <col min="15121" max="15121" width="9" style="32" customWidth="1"/>
    <col min="15122" max="15122" width="9.125" style="32" customWidth="1"/>
    <col min="15123" max="15364" width="8.625" style="32"/>
    <col min="15365" max="15365" width="4" style="32" bestFit="1" customWidth="1"/>
    <col min="15366" max="15366" width="25.25" style="32" customWidth="1"/>
    <col min="15367" max="15370" width="8.625" style="32"/>
    <col min="15371" max="15371" width="11" style="32" customWidth="1"/>
    <col min="15372" max="15372" width="8.625" style="32"/>
    <col min="15373" max="15373" width="7.5" style="32" customWidth="1"/>
    <col min="15374" max="15374" width="8.625" style="32"/>
    <col min="15375" max="15375" width="8.5" style="32" customWidth="1"/>
    <col min="15376" max="15376" width="8.625" style="32"/>
    <col min="15377" max="15377" width="9" style="32" customWidth="1"/>
    <col min="15378" max="15378" width="9.125" style="32" customWidth="1"/>
    <col min="15379" max="15620" width="8.625" style="32"/>
    <col min="15621" max="15621" width="4" style="32" bestFit="1" customWidth="1"/>
    <col min="15622" max="15622" width="25.25" style="32" customWidth="1"/>
    <col min="15623" max="15626" width="8.625" style="32"/>
    <col min="15627" max="15627" width="11" style="32" customWidth="1"/>
    <col min="15628" max="15628" width="8.625" style="32"/>
    <col min="15629" max="15629" width="7.5" style="32" customWidth="1"/>
    <col min="15630" max="15630" width="8.625" style="32"/>
    <col min="15631" max="15631" width="8.5" style="32" customWidth="1"/>
    <col min="15632" max="15632" width="8.625" style="32"/>
    <col min="15633" max="15633" width="9" style="32" customWidth="1"/>
    <col min="15634" max="15634" width="9.125" style="32" customWidth="1"/>
    <col min="15635" max="15876" width="8.625" style="32"/>
    <col min="15877" max="15877" width="4" style="32" bestFit="1" customWidth="1"/>
    <col min="15878" max="15878" width="25.25" style="32" customWidth="1"/>
    <col min="15879" max="15882" width="8.625" style="32"/>
    <col min="15883" max="15883" width="11" style="32" customWidth="1"/>
    <col min="15884" max="15884" width="8.625" style="32"/>
    <col min="15885" max="15885" width="7.5" style="32" customWidth="1"/>
    <col min="15886" max="15886" width="8.625" style="32"/>
    <col min="15887" max="15887" width="8.5" style="32" customWidth="1"/>
    <col min="15888" max="15888" width="8.625" style="32"/>
    <col min="15889" max="15889" width="9" style="32" customWidth="1"/>
    <col min="15890" max="15890" width="9.125" style="32" customWidth="1"/>
    <col min="15891" max="16132" width="8.625" style="32"/>
    <col min="16133" max="16133" width="4" style="32" bestFit="1" customWidth="1"/>
    <col min="16134" max="16134" width="25.25" style="32" customWidth="1"/>
    <col min="16135" max="16138" width="8.625" style="32"/>
    <col min="16139" max="16139" width="11" style="32" customWidth="1"/>
    <col min="16140" max="16140" width="8.625" style="32"/>
    <col min="16141" max="16141" width="7.5" style="32" customWidth="1"/>
    <col min="16142" max="16142" width="8.625" style="32"/>
    <col min="16143" max="16143" width="8.5" style="32" customWidth="1"/>
    <col min="16144" max="16144" width="8.625" style="32"/>
    <col min="16145" max="16145" width="9" style="32" customWidth="1"/>
    <col min="16146" max="16146" width="9.125" style="32" customWidth="1"/>
    <col min="16147" max="16384" width="8.625" style="32"/>
  </cols>
  <sheetData>
    <row r="1" spans="1:31" x14ac:dyDescent="0.25">
      <c r="AC1" s="188" t="s">
        <v>252</v>
      </c>
      <c r="AD1" s="188"/>
      <c r="AE1" s="188"/>
    </row>
    <row r="2" spans="1:31" ht="57.75" customHeight="1" x14ac:dyDescent="0.25">
      <c r="A2" s="191" t="s">
        <v>256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row>
    <row r="3" spans="1:31" ht="28.9" customHeight="1" x14ac:dyDescent="0.25">
      <c r="B3" s="29"/>
      <c r="C3" s="30"/>
      <c r="D3" s="30"/>
      <c r="E3" s="30"/>
      <c r="F3" s="30"/>
      <c r="G3" s="31"/>
      <c r="H3" s="31"/>
      <c r="I3" s="31"/>
      <c r="J3" s="31"/>
      <c r="K3" s="31"/>
      <c r="L3" s="31"/>
      <c r="M3" s="31"/>
      <c r="N3" s="31"/>
      <c r="O3" s="31"/>
      <c r="P3" s="31"/>
      <c r="Q3" s="31"/>
      <c r="R3" s="31"/>
      <c r="S3" s="31"/>
      <c r="T3" s="31"/>
      <c r="U3" s="31"/>
      <c r="V3" s="31"/>
      <c r="W3" s="192" t="s">
        <v>229</v>
      </c>
      <c r="X3" s="192"/>
      <c r="Y3" s="192"/>
      <c r="Z3" s="192"/>
      <c r="AA3" s="192"/>
      <c r="AB3" s="192"/>
      <c r="AC3" s="192"/>
      <c r="AD3" s="192"/>
      <c r="AE3" s="192"/>
    </row>
    <row r="4" spans="1:31" ht="48.75" customHeight="1" x14ac:dyDescent="0.25">
      <c r="A4" s="180" t="s">
        <v>102</v>
      </c>
      <c r="B4" s="181" t="s">
        <v>103</v>
      </c>
      <c r="C4" s="182" t="s">
        <v>104</v>
      </c>
      <c r="D4" s="182"/>
      <c r="E4" s="182" t="s">
        <v>105</v>
      </c>
      <c r="F4" s="182"/>
      <c r="G4" s="183" t="s">
        <v>106</v>
      </c>
      <c r="H4" s="184"/>
      <c r="I4" s="184"/>
      <c r="J4" s="184"/>
      <c r="K4" s="184"/>
      <c r="L4" s="185"/>
      <c r="M4" s="183" t="s">
        <v>107</v>
      </c>
      <c r="N4" s="184"/>
      <c r="O4" s="184"/>
      <c r="P4" s="184"/>
      <c r="Q4" s="184"/>
      <c r="R4" s="185"/>
      <c r="S4" s="182" t="s">
        <v>108</v>
      </c>
      <c r="T4" s="182"/>
      <c r="U4" s="182"/>
      <c r="V4" s="182"/>
      <c r="W4" s="182" t="s">
        <v>109</v>
      </c>
      <c r="X4" s="182"/>
      <c r="Y4" s="182"/>
      <c r="Z4" s="182"/>
      <c r="AA4" s="182" t="s">
        <v>110</v>
      </c>
      <c r="AB4" s="182"/>
      <c r="AC4" s="183" t="s">
        <v>111</v>
      </c>
      <c r="AD4" s="184"/>
      <c r="AE4" s="185"/>
    </row>
    <row r="5" spans="1:31" ht="52.5" customHeight="1" x14ac:dyDescent="0.25">
      <c r="A5" s="180"/>
      <c r="B5" s="181"/>
      <c r="C5" s="182" t="s">
        <v>112</v>
      </c>
      <c r="D5" s="186" t="s">
        <v>113</v>
      </c>
      <c r="E5" s="187" t="s">
        <v>114</v>
      </c>
      <c r="F5" s="187" t="s">
        <v>115</v>
      </c>
      <c r="G5" s="183" t="s">
        <v>116</v>
      </c>
      <c r="H5" s="184"/>
      <c r="I5" s="185"/>
      <c r="J5" s="183" t="s">
        <v>249</v>
      </c>
      <c r="K5" s="184"/>
      <c r="L5" s="185"/>
      <c r="M5" s="183" t="s">
        <v>116</v>
      </c>
      <c r="N5" s="184"/>
      <c r="O5" s="185"/>
      <c r="P5" s="183" t="s">
        <v>249</v>
      </c>
      <c r="Q5" s="184"/>
      <c r="R5" s="185"/>
      <c r="S5" s="182" t="s">
        <v>117</v>
      </c>
      <c r="T5" s="182"/>
      <c r="U5" s="182" t="s">
        <v>118</v>
      </c>
      <c r="V5" s="182"/>
      <c r="W5" s="182" t="s">
        <v>119</v>
      </c>
      <c r="X5" s="182"/>
      <c r="Y5" s="182" t="s">
        <v>120</v>
      </c>
      <c r="Z5" s="182"/>
      <c r="AA5" s="182" t="s">
        <v>121</v>
      </c>
      <c r="AB5" s="182" t="s">
        <v>122</v>
      </c>
      <c r="AC5" s="182" t="s">
        <v>123</v>
      </c>
      <c r="AD5" s="182" t="s">
        <v>122</v>
      </c>
      <c r="AE5" s="189" t="s">
        <v>124</v>
      </c>
    </row>
    <row r="6" spans="1:31" ht="38.25" x14ac:dyDescent="0.25">
      <c r="A6" s="180"/>
      <c r="B6" s="181"/>
      <c r="C6" s="182"/>
      <c r="D6" s="186"/>
      <c r="E6" s="187"/>
      <c r="F6" s="187"/>
      <c r="G6" s="151" t="s">
        <v>125</v>
      </c>
      <c r="H6" s="151" t="s">
        <v>126</v>
      </c>
      <c r="I6" s="151" t="s">
        <v>127</v>
      </c>
      <c r="J6" s="151" t="s">
        <v>128</v>
      </c>
      <c r="K6" s="151" t="s">
        <v>129</v>
      </c>
      <c r="L6" s="151" t="s">
        <v>130</v>
      </c>
      <c r="M6" s="151" t="s">
        <v>131</v>
      </c>
      <c r="N6" s="151" t="s">
        <v>132</v>
      </c>
      <c r="O6" s="151" t="s">
        <v>133</v>
      </c>
      <c r="P6" s="151" t="s">
        <v>134</v>
      </c>
      <c r="Q6" s="151" t="s">
        <v>135</v>
      </c>
      <c r="R6" s="151" t="s">
        <v>133</v>
      </c>
      <c r="S6" s="151" t="s">
        <v>136</v>
      </c>
      <c r="T6" s="151" t="s">
        <v>137</v>
      </c>
      <c r="U6" s="151" t="s">
        <v>136</v>
      </c>
      <c r="V6" s="151" t="s">
        <v>137</v>
      </c>
      <c r="W6" s="151" t="s">
        <v>138</v>
      </c>
      <c r="X6" s="151" t="s">
        <v>139</v>
      </c>
      <c r="Y6" s="151" t="s">
        <v>138</v>
      </c>
      <c r="Z6" s="151" t="s">
        <v>139</v>
      </c>
      <c r="AA6" s="182"/>
      <c r="AB6" s="182"/>
      <c r="AC6" s="182"/>
      <c r="AD6" s="182"/>
      <c r="AE6" s="190"/>
    </row>
    <row r="7" spans="1:31" x14ac:dyDescent="0.25">
      <c r="A7" s="150"/>
      <c r="B7" s="33" t="s">
        <v>140</v>
      </c>
      <c r="C7" s="151" t="s">
        <v>141</v>
      </c>
      <c r="D7" s="151">
        <v>2</v>
      </c>
      <c r="E7" s="151">
        <v>3</v>
      </c>
      <c r="F7" s="151">
        <v>4</v>
      </c>
      <c r="G7" s="151">
        <v>5</v>
      </c>
      <c r="H7" s="151">
        <v>6</v>
      </c>
      <c r="I7" s="151"/>
      <c r="J7" s="151">
        <v>7</v>
      </c>
      <c r="K7" s="151">
        <v>8</v>
      </c>
      <c r="L7" s="151"/>
      <c r="M7" s="151">
        <v>9</v>
      </c>
      <c r="N7" s="151">
        <v>10</v>
      </c>
      <c r="O7" s="151"/>
      <c r="P7" s="151">
        <v>11</v>
      </c>
      <c r="Q7" s="151">
        <v>12</v>
      </c>
      <c r="R7" s="151"/>
      <c r="S7" s="151">
        <v>13</v>
      </c>
      <c r="T7" s="151">
        <v>14</v>
      </c>
      <c r="U7" s="151">
        <v>15</v>
      </c>
      <c r="V7" s="151">
        <v>16</v>
      </c>
      <c r="W7" s="151">
        <v>17</v>
      </c>
      <c r="X7" s="151">
        <v>18</v>
      </c>
      <c r="Y7" s="151">
        <v>19</v>
      </c>
      <c r="Z7" s="151">
        <v>20</v>
      </c>
      <c r="AA7" s="151">
        <v>21</v>
      </c>
      <c r="AB7" s="151">
        <v>22</v>
      </c>
      <c r="AC7" s="151">
        <v>23</v>
      </c>
      <c r="AD7" s="151">
        <v>24</v>
      </c>
      <c r="AE7" s="151">
        <v>25</v>
      </c>
    </row>
    <row r="8" spans="1:31" s="31" customFormat="1" ht="15.75" x14ac:dyDescent="0.2">
      <c r="A8" s="34">
        <f>A13</f>
        <v>5</v>
      </c>
      <c r="B8" s="152" t="s">
        <v>142</v>
      </c>
      <c r="C8" s="35">
        <f t="shared" ref="C8:AB8" si="0">SUM(C9:C13)</f>
        <v>5</v>
      </c>
      <c r="D8" s="36">
        <f t="shared" si="0"/>
        <v>2</v>
      </c>
      <c r="E8" s="35">
        <f t="shared" si="0"/>
        <v>4</v>
      </c>
      <c r="F8" s="35">
        <f t="shared" si="0"/>
        <v>1</v>
      </c>
      <c r="G8" s="37">
        <f t="shared" si="0"/>
        <v>1634102</v>
      </c>
      <c r="H8" s="37">
        <f t="shared" si="0"/>
        <v>446852</v>
      </c>
      <c r="I8" s="38">
        <f>G8-H8</f>
        <v>1187250</v>
      </c>
      <c r="J8" s="39">
        <f t="shared" si="0"/>
        <v>0</v>
      </c>
      <c r="K8" s="39">
        <f t="shared" si="0"/>
        <v>0</v>
      </c>
      <c r="L8" s="39">
        <f>J8-K8</f>
        <v>0</v>
      </c>
      <c r="M8" s="39">
        <f t="shared" si="0"/>
        <v>2185237</v>
      </c>
      <c r="N8" s="39">
        <f t="shared" si="0"/>
        <v>2185237</v>
      </c>
      <c r="O8" s="39">
        <f>M8-N8</f>
        <v>0</v>
      </c>
      <c r="P8" s="39">
        <f t="shared" si="0"/>
        <v>103702060.59999999</v>
      </c>
      <c r="Q8" s="39">
        <f t="shared" si="0"/>
        <v>103702060.59999999</v>
      </c>
      <c r="R8" s="39">
        <f>P8-Q8</f>
        <v>0</v>
      </c>
      <c r="S8" s="39">
        <f t="shared" si="0"/>
        <v>0</v>
      </c>
      <c r="T8" s="39">
        <f t="shared" si="0"/>
        <v>0</v>
      </c>
      <c r="U8" s="39">
        <f t="shared" si="0"/>
        <v>3</v>
      </c>
      <c r="V8" s="39">
        <f t="shared" si="0"/>
        <v>32</v>
      </c>
      <c r="W8" s="39">
        <f t="shared" si="0"/>
        <v>1</v>
      </c>
      <c r="X8" s="39">
        <f t="shared" si="0"/>
        <v>0</v>
      </c>
      <c r="Y8" s="39">
        <f t="shared" si="0"/>
        <v>0</v>
      </c>
      <c r="Z8" s="39">
        <f t="shared" si="0"/>
        <v>0</v>
      </c>
      <c r="AA8" s="36">
        <f t="shared" si="0"/>
        <v>0</v>
      </c>
      <c r="AB8" s="35">
        <f t="shared" si="0"/>
        <v>0</v>
      </c>
      <c r="AC8" s="36">
        <f>SUM(AC9:AC13)</f>
        <v>43</v>
      </c>
      <c r="AD8" s="35">
        <f>SUM(AD9:AD13)</f>
        <v>41</v>
      </c>
      <c r="AE8" s="40"/>
    </row>
    <row r="9" spans="1:31" ht="67.5" x14ac:dyDescent="0.25">
      <c r="A9" s="41">
        <v>1</v>
      </c>
      <c r="B9" s="42" t="s">
        <v>143</v>
      </c>
      <c r="C9" s="43">
        <f t="shared" ref="C9:C32" si="1">E9+F9</f>
        <v>1</v>
      </c>
      <c r="D9" s="43"/>
      <c r="E9" s="43">
        <v>1</v>
      </c>
      <c r="F9" s="43"/>
      <c r="G9" s="44"/>
      <c r="H9" s="44"/>
      <c r="I9" s="39">
        <f t="shared" ref="I9:I40" si="2">G9-H9</f>
        <v>0</v>
      </c>
      <c r="J9" s="45"/>
      <c r="K9" s="45"/>
      <c r="L9" s="39">
        <f t="shared" ref="L9:L40" si="3">J9-K9</f>
        <v>0</v>
      </c>
      <c r="M9" s="45"/>
      <c r="N9" s="45"/>
      <c r="O9" s="39">
        <f t="shared" ref="O9:O40" si="4">M9-N9</f>
        <v>0</v>
      </c>
      <c r="P9" s="45"/>
      <c r="Q9" s="45"/>
      <c r="R9" s="39">
        <f t="shared" ref="R9:R40" si="5">P9-Q9</f>
        <v>0</v>
      </c>
      <c r="S9" s="45"/>
      <c r="T9" s="45"/>
      <c r="U9" s="45">
        <v>1</v>
      </c>
      <c r="V9" s="45">
        <v>5</v>
      </c>
      <c r="W9" s="45"/>
      <c r="X9" s="45"/>
      <c r="Y9" s="45"/>
      <c r="Z9" s="45"/>
      <c r="AA9" s="46"/>
      <c r="AB9" s="47"/>
      <c r="AC9" s="46">
        <v>5</v>
      </c>
      <c r="AD9" s="47">
        <v>5</v>
      </c>
      <c r="AE9" s="48">
        <f>AC9-AD9</f>
        <v>0</v>
      </c>
    </row>
    <row r="10" spans="1:31" ht="45" x14ac:dyDescent="0.25">
      <c r="A10" s="49">
        <v>2</v>
      </c>
      <c r="B10" s="50" t="s">
        <v>144</v>
      </c>
      <c r="C10" s="51">
        <f t="shared" si="1"/>
        <v>1</v>
      </c>
      <c r="D10" s="51">
        <v>1</v>
      </c>
      <c r="E10" s="51">
        <v>1</v>
      </c>
      <c r="F10" s="51"/>
      <c r="G10" s="52">
        <v>319090</v>
      </c>
      <c r="H10" s="52">
        <v>319090</v>
      </c>
      <c r="I10" s="39">
        <f t="shared" si="2"/>
        <v>0</v>
      </c>
      <c r="J10" s="53"/>
      <c r="K10" s="53"/>
      <c r="L10" s="39">
        <f t="shared" si="3"/>
        <v>0</v>
      </c>
      <c r="M10" s="53"/>
      <c r="N10" s="53"/>
      <c r="O10" s="39">
        <f t="shared" si="4"/>
        <v>0</v>
      </c>
      <c r="P10" s="53">
        <v>44394260.600000001</v>
      </c>
      <c r="Q10" s="53">
        <f>P10</f>
        <v>44394260.600000001</v>
      </c>
      <c r="R10" s="39">
        <f t="shared" si="5"/>
        <v>0</v>
      </c>
      <c r="S10" s="53"/>
      <c r="T10" s="53"/>
      <c r="U10" s="53"/>
      <c r="V10" s="53">
        <v>3</v>
      </c>
      <c r="W10" s="53"/>
      <c r="X10" s="53"/>
      <c r="Y10" s="53"/>
      <c r="Z10" s="53"/>
      <c r="AA10" s="54"/>
      <c r="AB10" s="55"/>
      <c r="AC10" s="54">
        <v>15</v>
      </c>
      <c r="AD10" s="55">
        <v>15</v>
      </c>
      <c r="AE10" s="56">
        <f t="shared" ref="AE10:AE40" si="6">AC10-AD10</f>
        <v>0</v>
      </c>
    </row>
    <row r="11" spans="1:31" ht="90" x14ac:dyDescent="0.25">
      <c r="A11" s="49">
        <v>3</v>
      </c>
      <c r="B11" s="50" t="s">
        <v>145</v>
      </c>
      <c r="C11" s="51">
        <f t="shared" si="1"/>
        <v>1</v>
      </c>
      <c r="D11" s="51"/>
      <c r="E11" s="51">
        <v>1</v>
      </c>
      <c r="F11" s="51"/>
      <c r="G11" s="52"/>
      <c r="H11" s="52"/>
      <c r="I11" s="39">
        <f t="shared" si="2"/>
        <v>0</v>
      </c>
      <c r="J11" s="53"/>
      <c r="K11" s="53"/>
      <c r="L11" s="39">
        <f t="shared" si="3"/>
        <v>0</v>
      </c>
      <c r="M11" s="53"/>
      <c r="N11" s="53"/>
      <c r="O11" s="39">
        <f t="shared" si="4"/>
        <v>0</v>
      </c>
      <c r="P11" s="53"/>
      <c r="Q11" s="53"/>
      <c r="R11" s="39">
        <f t="shared" si="5"/>
        <v>0</v>
      </c>
      <c r="S11" s="53"/>
      <c r="T11" s="53"/>
      <c r="U11" s="53">
        <v>1</v>
      </c>
      <c r="V11" s="53">
        <v>2</v>
      </c>
      <c r="W11" s="53"/>
      <c r="X11" s="53"/>
      <c r="Y11" s="53"/>
      <c r="Z11" s="53"/>
      <c r="AA11" s="54"/>
      <c r="AB11" s="55"/>
      <c r="AC11" s="54">
        <v>6</v>
      </c>
      <c r="AD11" s="55">
        <v>6</v>
      </c>
      <c r="AE11" s="56">
        <f t="shared" si="6"/>
        <v>0</v>
      </c>
    </row>
    <row r="12" spans="1:31" ht="45" x14ac:dyDescent="0.25">
      <c r="A12" s="49">
        <v>4</v>
      </c>
      <c r="B12" s="50" t="s">
        <v>146</v>
      </c>
      <c r="C12" s="51">
        <f t="shared" si="1"/>
        <v>1</v>
      </c>
      <c r="D12" s="51">
        <v>1</v>
      </c>
      <c r="E12" s="51"/>
      <c r="F12" s="51">
        <v>1</v>
      </c>
      <c r="G12" s="52">
        <v>1272218</v>
      </c>
      <c r="H12" s="52">
        <v>84968</v>
      </c>
      <c r="I12" s="39">
        <f t="shared" si="2"/>
        <v>1187250</v>
      </c>
      <c r="J12" s="53"/>
      <c r="K12" s="53"/>
      <c r="L12" s="39">
        <f t="shared" si="3"/>
        <v>0</v>
      </c>
      <c r="M12" s="53">
        <v>2185237</v>
      </c>
      <c r="N12" s="53">
        <v>2185237</v>
      </c>
      <c r="O12" s="39">
        <f t="shared" si="4"/>
        <v>0</v>
      </c>
      <c r="P12" s="53">
        <v>59307800</v>
      </c>
      <c r="Q12" s="53">
        <f>P12</f>
        <v>59307800</v>
      </c>
      <c r="R12" s="39">
        <f t="shared" si="5"/>
        <v>0</v>
      </c>
      <c r="S12" s="53"/>
      <c r="T12" s="53"/>
      <c r="U12" s="53">
        <v>1</v>
      </c>
      <c r="V12" s="53">
        <v>14</v>
      </c>
      <c r="W12" s="53">
        <v>1</v>
      </c>
      <c r="X12" s="53"/>
      <c r="Y12" s="53"/>
      <c r="Z12" s="53"/>
      <c r="AA12" s="54"/>
      <c r="AB12" s="55"/>
      <c r="AC12" s="54">
        <v>13</v>
      </c>
      <c r="AD12" s="55">
        <v>11</v>
      </c>
      <c r="AE12" s="56">
        <f t="shared" si="6"/>
        <v>2</v>
      </c>
    </row>
    <row r="13" spans="1:31" ht="33.75" x14ac:dyDescent="0.25">
      <c r="A13" s="66">
        <v>5</v>
      </c>
      <c r="B13" s="94" t="s">
        <v>147</v>
      </c>
      <c r="C13" s="84">
        <f t="shared" si="1"/>
        <v>1</v>
      </c>
      <c r="D13" s="84"/>
      <c r="E13" s="84">
        <v>1</v>
      </c>
      <c r="F13" s="84"/>
      <c r="G13" s="69">
        <v>42794</v>
      </c>
      <c r="H13" s="69">
        <v>42794</v>
      </c>
      <c r="I13" s="39">
        <f t="shared" si="2"/>
        <v>0</v>
      </c>
      <c r="J13" s="70"/>
      <c r="K13" s="70"/>
      <c r="L13" s="39">
        <f t="shared" si="3"/>
        <v>0</v>
      </c>
      <c r="M13" s="70"/>
      <c r="N13" s="70"/>
      <c r="O13" s="39">
        <f t="shared" si="4"/>
        <v>0</v>
      </c>
      <c r="P13" s="70"/>
      <c r="Q13" s="70"/>
      <c r="R13" s="39">
        <f t="shared" si="5"/>
        <v>0</v>
      </c>
      <c r="S13" s="70"/>
      <c r="T13" s="70"/>
      <c r="U13" s="70">
        <v>0</v>
      </c>
      <c r="V13" s="70">
        <v>8</v>
      </c>
      <c r="W13" s="70"/>
      <c r="X13" s="70"/>
      <c r="Y13" s="70"/>
      <c r="Z13" s="70"/>
      <c r="AA13" s="95"/>
      <c r="AB13" s="96"/>
      <c r="AC13" s="95">
        <v>4</v>
      </c>
      <c r="AD13" s="96">
        <v>4</v>
      </c>
      <c r="AE13" s="71">
        <f t="shared" si="6"/>
        <v>0</v>
      </c>
    </row>
    <row r="14" spans="1:31" s="31" customFormat="1" ht="15.75" x14ac:dyDescent="0.2">
      <c r="A14" s="40">
        <f>A32</f>
        <v>18</v>
      </c>
      <c r="B14" s="1" t="s">
        <v>148</v>
      </c>
      <c r="C14" s="149">
        <f t="shared" ref="C14:Z14" si="7">SUM(C15:C32)</f>
        <v>18</v>
      </c>
      <c r="D14" s="93">
        <f t="shared" si="7"/>
        <v>3</v>
      </c>
      <c r="E14" s="93">
        <f t="shared" si="7"/>
        <v>12</v>
      </c>
      <c r="F14" s="149">
        <f t="shared" si="7"/>
        <v>6</v>
      </c>
      <c r="G14" s="73">
        <f t="shared" si="7"/>
        <v>8207161</v>
      </c>
      <c r="H14" s="73">
        <f t="shared" si="7"/>
        <v>7465242</v>
      </c>
      <c r="I14" s="73">
        <f t="shared" si="2"/>
        <v>741919</v>
      </c>
      <c r="J14" s="74">
        <f t="shared" si="7"/>
        <v>1066100</v>
      </c>
      <c r="K14" s="74">
        <f t="shared" si="7"/>
        <v>0</v>
      </c>
      <c r="L14" s="74">
        <f t="shared" si="3"/>
        <v>1066100</v>
      </c>
      <c r="M14" s="74">
        <f t="shared" si="7"/>
        <v>1566662</v>
      </c>
      <c r="N14" s="74">
        <f t="shared" si="7"/>
        <v>1528982</v>
      </c>
      <c r="O14" s="74">
        <f t="shared" si="4"/>
        <v>37680</v>
      </c>
      <c r="P14" s="74">
        <f t="shared" si="7"/>
        <v>39441600</v>
      </c>
      <c r="Q14" s="74">
        <f t="shared" si="7"/>
        <v>6391500</v>
      </c>
      <c r="R14" s="74">
        <f t="shared" si="5"/>
        <v>33050100</v>
      </c>
      <c r="S14" s="74">
        <f t="shared" si="7"/>
        <v>0</v>
      </c>
      <c r="T14" s="74">
        <f t="shared" si="7"/>
        <v>0</v>
      </c>
      <c r="U14" s="74">
        <f t="shared" si="7"/>
        <v>58</v>
      </c>
      <c r="V14" s="74">
        <f t="shared" si="7"/>
        <v>353</v>
      </c>
      <c r="W14" s="74">
        <f t="shared" si="7"/>
        <v>1</v>
      </c>
      <c r="X14" s="74">
        <f t="shared" si="7"/>
        <v>3</v>
      </c>
      <c r="Y14" s="74">
        <f t="shared" si="7"/>
        <v>0</v>
      </c>
      <c r="Z14" s="74">
        <f t="shared" si="7"/>
        <v>0</v>
      </c>
      <c r="AA14" s="74"/>
      <c r="AB14" s="104"/>
      <c r="AC14" s="74">
        <f>SUM(AC15:AC32)</f>
        <v>211</v>
      </c>
      <c r="AD14" s="104">
        <f>SUM(AD15:AD32)</f>
        <v>175</v>
      </c>
      <c r="AE14" s="80">
        <f t="shared" si="6"/>
        <v>36</v>
      </c>
    </row>
    <row r="15" spans="1:31" ht="36" x14ac:dyDescent="0.25">
      <c r="A15" s="97">
        <v>1</v>
      </c>
      <c r="B15" s="98" t="s">
        <v>149</v>
      </c>
      <c r="C15" s="57">
        <f>E15+F15</f>
        <v>1</v>
      </c>
      <c r="D15" s="57"/>
      <c r="E15" s="57">
        <v>1</v>
      </c>
      <c r="F15" s="57"/>
      <c r="G15" s="99">
        <v>849005</v>
      </c>
      <c r="H15" s="99">
        <v>849005</v>
      </c>
      <c r="I15" s="38">
        <f t="shared" si="2"/>
        <v>0</v>
      </c>
      <c r="J15" s="100"/>
      <c r="K15" s="100"/>
      <c r="L15" s="86">
        <f t="shared" si="3"/>
        <v>0</v>
      </c>
      <c r="M15" s="100"/>
      <c r="N15" s="100"/>
      <c r="O15" s="86">
        <f t="shared" si="4"/>
        <v>0</v>
      </c>
      <c r="P15" s="100"/>
      <c r="Q15" s="100"/>
      <c r="R15" s="86">
        <f t="shared" si="5"/>
        <v>0</v>
      </c>
      <c r="S15" s="100"/>
      <c r="T15" s="100"/>
      <c r="U15" s="100">
        <v>9</v>
      </c>
      <c r="V15" s="100">
        <v>25</v>
      </c>
      <c r="W15" s="100"/>
      <c r="X15" s="100"/>
      <c r="Y15" s="100"/>
      <c r="Z15" s="100"/>
      <c r="AA15" s="101"/>
      <c r="AB15" s="102"/>
      <c r="AC15" s="101">
        <v>9</v>
      </c>
      <c r="AD15" s="102">
        <v>9</v>
      </c>
      <c r="AE15" s="103">
        <f t="shared" si="6"/>
        <v>0</v>
      </c>
    </row>
    <row r="16" spans="1:31" ht="72" x14ac:dyDescent="0.25">
      <c r="A16" s="49">
        <v>2</v>
      </c>
      <c r="B16" s="58" t="s">
        <v>150</v>
      </c>
      <c r="C16" s="51">
        <f>E16+F16</f>
        <v>1</v>
      </c>
      <c r="D16" s="51"/>
      <c r="E16" s="51">
        <v>1</v>
      </c>
      <c r="F16" s="51"/>
      <c r="G16" s="52"/>
      <c r="H16" s="52"/>
      <c r="I16" s="38">
        <f t="shared" si="2"/>
        <v>0</v>
      </c>
      <c r="J16" s="53"/>
      <c r="K16" s="53"/>
      <c r="L16" s="39">
        <f t="shared" si="3"/>
        <v>0</v>
      </c>
      <c r="M16" s="53"/>
      <c r="N16" s="53"/>
      <c r="O16" s="39">
        <f t="shared" si="4"/>
        <v>0</v>
      </c>
      <c r="P16" s="53"/>
      <c r="Q16" s="53"/>
      <c r="R16" s="39">
        <f t="shared" si="5"/>
        <v>0</v>
      </c>
      <c r="S16" s="53"/>
      <c r="T16" s="53"/>
      <c r="U16" s="53">
        <v>1</v>
      </c>
      <c r="V16" s="53">
        <v>19</v>
      </c>
      <c r="W16" s="53"/>
      <c r="X16" s="53"/>
      <c r="Y16" s="53"/>
      <c r="Z16" s="53"/>
      <c r="AA16" s="59"/>
      <c r="AB16" s="60"/>
      <c r="AC16" s="59">
        <v>10</v>
      </c>
      <c r="AD16" s="60">
        <v>10</v>
      </c>
      <c r="AE16" s="56">
        <f t="shared" si="6"/>
        <v>0</v>
      </c>
    </row>
    <row r="17" spans="1:31" ht="24" x14ac:dyDescent="0.25">
      <c r="A17" s="49">
        <v>3</v>
      </c>
      <c r="B17" s="58" t="s">
        <v>151</v>
      </c>
      <c r="C17" s="51">
        <f>E17+F17</f>
        <v>1</v>
      </c>
      <c r="D17" s="51"/>
      <c r="E17" s="51">
        <v>1</v>
      </c>
      <c r="F17" s="51"/>
      <c r="G17" s="52">
        <v>25616</v>
      </c>
      <c r="H17" s="52">
        <f>G17</f>
        <v>25616</v>
      </c>
      <c r="I17" s="38">
        <f t="shared" si="2"/>
        <v>0</v>
      </c>
      <c r="J17" s="53"/>
      <c r="K17" s="53"/>
      <c r="L17" s="39">
        <f t="shared" si="3"/>
        <v>0</v>
      </c>
      <c r="M17" s="53"/>
      <c r="N17" s="53"/>
      <c r="O17" s="39">
        <f t="shared" si="4"/>
        <v>0</v>
      </c>
      <c r="P17" s="53"/>
      <c r="Q17" s="53"/>
      <c r="R17" s="39">
        <f t="shared" si="5"/>
        <v>0</v>
      </c>
      <c r="S17" s="53"/>
      <c r="T17" s="53"/>
      <c r="U17" s="53"/>
      <c r="V17" s="53">
        <v>4</v>
      </c>
      <c r="W17" s="53"/>
      <c r="X17" s="53"/>
      <c r="Y17" s="53"/>
      <c r="Z17" s="53"/>
      <c r="AA17" s="59"/>
      <c r="AB17" s="60"/>
      <c r="AC17" s="59">
        <v>4</v>
      </c>
      <c r="AD17" s="60">
        <v>4</v>
      </c>
      <c r="AE17" s="56">
        <f t="shared" si="6"/>
        <v>0</v>
      </c>
    </row>
    <row r="18" spans="1:31" ht="60" x14ac:dyDescent="0.25">
      <c r="A18" s="49">
        <v>4</v>
      </c>
      <c r="B18" s="61" t="s">
        <v>152</v>
      </c>
      <c r="C18" s="51">
        <f>E18+F18</f>
        <v>1</v>
      </c>
      <c r="D18" s="51">
        <v>1</v>
      </c>
      <c r="E18" s="51"/>
      <c r="F18" s="51">
        <v>1</v>
      </c>
      <c r="G18" s="52"/>
      <c r="H18" s="52"/>
      <c r="I18" s="38">
        <f t="shared" si="2"/>
        <v>0</v>
      </c>
      <c r="J18" s="53"/>
      <c r="K18" s="53"/>
      <c r="L18" s="39">
        <f t="shared" si="3"/>
        <v>0</v>
      </c>
      <c r="M18" s="53"/>
      <c r="N18" s="53"/>
      <c r="O18" s="39">
        <f t="shared" si="4"/>
        <v>0</v>
      </c>
      <c r="P18" s="53"/>
      <c r="Q18" s="53"/>
      <c r="R18" s="39">
        <f t="shared" si="5"/>
        <v>0</v>
      </c>
      <c r="S18" s="53"/>
      <c r="T18" s="53"/>
      <c r="U18" s="53">
        <v>4</v>
      </c>
      <c r="V18" s="53">
        <v>13</v>
      </c>
      <c r="W18" s="53"/>
      <c r="X18" s="53"/>
      <c r="Y18" s="53"/>
      <c r="Z18" s="53"/>
      <c r="AA18" s="59"/>
      <c r="AB18" s="62"/>
      <c r="AC18" s="59">
        <v>27</v>
      </c>
      <c r="AD18" s="62">
        <v>13</v>
      </c>
      <c r="AE18" s="56">
        <f t="shared" si="6"/>
        <v>14</v>
      </c>
    </row>
    <row r="19" spans="1:31" ht="72" x14ac:dyDescent="0.25">
      <c r="A19" s="49">
        <v>5</v>
      </c>
      <c r="B19" s="61" t="s">
        <v>153</v>
      </c>
      <c r="C19" s="51">
        <f t="shared" si="1"/>
        <v>1</v>
      </c>
      <c r="D19" s="51">
        <v>1</v>
      </c>
      <c r="E19" s="51"/>
      <c r="F19" s="51">
        <v>1</v>
      </c>
      <c r="G19" s="52">
        <v>558676</v>
      </c>
      <c r="H19" s="52">
        <f>G19</f>
        <v>558676</v>
      </c>
      <c r="I19" s="38">
        <f t="shared" si="2"/>
        <v>0</v>
      </c>
      <c r="J19" s="53">
        <v>1066100</v>
      </c>
      <c r="K19" s="53">
        <v>0</v>
      </c>
      <c r="L19" s="39">
        <f t="shared" si="3"/>
        <v>1066100</v>
      </c>
      <c r="M19" s="63">
        <v>305825</v>
      </c>
      <c r="N19" s="53">
        <v>268145</v>
      </c>
      <c r="O19" s="39">
        <f t="shared" si="4"/>
        <v>37680</v>
      </c>
      <c r="P19" s="53">
        <v>39441600</v>
      </c>
      <c r="Q19" s="53">
        <f>P19-33050100</f>
        <v>6391500</v>
      </c>
      <c r="R19" s="39">
        <f t="shared" si="5"/>
        <v>33050100</v>
      </c>
      <c r="S19" s="53"/>
      <c r="T19" s="53"/>
      <c r="U19" s="53">
        <v>3</v>
      </c>
      <c r="V19" s="53">
        <v>30</v>
      </c>
      <c r="W19" s="53">
        <v>1</v>
      </c>
      <c r="X19" s="53">
        <v>3</v>
      </c>
      <c r="Y19" s="53"/>
      <c r="Z19" s="53"/>
      <c r="AA19" s="59"/>
      <c r="AB19" s="62"/>
      <c r="AC19" s="59">
        <v>23</v>
      </c>
      <c r="AD19" s="62">
        <v>16</v>
      </c>
      <c r="AE19" s="56">
        <f t="shared" si="6"/>
        <v>7</v>
      </c>
    </row>
    <row r="20" spans="1:31" ht="36" x14ac:dyDescent="0.25">
      <c r="A20" s="49">
        <v>6</v>
      </c>
      <c r="B20" s="61" t="s">
        <v>154</v>
      </c>
      <c r="C20" s="51">
        <f t="shared" si="1"/>
        <v>1</v>
      </c>
      <c r="D20" s="51"/>
      <c r="E20" s="51"/>
      <c r="F20" s="51">
        <v>1</v>
      </c>
      <c r="G20" s="52"/>
      <c r="H20" s="52"/>
      <c r="I20" s="38">
        <f t="shared" si="2"/>
        <v>0</v>
      </c>
      <c r="J20" s="53"/>
      <c r="K20" s="53"/>
      <c r="L20" s="39">
        <f t="shared" si="3"/>
        <v>0</v>
      </c>
      <c r="M20" s="53"/>
      <c r="N20" s="53"/>
      <c r="O20" s="39">
        <f t="shared" si="4"/>
        <v>0</v>
      </c>
      <c r="P20" s="53"/>
      <c r="Q20" s="53"/>
      <c r="R20" s="39">
        <f t="shared" si="5"/>
        <v>0</v>
      </c>
      <c r="S20" s="53"/>
      <c r="T20" s="53"/>
      <c r="U20" s="53">
        <v>1</v>
      </c>
      <c r="V20" s="53">
        <v>4</v>
      </c>
      <c r="W20" s="53"/>
      <c r="X20" s="53"/>
      <c r="Y20" s="53"/>
      <c r="Z20" s="53"/>
      <c r="AA20" s="59"/>
      <c r="AB20" s="60"/>
      <c r="AC20" s="59">
        <v>9</v>
      </c>
      <c r="AD20" s="60">
        <v>9</v>
      </c>
      <c r="AE20" s="56">
        <f t="shared" si="6"/>
        <v>0</v>
      </c>
    </row>
    <row r="21" spans="1:31" ht="36" x14ac:dyDescent="0.25">
      <c r="A21" s="49">
        <v>7</v>
      </c>
      <c r="B21" s="61" t="s">
        <v>155</v>
      </c>
      <c r="C21" s="51">
        <f t="shared" si="1"/>
        <v>1</v>
      </c>
      <c r="D21" s="51"/>
      <c r="E21" s="51">
        <v>1</v>
      </c>
      <c r="F21" s="51"/>
      <c r="G21" s="52">
        <v>19445</v>
      </c>
      <c r="H21" s="52">
        <v>19445</v>
      </c>
      <c r="I21" s="38">
        <f t="shared" si="2"/>
        <v>0</v>
      </c>
      <c r="J21" s="53"/>
      <c r="K21" s="53"/>
      <c r="L21" s="39">
        <f t="shared" si="3"/>
        <v>0</v>
      </c>
      <c r="M21" s="53"/>
      <c r="N21" s="53"/>
      <c r="O21" s="39">
        <f t="shared" si="4"/>
        <v>0</v>
      </c>
      <c r="P21" s="53"/>
      <c r="Q21" s="53"/>
      <c r="R21" s="39">
        <f t="shared" si="5"/>
        <v>0</v>
      </c>
      <c r="S21" s="53"/>
      <c r="T21" s="53"/>
      <c r="U21" s="53"/>
      <c r="V21" s="53">
        <v>6</v>
      </c>
      <c r="W21" s="53"/>
      <c r="X21" s="53"/>
      <c r="Y21" s="53"/>
      <c r="Z21" s="53"/>
      <c r="AA21" s="59"/>
      <c r="AB21" s="60"/>
      <c r="AC21" s="59">
        <v>6</v>
      </c>
      <c r="AD21" s="60">
        <v>6</v>
      </c>
      <c r="AE21" s="56">
        <f t="shared" si="6"/>
        <v>0</v>
      </c>
    </row>
    <row r="22" spans="1:31" ht="36" x14ac:dyDescent="0.25">
      <c r="A22" s="49">
        <v>8</v>
      </c>
      <c r="B22" s="61" t="s">
        <v>156</v>
      </c>
      <c r="C22" s="51">
        <f t="shared" si="1"/>
        <v>1</v>
      </c>
      <c r="D22" s="51"/>
      <c r="E22" s="51">
        <v>1</v>
      </c>
      <c r="F22" s="51"/>
      <c r="G22" s="52">
        <v>42150</v>
      </c>
      <c r="H22" s="52">
        <v>42150</v>
      </c>
      <c r="I22" s="38">
        <f t="shared" si="2"/>
        <v>0</v>
      </c>
      <c r="J22" s="53"/>
      <c r="K22" s="53"/>
      <c r="L22" s="39">
        <f t="shared" si="3"/>
        <v>0</v>
      </c>
      <c r="M22" s="53"/>
      <c r="N22" s="53"/>
      <c r="O22" s="39">
        <f t="shared" si="4"/>
        <v>0</v>
      </c>
      <c r="P22" s="53"/>
      <c r="Q22" s="53"/>
      <c r="R22" s="39">
        <f t="shared" si="5"/>
        <v>0</v>
      </c>
      <c r="S22" s="53"/>
      <c r="T22" s="53"/>
      <c r="U22" s="53">
        <v>1</v>
      </c>
      <c r="V22" s="53">
        <v>5</v>
      </c>
      <c r="W22" s="53"/>
      <c r="X22" s="53"/>
      <c r="Y22" s="53"/>
      <c r="Z22" s="53"/>
      <c r="AA22" s="59"/>
      <c r="AB22" s="60"/>
      <c r="AC22" s="59">
        <v>7</v>
      </c>
      <c r="AD22" s="60">
        <v>7</v>
      </c>
      <c r="AE22" s="56">
        <f t="shared" si="6"/>
        <v>0</v>
      </c>
    </row>
    <row r="23" spans="1:31" ht="72" x14ac:dyDescent="0.25">
      <c r="A23" s="49">
        <v>9</v>
      </c>
      <c r="B23" s="61" t="s">
        <v>157</v>
      </c>
      <c r="C23" s="51">
        <f t="shared" si="1"/>
        <v>1</v>
      </c>
      <c r="D23" s="51"/>
      <c r="E23" s="51">
        <v>1</v>
      </c>
      <c r="F23" s="51"/>
      <c r="G23" s="52"/>
      <c r="H23" s="52"/>
      <c r="I23" s="38">
        <f t="shared" si="2"/>
        <v>0</v>
      </c>
      <c r="J23" s="53"/>
      <c r="K23" s="53"/>
      <c r="L23" s="39">
        <f t="shared" si="3"/>
        <v>0</v>
      </c>
      <c r="M23" s="53"/>
      <c r="N23" s="53"/>
      <c r="O23" s="39">
        <f t="shared" si="4"/>
        <v>0</v>
      </c>
      <c r="P23" s="53"/>
      <c r="Q23" s="53"/>
      <c r="R23" s="39">
        <f t="shared" si="5"/>
        <v>0</v>
      </c>
      <c r="S23" s="53"/>
      <c r="T23" s="53"/>
      <c r="U23" s="53">
        <v>4</v>
      </c>
      <c r="V23" s="53">
        <v>22</v>
      </c>
      <c r="W23" s="53"/>
      <c r="X23" s="53"/>
      <c r="Y23" s="53"/>
      <c r="Z23" s="53"/>
      <c r="AA23" s="59"/>
      <c r="AB23" s="60"/>
      <c r="AC23" s="59">
        <v>6</v>
      </c>
      <c r="AD23" s="60">
        <v>6</v>
      </c>
      <c r="AE23" s="56">
        <f t="shared" si="6"/>
        <v>0</v>
      </c>
    </row>
    <row r="24" spans="1:31" ht="108" x14ac:dyDescent="0.25">
      <c r="A24" s="49">
        <v>10</v>
      </c>
      <c r="B24" s="61" t="s">
        <v>158</v>
      </c>
      <c r="C24" s="51">
        <f t="shared" si="1"/>
        <v>1</v>
      </c>
      <c r="D24" s="51"/>
      <c r="E24" s="51">
        <v>1</v>
      </c>
      <c r="F24" s="51"/>
      <c r="G24" s="52">
        <v>233767</v>
      </c>
      <c r="H24" s="52">
        <v>233767</v>
      </c>
      <c r="I24" s="38">
        <f t="shared" si="2"/>
        <v>0</v>
      </c>
      <c r="J24" s="53"/>
      <c r="K24" s="53"/>
      <c r="L24" s="39">
        <f t="shared" si="3"/>
        <v>0</v>
      </c>
      <c r="M24" s="53"/>
      <c r="N24" s="53"/>
      <c r="O24" s="39">
        <f t="shared" si="4"/>
        <v>0</v>
      </c>
      <c r="P24" s="53"/>
      <c r="Q24" s="53"/>
      <c r="R24" s="39">
        <f t="shared" si="5"/>
        <v>0</v>
      </c>
      <c r="S24" s="53"/>
      <c r="T24" s="53"/>
      <c r="U24" s="53">
        <v>4</v>
      </c>
      <c r="V24" s="53">
        <v>12</v>
      </c>
      <c r="W24" s="53"/>
      <c r="X24" s="53"/>
      <c r="Y24" s="53"/>
      <c r="Z24" s="53"/>
      <c r="AA24" s="59"/>
      <c r="AB24" s="60"/>
      <c r="AC24" s="59">
        <v>12</v>
      </c>
      <c r="AD24" s="60">
        <v>12</v>
      </c>
      <c r="AE24" s="56">
        <f t="shared" si="6"/>
        <v>0</v>
      </c>
    </row>
    <row r="25" spans="1:31" ht="48" x14ac:dyDescent="0.25">
      <c r="A25" s="49">
        <v>11</v>
      </c>
      <c r="B25" s="61" t="s">
        <v>159</v>
      </c>
      <c r="C25" s="51">
        <f t="shared" si="1"/>
        <v>1</v>
      </c>
      <c r="D25" s="51"/>
      <c r="E25" s="51">
        <v>1</v>
      </c>
      <c r="F25" s="51"/>
      <c r="G25" s="52">
        <v>154843</v>
      </c>
      <c r="H25" s="52">
        <v>154843</v>
      </c>
      <c r="I25" s="38">
        <f t="shared" si="2"/>
        <v>0</v>
      </c>
      <c r="J25" s="53"/>
      <c r="K25" s="53"/>
      <c r="L25" s="39">
        <f t="shared" si="3"/>
        <v>0</v>
      </c>
      <c r="M25" s="53">
        <v>25777</v>
      </c>
      <c r="N25" s="53">
        <f>M25</f>
        <v>25777</v>
      </c>
      <c r="O25" s="39">
        <f t="shared" si="4"/>
        <v>0</v>
      </c>
      <c r="P25" s="53"/>
      <c r="Q25" s="53"/>
      <c r="R25" s="39">
        <f t="shared" si="5"/>
        <v>0</v>
      </c>
      <c r="S25" s="53"/>
      <c r="T25" s="53"/>
      <c r="U25" s="53">
        <v>7</v>
      </c>
      <c r="V25" s="53">
        <v>49</v>
      </c>
      <c r="W25" s="53"/>
      <c r="X25" s="53"/>
      <c r="Y25" s="53"/>
      <c r="Z25" s="53"/>
      <c r="AA25" s="59"/>
      <c r="AB25" s="60"/>
      <c r="AC25" s="59">
        <v>13</v>
      </c>
      <c r="AD25" s="60">
        <v>13</v>
      </c>
      <c r="AE25" s="56">
        <f t="shared" si="6"/>
        <v>0</v>
      </c>
    </row>
    <row r="26" spans="1:31" ht="48" x14ac:dyDescent="0.25">
      <c r="A26" s="49">
        <v>12</v>
      </c>
      <c r="B26" s="61" t="s">
        <v>160</v>
      </c>
      <c r="C26" s="51">
        <f t="shared" si="1"/>
        <v>1</v>
      </c>
      <c r="D26" s="51"/>
      <c r="E26" s="51">
        <v>1</v>
      </c>
      <c r="F26" s="51"/>
      <c r="G26" s="52"/>
      <c r="H26" s="52"/>
      <c r="I26" s="38">
        <f t="shared" si="2"/>
        <v>0</v>
      </c>
      <c r="J26" s="53"/>
      <c r="K26" s="53"/>
      <c r="L26" s="39">
        <f t="shared" si="3"/>
        <v>0</v>
      </c>
      <c r="M26" s="53"/>
      <c r="N26" s="53"/>
      <c r="O26" s="39">
        <f t="shared" si="4"/>
        <v>0</v>
      </c>
      <c r="P26" s="53"/>
      <c r="Q26" s="53"/>
      <c r="R26" s="39">
        <f t="shared" si="5"/>
        <v>0</v>
      </c>
      <c r="S26" s="53"/>
      <c r="T26" s="53"/>
      <c r="U26" s="53">
        <v>2</v>
      </c>
      <c r="V26" s="53">
        <v>29</v>
      </c>
      <c r="W26" s="53"/>
      <c r="X26" s="53"/>
      <c r="Y26" s="53"/>
      <c r="Z26" s="53"/>
      <c r="AA26" s="59"/>
      <c r="AB26" s="60"/>
      <c r="AC26" s="59">
        <v>9</v>
      </c>
      <c r="AD26" s="60">
        <v>9</v>
      </c>
      <c r="AE26" s="56">
        <f t="shared" si="6"/>
        <v>0</v>
      </c>
    </row>
    <row r="27" spans="1:31" ht="48" x14ac:dyDescent="0.25">
      <c r="A27" s="49">
        <v>13</v>
      </c>
      <c r="B27" s="61" t="s">
        <v>161</v>
      </c>
      <c r="C27" s="51">
        <f t="shared" si="1"/>
        <v>1</v>
      </c>
      <c r="D27" s="51">
        <v>1</v>
      </c>
      <c r="E27" s="51"/>
      <c r="F27" s="51">
        <v>1</v>
      </c>
      <c r="G27" s="52">
        <v>1316731</v>
      </c>
      <c r="H27" s="52">
        <v>1183758</v>
      </c>
      <c r="I27" s="38">
        <f t="shared" si="2"/>
        <v>132973</v>
      </c>
      <c r="J27" s="53"/>
      <c r="K27" s="53"/>
      <c r="L27" s="39">
        <f t="shared" si="3"/>
        <v>0</v>
      </c>
      <c r="M27" s="53">
        <v>89073</v>
      </c>
      <c r="N27" s="53">
        <f>M27</f>
        <v>89073</v>
      </c>
      <c r="O27" s="39">
        <f t="shared" si="4"/>
        <v>0</v>
      </c>
      <c r="P27" s="53"/>
      <c r="Q27" s="53"/>
      <c r="R27" s="39">
        <f t="shared" si="5"/>
        <v>0</v>
      </c>
      <c r="S27" s="53"/>
      <c r="T27" s="53"/>
      <c r="U27" s="53">
        <v>17</v>
      </c>
      <c r="V27" s="53">
        <v>52</v>
      </c>
      <c r="W27" s="53"/>
      <c r="X27" s="53"/>
      <c r="Y27" s="53"/>
      <c r="Z27" s="53"/>
      <c r="AA27" s="59"/>
      <c r="AB27" s="60"/>
      <c r="AC27" s="59">
        <v>17</v>
      </c>
      <c r="AD27" s="60">
        <v>15</v>
      </c>
      <c r="AE27" s="56">
        <f t="shared" si="6"/>
        <v>2</v>
      </c>
    </row>
    <row r="28" spans="1:31" ht="60" x14ac:dyDescent="0.25">
      <c r="A28" s="49">
        <v>14</v>
      </c>
      <c r="B28" s="61" t="s">
        <v>162</v>
      </c>
      <c r="C28" s="51">
        <f t="shared" si="1"/>
        <v>1</v>
      </c>
      <c r="D28" s="51"/>
      <c r="E28" s="51">
        <v>1</v>
      </c>
      <c r="F28" s="51"/>
      <c r="G28" s="52"/>
      <c r="H28" s="52"/>
      <c r="I28" s="38">
        <f t="shared" si="2"/>
        <v>0</v>
      </c>
      <c r="J28" s="53"/>
      <c r="K28" s="53"/>
      <c r="L28" s="39">
        <f t="shared" si="3"/>
        <v>0</v>
      </c>
      <c r="M28" s="53"/>
      <c r="N28" s="53"/>
      <c r="O28" s="39">
        <f t="shared" si="4"/>
        <v>0</v>
      </c>
      <c r="P28" s="53"/>
      <c r="Q28" s="53"/>
      <c r="R28" s="39">
        <f t="shared" si="5"/>
        <v>0</v>
      </c>
      <c r="S28" s="53"/>
      <c r="T28" s="53"/>
      <c r="U28" s="53"/>
      <c r="V28" s="53">
        <v>3</v>
      </c>
      <c r="W28" s="53"/>
      <c r="X28" s="53"/>
      <c r="Y28" s="53"/>
      <c r="Z28" s="53"/>
      <c r="AA28" s="59"/>
      <c r="AB28" s="60"/>
      <c r="AC28" s="59">
        <v>6</v>
      </c>
      <c r="AD28" s="60">
        <v>6</v>
      </c>
      <c r="AE28" s="56">
        <f t="shared" si="6"/>
        <v>0</v>
      </c>
    </row>
    <row r="29" spans="1:31" ht="60" x14ac:dyDescent="0.25">
      <c r="A29" s="49">
        <v>15</v>
      </c>
      <c r="B29" s="61" t="s">
        <v>163</v>
      </c>
      <c r="C29" s="51">
        <f t="shared" si="1"/>
        <v>1</v>
      </c>
      <c r="D29" s="51"/>
      <c r="E29" s="51">
        <v>1</v>
      </c>
      <c r="F29" s="51"/>
      <c r="G29" s="52"/>
      <c r="H29" s="52"/>
      <c r="I29" s="38">
        <f t="shared" si="2"/>
        <v>0</v>
      </c>
      <c r="J29" s="53"/>
      <c r="K29" s="53"/>
      <c r="L29" s="39">
        <f t="shared" si="3"/>
        <v>0</v>
      </c>
      <c r="M29" s="53">
        <v>257268</v>
      </c>
      <c r="N29" s="53">
        <f>M29</f>
        <v>257268</v>
      </c>
      <c r="O29" s="39">
        <f t="shared" si="4"/>
        <v>0</v>
      </c>
      <c r="P29" s="53"/>
      <c r="Q29" s="53"/>
      <c r="R29" s="39">
        <f t="shared" si="5"/>
        <v>0</v>
      </c>
      <c r="S29" s="53"/>
      <c r="T29" s="53"/>
      <c r="U29" s="53">
        <v>1</v>
      </c>
      <c r="V29" s="53">
        <v>3</v>
      </c>
      <c r="W29" s="53"/>
      <c r="X29" s="53"/>
      <c r="Y29" s="53"/>
      <c r="Z29" s="53"/>
      <c r="AA29" s="59"/>
      <c r="AB29" s="60"/>
      <c r="AC29" s="59">
        <v>7</v>
      </c>
      <c r="AD29" s="60">
        <v>7</v>
      </c>
      <c r="AE29" s="56">
        <f t="shared" si="6"/>
        <v>0</v>
      </c>
    </row>
    <row r="30" spans="1:31" ht="36" x14ac:dyDescent="0.25">
      <c r="A30" s="49">
        <v>16</v>
      </c>
      <c r="B30" s="61" t="s">
        <v>164</v>
      </c>
      <c r="C30" s="51">
        <f t="shared" si="1"/>
        <v>1</v>
      </c>
      <c r="D30" s="51"/>
      <c r="E30" s="51">
        <v>1</v>
      </c>
      <c r="F30" s="51"/>
      <c r="G30" s="52">
        <v>696500</v>
      </c>
      <c r="H30" s="52">
        <v>696500</v>
      </c>
      <c r="I30" s="38">
        <f t="shared" si="2"/>
        <v>0</v>
      </c>
      <c r="J30" s="53"/>
      <c r="K30" s="53"/>
      <c r="L30" s="39">
        <f t="shared" si="3"/>
        <v>0</v>
      </c>
      <c r="M30" s="53"/>
      <c r="N30" s="53"/>
      <c r="O30" s="39">
        <f t="shared" si="4"/>
        <v>0</v>
      </c>
      <c r="P30" s="53"/>
      <c r="Q30" s="53"/>
      <c r="R30" s="39">
        <f t="shared" si="5"/>
        <v>0</v>
      </c>
      <c r="S30" s="53"/>
      <c r="T30" s="53"/>
      <c r="U30" s="53">
        <v>3</v>
      </c>
      <c r="V30" s="53">
        <v>40</v>
      </c>
      <c r="W30" s="53"/>
      <c r="X30" s="53"/>
      <c r="Y30" s="53"/>
      <c r="Z30" s="53"/>
      <c r="AA30" s="59"/>
      <c r="AB30" s="60"/>
      <c r="AC30" s="59">
        <v>10</v>
      </c>
      <c r="AD30" s="60">
        <v>10</v>
      </c>
      <c r="AE30" s="56">
        <f t="shared" si="6"/>
        <v>0</v>
      </c>
    </row>
    <row r="31" spans="1:31" ht="72" x14ac:dyDescent="0.25">
      <c r="A31" s="49">
        <v>17</v>
      </c>
      <c r="B31" s="61" t="s">
        <v>165</v>
      </c>
      <c r="C31" s="51">
        <f t="shared" si="1"/>
        <v>1</v>
      </c>
      <c r="D31" s="51"/>
      <c r="E31" s="51"/>
      <c r="F31" s="51">
        <v>1</v>
      </c>
      <c r="G31" s="52">
        <v>3113284</v>
      </c>
      <c r="H31" s="52">
        <v>3113284</v>
      </c>
      <c r="I31" s="38">
        <f t="shared" si="2"/>
        <v>0</v>
      </c>
      <c r="J31" s="53"/>
      <c r="K31" s="53"/>
      <c r="L31" s="39">
        <f t="shared" si="3"/>
        <v>0</v>
      </c>
      <c r="M31" s="53">
        <v>531280</v>
      </c>
      <c r="N31" s="53">
        <f>M31</f>
        <v>531280</v>
      </c>
      <c r="O31" s="39">
        <f t="shared" si="4"/>
        <v>0</v>
      </c>
      <c r="P31" s="53"/>
      <c r="Q31" s="53"/>
      <c r="R31" s="39">
        <f t="shared" si="5"/>
        <v>0</v>
      </c>
      <c r="S31" s="53"/>
      <c r="T31" s="53"/>
      <c r="U31" s="53">
        <v>1</v>
      </c>
      <c r="V31" s="53">
        <v>14</v>
      </c>
      <c r="W31" s="53"/>
      <c r="X31" s="53"/>
      <c r="Y31" s="53"/>
      <c r="Z31" s="53"/>
      <c r="AA31" s="59"/>
      <c r="AB31" s="62"/>
      <c r="AC31" s="59">
        <v>26</v>
      </c>
      <c r="AD31" s="62">
        <f>AC31-12</f>
        <v>14</v>
      </c>
      <c r="AE31" s="56">
        <f t="shared" si="6"/>
        <v>12</v>
      </c>
    </row>
    <row r="32" spans="1:31" ht="60" x14ac:dyDescent="0.25">
      <c r="A32" s="66">
        <v>18</v>
      </c>
      <c r="B32" s="67" t="s">
        <v>166</v>
      </c>
      <c r="C32" s="68">
        <f t="shared" si="1"/>
        <v>1</v>
      </c>
      <c r="D32" s="36"/>
      <c r="E32" s="68"/>
      <c r="F32" s="68">
        <v>1</v>
      </c>
      <c r="G32" s="69">
        <v>1197144</v>
      </c>
      <c r="H32" s="69">
        <v>588198</v>
      </c>
      <c r="I32" s="38">
        <f t="shared" si="2"/>
        <v>608946</v>
      </c>
      <c r="J32" s="70"/>
      <c r="K32" s="70"/>
      <c r="L32" s="39">
        <f t="shared" si="3"/>
        <v>0</v>
      </c>
      <c r="M32" s="70">
        <v>357439</v>
      </c>
      <c r="N32" s="70">
        <f>M32</f>
        <v>357439</v>
      </c>
      <c r="O32" s="39">
        <f t="shared" si="4"/>
        <v>0</v>
      </c>
      <c r="P32" s="70"/>
      <c r="Q32" s="70"/>
      <c r="R32" s="39">
        <f t="shared" si="5"/>
        <v>0</v>
      </c>
      <c r="S32" s="70"/>
      <c r="T32" s="70"/>
      <c r="U32" s="70">
        <v>0</v>
      </c>
      <c r="V32" s="70">
        <v>23</v>
      </c>
      <c r="W32" s="70"/>
      <c r="X32" s="70"/>
      <c r="Y32" s="70"/>
      <c r="Z32" s="70"/>
      <c r="AA32" s="90"/>
      <c r="AB32" s="91"/>
      <c r="AC32" s="90">
        <v>10</v>
      </c>
      <c r="AD32" s="91">
        <v>9</v>
      </c>
      <c r="AE32" s="71">
        <f t="shared" si="6"/>
        <v>1</v>
      </c>
    </row>
    <row r="33" spans="1:31" s="31" customFormat="1" ht="14.25" x14ac:dyDescent="0.2">
      <c r="A33" s="40">
        <f>A39</f>
        <v>6</v>
      </c>
      <c r="B33" s="92" t="s">
        <v>167</v>
      </c>
      <c r="C33" s="40">
        <f>SUM(C34:C39)</f>
        <v>6</v>
      </c>
      <c r="D33" s="93"/>
      <c r="E33" s="93"/>
      <c r="F33" s="40"/>
      <c r="G33" s="73">
        <f t="shared" ref="G33:Z33" si="8">SUM(G34:G39)</f>
        <v>821523</v>
      </c>
      <c r="H33" s="73">
        <f t="shared" si="8"/>
        <v>713511</v>
      </c>
      <c r="I33" s="73">
        <f t="shared" si="2"/>
        <v>108012</v>
      </c>
      <c r="J33" s="74">
        <f t="shared" si="8"/>
        <v>0</v>
      </c>
      <c r="K33" s="74">
        <f t="shared" si="8"/>
        <v>0</v>
      </c>
      <c r="L33" s="74">
        <f t="shared" si="3"/>
        <v>0</v>
      </c>
      <c r="M33" s="74">
        <f t="shared" si="8"/>
        <v>300382</v>
      </c>
      <c r="N33" s="74">
        <f t="shared" si="8"/>
        <v>182751</v>
      </c>
      <c r="O33" s="74">
        <f t="shared" si="4"/>
        <v>117631</v>
      </c>
      <c r="P33" s="74">
        <f t="shared" si="8"/>
        <v>0</v>
      </c>
      <c r="Q33" s="74">
        <f t="shared" si="8"/>
        <v>0</v>
      </c>
      <c r="R33" s="74">
        <f t="shared" si="5"/>
        <v>0</v>
      </c>
      <c r="S33" s="74">
        <f t="shared" si="8"/>
        <v>0</v>
      </c>
      <c r="T33" s="74">
        <f t="shared" si="8"/>
        <v>0</v>
      </c>
      <c r="U33" s="74">
        <f>SUM(U34:U39)</f>
        <v>18</v>
      </c>
      <c r="V33" s="74">
        <f>SUM(V34:V39)</f>
        <v>129</v>
      </c>
      <c r="W33" s="74">
        <f t="shared" si="8"/>
        <v>0</v>
      </c>
      <c r="X33" s="74">
        <f t="shared" si="8"/>
        <v>0</v>
      </c>
      <c r="Y33" s="74">
        <f t="shared" si="8"/>
        <v>0</v>
      </c>
      <c r="Z33" s="74">
        <f t="shared" si="8"/>
        <v>0</v>
      </c>
      <c r="AA33" s="74"/>
      <c r="AB33" s="72"/>
      <c r="AC33" s="74">
        <f>SUM(AC34:AC39)</f>
        <v>50</v>
      </c>
      <c r="AD33" s="74">
        <f>SUM(AD34:AD39)</f>
        <v>46</v>
      </c>
      <c r="AE33" s="74">
        <f>SUM(AE34:AE39)</f>
        <v>4</v>
      </c>
    </row>
    <row r="34" spans="1:31" ht="72" x14ac:dyDescent="0.25">
      <c r="A34" s="82">
        <v>1</v>
      </c>
      <c r="B34" s="83" t="s">
        <v>168</v>
      </c>
      <c r="C34" s="84">
        <f t="shared" ref="C34:C39" si="9">E34+F34</f>
        <v>1</v>
      </c>
      <c r="D34" s="84"/>
      <c r="E34" s="84">
        <v>1</v>
      </c>
      <c r="F34" s="84"/>
      <c r="G34" s="81">
        <v>133308</v>
      </c>
      <c r="H34" s="81">
        <v>133308</v>
      </c>
      <c r="I34" s="81">
        <f t="shared" si="2"/>
        <v>0</v>
      </c>
      <c r="J34" s="85"/>
      <c r="K34" s="85"/>
      <c r="L34" s="85">
        <f t="shared" si="3"/>
        <v>0</v>
      </c>
      <c r="M34" s="85">
        <v>86268</v>
      </c>
      <c r="N34" s="85">
        <v>86268</v>
      </c>
      <c r="O34" s="85">
        <f t="shared" si="4"/>
        <v>0</v>
      </c>
      <c r="P34" s="85"/>
      <c r="Q34" s="85"/>
      <c r="R34" s="85">
        <f t="shared" si="5"/>
        <v>0</v>
      </c>
      <c r="S34" s="85"/>
      <c r="T34" s="85"/>
      <c r="U34" s="85">
        <v>3</v>
      </c>
      <c r="V34" s="85">
        <v>4</v>
      </c>
      <c r="W34" s="85"/>
      <c r="X34" s="85"/>
      <c r="Y34" s="85"/>
      <c r="Z34" s="85"/>
      <c r="AA34" s="87"/>
      <c r="AB34" s="88"/>
      <c r="AC34" s="87">
        <v>9</v>
      </c>
      <c r="AD34" s="88">
        <v>9</v>
      </c>
      <c r="AE34" s="89">
        <f t="shared" si="6"/>
        <v>0</v>
      </c>
    </row>
    <row r="35" spans="1:31" ht="60" x14ac:dyDescent="0.25">
      <c r="A35" s="49">
        <v>2</v>
      </c>
      <c r="B35" s="65" t="s">
        <v>169</v>
      </c>
      <c r="C35" s="51">
        <f t="shared" si="9"/>
        <v>1</v>
      </c>
      <c r="D35" s="51"/>
      <c r="E35" s="51">
        <v>1</v>
      </c>
      <c r="F35" s="51"/>
      <c r="G35" s="52">
        <v>168080</v>
      </c>
      <c r="H35" s="52">
        <v>168080</v>
      </c>
      <c r="I35" s="52">
        <f t="shared" si="2"/>
        <v>0</v>
      </c>
      <c r="J35" s="53"/>
      <c r="K35" s="53"/>
      <c r="L35" s="53">
        <f t="shared" si="3"/>
        <v>0</v>
      </c>
      <c r="M35" s="53"/>
      <c r="N35" s="53"/>
      <c r="O35" s="53">
        <f t="shared" si="4"/>
        <v>0</v>
      </c>
      <c r="P35" s="53"/>
      <c r="Q35" s="53"/>
      <c r="R35" s="53">
        <f t="shared" si="5"/>
        <v>0</v>
      </c>
      <c r="S35" s="53"/>
      <c r="T35" s="53"/>
      <c r="U35" s="53">
        <v>3</v>
      </c>
      <c r="V35" s="53">
        <v>4</v>
      </c>
      <c r="W35" s="53"/>
      <c r="X35" s="53"/>
      <c r="Y35" s="53"/>
      <c r="Z35" s="53"/>
      <c r="AA35" s="63"/>
      <c r="AB35" s="64"/>
      <c r="AC35" s="63">
        <v>9</v>
      </c>
      <c r="AD35" s="64">
        <v>9</v>
      </c>
      <c r="AE35" s="56">
        <f t="shared" si="6"/>
        <v>0</v>
      </c>
    </row>
    <row r="36" spans="1:31" ht="84" x14ac:dyDescent="0.25">
      <c r="A36" s="49">
        <v>3</v>
      </c>
      <c r="B36" s="61" t="s">
        <v>170</v>
      </c>
      <c r="C36" s="51">
        <f t="shared" si="9"/>
        <v>1</v>
      </c>
      <c r="D36" s="51"/>
      <c r="E36" s="51">
        <v>1</v>
      </c>
      <c r="F36" s="51"/>
      <c r="G36" s="52"/>
      <c r="H36" s="52"/>
      <c r="I36" s="52">
        <f t="shared" si="2"/>
        <v>0</v>
      </c>
      <c r="J36" s="53"/>
      <c r="K36" s="53"/>
      <c r="L36" s="53">
        <f t="shared" si="3"/>
        <v>0</v>
      </c>
      <c r="M36" s="53"/>
      <c r="N36" s="53"/>
      <c r="O36" s="53">
        <f t="shared" si="4"/>
        <v>0</v>
      </c>
      <c r="P36" s="53"/>
      <c r="Q36" s="53"/>
      <c r="R36" s="53">
        <f t="shared" si="5"/>
        <v>0</v>
      </c>
      <c r="S36" s="53"/>
      <c r="T36" s="53"/>
      <c r="U36" s="53">
        <v>3</v>
      </c>
      <c r="V36" s="53">
        <v>8</v>
      </c>
      <c r="W36" s="53"/>
      <c r="X36" s="53"/>
      <c r="Y36" s="53"/>
      <c r="Z36" s="53"/>
      <c r="AA36" s="63"/>
      <c r="AB36" s="64"/>
      <c r="AC36" s="63">
        <v>5</v>
      </c>
      <c r="AD36" s="64">
        <v>5</v>
      </c>
      <c r="AE36" s="56">
        <f t="shared" si="6"/>
        <v>0</v>
      </c>
    </row>
    <row r="37" spans="1:31" ht="48" x14ac:dyDescent="0.25">
      <c r="A37" s="49">
        <v>4</v>
      </c>
      <c r="B37" s="61" t="s">
        <v>171</v>
      </c>
      <c r="C37" s="51">
        <f t="shared" si="9"/>
        <v>1</v>
      </c>
      <c r="D37" s="51"/>
      <c r="E37" s="51"/>
      <c r="F37" s="51">
        <v>1</v>
      </c>
      <c r="G37" s="52">
        <v>475421</v>
      </c>
      <c r="H37" s="52">
        <f>G37-108012</f>
        <v>367409</v>
      </c>
      <c r="I37" s="52">
        <f t="shared" si="2"/>
        <v>108012</v>
      </c>
      <c r="J37" s="53"/>
      <c r="K37" s="53"/>
      <c r="L37" s="53">
        <f t="shared" si="3"/>
        <v>0</v>
      </c>
      <c r="M37" s="53">
        <v>214114</v>
      </c>
      <c r="N37" s="53">
        <v>96483</v>
      </c>
      <c r="O37" s="53">
        <f t="shared" si="4"/>
        <v>117631</v>
      </c>
      <c r="P37" s="53"/>
      <c r="Q37" s="53"/>
      <c r="R37" s="53">
        <f t="shared" si="5"/>
        <v>0</v>
      </c>
      <c r="S37" s="53"/>
      <c r="T37" s="53"/>
      <c r="U37" s="53"/>
      <c r="V37" s="53">
        <v>77</v>
      </c>
      <c r="W37" s="53"/>
      <c r="X37" s="53"/>
      <c r="Y37" s="53"/>
      <c r="Z37" s="53"/>
      <c r="AA37" s="63"/>
      <c r="AB37" s="154"/>
      <c r="AC37" s="63">
        <v>15</v>
      </c>
      <c r="AD37" s="154">
        <v>11</v>
      </c>
      <c r="AE37" s="56">
        <v>4</v>
      </c>
    </row>
    <row r="38" spans="1:31" ht="72" x14ac:dyDescent="0.25">
      <c r="A38" s="49">
        <v>5</v>
      </c>
      <c r="B38" s="61" t="s">
        <v>172</v>
      </c>
      <c r="C38" s="51">
        <f t="shared" si="9"/>
        <v>1</v>
      </c>
      <c r="D38" s="51"/>
      <c r="E38" s="51"/>
      <c r="F38" s="51">
        <v>1</v>
      </c>
      <c r="G38" s="52"/>
      <c r="H38" s="52"/>
      <c r="I38" s="52">
        <f t="shared" si="2"/>
        <v>0</v>
      </c>
      <c r="J38" s="53"/>
      <c r="K38" s="53"/>
      <c r="L38" s="155">
        <f t="shared" si="3"/>
        <v>0</v>
      </c>
      <c r="M38" s="53"/>
      <c r="N38" s="53"/>
      <c r="O38" s="155">
        <f t="shared" si="4"/>
        <v>0</v>
      </c>
      <c r="P38" s="53"/>
      <c r="Q38" s="53"/>
      <c r="R38" s="155">
        <f t="shared" si="5"/>
        <v>0</v>
      </c>
      <c r="S38" s="53"/>
      <c r="T38" s="53"/>
      <c r="U38" s="53">
        <v>5</v>
      </c>
      <c r="V38" s="53">
        <v>26</v>
      </c>
      <c r="W38" s="53"/>
      <c r="X38" s="53"/>
      <c r="Y38" s="53"/>
      <c r="Z38" s="53"/>
      <c r="AA38" s="63"/>
      <c r="AB38" s="64"/>
      <c r="AC38" s="63">
        <v>5</v>
      </c>
      <c r="AD38" s="64">
        <v>5</v>
      </c>
      <c r="AE38" s="56">
        <f t="shared" si="6"/>
        <v>0</v>
      </c>
    </row>
    <row r="39" spans="1:31" ht="84" x14ac:dyDescent="0.25">
      <c r="A39" s="82">
        <v>6</v>
      </c>
      <c r="B39" s="83" t="s">
        <v>173</v>
      </c>
      <c r="C39" s="84">
        <f t="shared" si="9"/>
        <v>1</v>
      </c>
      <c r="D39" s="84"/>
      <c r="E39" s="84">
        <v>1</v>
      </c>
      <c r="F39" s="84"/>
      <c r="G39" s="81">
        <v>44714</v>
      </c>
      <c r="H39" s="81">
        <v>44714</v>
      </c>
      <c r="I39" s="81">
        <f t="shared" si="2"/>
        <v>0</v>
      </c>
      <c r="J39" s="85"/>
      <c r="K39" s="85"/>
      <c r="L39" s="86">
        <f t="shared" si="3"/>
        <v>0</v>
      </c>
      <c r="M39" s="85"/>
      <c r="N39" s="85"/>
      <c r="O39" s="86">
        <f t="shared" si="4"/>
        <v>0</v>
      </c>
      <c r="P39" s="85"/>
      <c r="Q39" s="85"/>
      <c r="R39" s="86">
        <f t="shared" si="5"/>
        <v>0</v>
      </c>
      <c r="S39" s="85"/>
      <c r="T39" s="85"/>
      <c r="U39" s="85">
        <v>4</v>
      </c>
      <c r="V39" s="85">
        <v>10</v>
      </c>
      <c r="W39" s="85"/>
      <c r="X39" s="85"/>
      <c r="Y39" s="85"/>
      <c r="Z39" s="85"/>
      <c r="AA39" s="87"/>
      <c r="AB39" s="88"/>
      <c r="AC39" s="87">
        <v>7</v>
      </c>
      <c r="AD39" s="88">
        <v>7</v>
      </c>
      <c r="AE39" s="89">
        <f t="shared" si="6"/>
        <v>0</v>
      </c>
    </row>
    <row r="40" spans="1:31" ht="15.75" x14ac:dyDescent="0.25">
      <c r="A40" s="72">
        <f>A33+A14+A8</f>
        <v>29</v>
      </c>
      <c r="B40" s="1" t="s">
        <v>174</v>
      </c>
      <c r="C40" s="40">
        <f t="shared" ref="C40:Z40" si="10">C33+C14+C8</f>
        <v>29</v>
      </c>
      <c r="D40" s="40">
        <f t="shared" si="10"/>
        <v>5</v>
      </c>
      <c r="E40" s="40">
        <f t="shared" si="10"/>
        <v>16</v>
      </c>
      <c r="F40" s="40">
        <f t="shared" si="10"/>
        <v>7</v>
      </c>
      <c r="G40" s="171">
        <f t="shared" si="10"/>
        <v>10662786</v>
      </c>
      <c r="H40" s="171">
        <f t="shared" si="10"/>
        <v>8625605</v>
      </c>
      <c r="I40" s="73">
        <f t="shared" si="2"/>
        <v>2037181</v>
      </c>
      <c r="J40" s="74">
        <f t="shared" si="10"/>
        <v>1066100</v>
      </c>
      <c r="K40" s="74">
        <f t="shared" si="10"/>
        <v>0</v>
      </c>
      <c r="L40" s="74">
        <f t="shared" si="3"/>
        <v>1066100</v>
      </c>
      <c r="M40" s="74">
        <f t="shared" si="10"/>
        <v>4052281</v>
      </c>
      <c r="N40" s="74">
        <f t="shared" si="10"/>
        <v>3896970</v>
      </c>
      <c r="O40" s="74">
        <f t="shared" si="4"/>
        <v>155311</v>
      </c>
      <c r="P40" s="74">
        <f t="shared" si="10"/>
        <v>143143660.59999999</v>
      </c>
      <c r="Q40" s="74">
        <f t="shared" si="10"/>
        <v>110093560.59999999</v>
      </c>
      <c r="R40" s="74">
        <f t="shared" si="5"/>
        <v>33050100</v>
      </c>
      <c r="S40" s="74">
        <f t="shared" si="10"/>
        <v>0</v>
      </c>
      <c r="T40" s="74">
        <f t="shared" si="10"/>
        <v>0</v>
      </c>
      <c r="U40" s="74">
        <f t="shared" si="10"/>
        <v>79</v>
      </c>
      <c r="V40" s="74">
        <f t="shared" si="10"/>
        <v>514</v>
      </c>
      <c r="W40" s="74">
        <f t="shared" si="10"/>
        <v>2</v>
      </c>
      <c r="X40" s="74">
        <f t="shared" si="10"/>
        <v>3</v>
      </c>
      <c r="Y40" s="74">
        <f t="shared" si="10"/>
        <v>0</v>
      </c>
      <c r="Z40" s="74">
        <f t="shared" si="10"/>
        <v>0</v>
      </c>
      <c r="AA40" s="74"/>
      <c r="AB40" s="74"/>
      <c r="AC40" s="74">
        <f>AC33+AC14+AC8</f>
        <v>304</v>
      </c>
      <c r="AD40" s="74">
        <f>AD33+AD14+AD8</f>
        <v>262</v>
      </c>
      <c r="AE40" s="80">
        <f t="shared" si="6"/>
        <v>42</v>
      </c>
    </row>
    <row r="42" spans="1:31" x14ac:dyDescent="0.25">
      <c r="G42" s="76"/>
      <c r="H42" s="76"/>
      <c r="I42" s="76"/>
      <c r="N42" s="77"/>
      <c r="O42" s="77"/>
      <c r="V42" s="77"/>
    </row>
    <row r="43" spans="1:31" x14ac:dyDescent="0.25">
      <c r="H43" s="76"/>
      <c r="I43" s="76"/>
      <c r="N43" s="77"/>
      <c r="O43" s="77"/>
      <c r="Q43" s="78"/>
      <c r="R43" s="78"/>
    </row>
    <row r="44" spans="1:31" x14ac:dyDescent="0.25">
      <c r="G44" s="76"/>
    </row>
    <row r="45" spans="1:31" x14ac:dyDescent="0.25">
      <c r="G45" s="76"/>
      <c r="N45" s="77"/>
      <c r="O45" s="77"/>
      <c r="Q45" s="75"/>
      <c r="R45" s="75"/>
    </row>
    <row r="46" spans="1:31" x14ac:dyDescent="0.25">
      <c r="G46" s="77"/>
      <c r="Q46" s="79"/>
      <c r="R46" s="79"/>
    </row>
  </sheetData>
  <mergeCells count="30">
    <mergeCell ref="W4:Z4"/>
    <mergeCell ref="AA4:AB4"/>
    <mergeCell ref="AC4:AE4"/>
    <mergeCell ref="AB5:AB6"/>
    <mergeCell ref="AC5:AC6"/>
    <mergeCell ref="M5:O5"/>
    <mergeCell ref="AC1:AE1"/>
    <mergeCell ref="AD5:AD6"/>
    <mergeCell ref="AE5:AE6"/>
    <mergeCell ref="P5:R5"/>
    <mergeCell ref="S5:T5"/>
    <mergeCell ref="U5:V5"/>
    <mergeCell ref="W5:X5"/>
    <mergeCell ref="Y5:Z5"/>
    <mergeCell ref="AA5:AA6"/>
    <mergeCell ref="A2:AE2"/>
    <mergeCell ref="W3:AE3"/>
    <mergeCell ref="M4:R4"/>
    <mergeCell ref="S4:V4"/>
    <mergeCell ref="A4:A6"/>
    <mergeCell ref="B4:B6"/>
    <mergeCell ref="C4:D4"/>
    <mergeCell ref="E4:F4"/>
    <mergeCell ref="G4:L4"/>
    <mergeCell ref="C5:C6"/>
    <mergeCell ref="D5:D6"/>
    <mergeCell ref="E5:E6"/>
    <mergeCell ref="F5:F6"/>
    <mergeCell ref="G5:I5"/>
    <mergeCell ref="J5:L5"/>
  </mergeCells>
  <pageMargins left="0.19685039370078741" right="0.11811023622047245" top="0.15748031496062992" bottom="0.15748031496062992"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topLeftCell="A25" zoomScaleNormal="100" workbookViewId="0">
      <selection activeCell="P5" sqref="P5"/>
    </sheetView>
  </sheetViews>
  <sheetFormatPr defaultColWidth="8.625" defaultRowHeight="15.75" x14ac:dyDescent="0.25"/>
  <cols>
    <col min="1" max="1" width="4.375" style="20" customWidth="1"/>
    <col min="2" max="2" width="45.375" customWidth="1"/>
    <col min="3" max="3" width="27.25" style="21" customWidth="1"/>
    <col min="4" max="4" width="26.625" style="21" customWidth="1"/>
    <col min="5" max="5" width="9.75" style="21" bestFit="1" customWidth="1"/>
    <col min="6" max="6" width="11.625" style="21" customWidth="1"/>
    <col min="7" max="7" width="11.75" style="18" customWidth="1"/>
    <col min="8" max="8" width="12.25" style="19" customWidth="1"/>
    <col min="9" max="9" width="0" style="20" hidden="1" customWidth="1"/>
    <col min="10" max="10" width="0" hidden="1" customWidth="1"/>
  </cols>
  <sheetData>
    <row r="1" spans="1:11" x14ac:dyDescent="0.25">
      <c r="G1" s="193" t="s">
        <v>253</v>
      </c>
      <c r="H1" s="193"/>
    </row>
    <row r="2" spans="1:11" ht="30.75" customHeight="1" x14ac:dyDescent="0.25">
      <c r="A2" s="196" t="s">
        <v>254</v>
      </c>
      <c r="B2" s="197"/>
      <c r="C2" s="197"/>
      <c r="D2" s="197"/>
      <c r="E2" s="197"/>
      <c r="F2" s="197"/>
      <c r="G2" s="197"/>
      <c r="H2" s="197"/>
    </row>
    <row r="3" spans="1:11" ht="22.9" customHeight="1" x14ac:dyDescent="0.25">
      <c r="A3" s="193"/>
      <c r="B3" s="193"/>
      <c r="C3" s="193"/>
      <c r="D3" s="193"/>
      <c r="E3" s="193"/>
      <c r="F3" s="193"/>
      <c r="G3" s="193"/>
    </row>
    <row r="4" spans="1:11" ht="33.75" customHeight="1" x14ac:dyDescent="0.25">
      <c r="A4" s="198" t="s">
        <v>1</v>
      </c>
      <c r="B4" s="198" t="s">
        <v>2</v>
      </c>
      <c r="C4" s="198" t="s">
        <v>3</v>
      </c>
      <c r="D4" s="198" t="s">
        <v>4</v>
      </c>
      <c r="E4" s="194" t="s">
        <v>243</v>
      </c>
      <c r="F4" s="194"/>
      <c r="G4" s="194"/>
      <c r="H4" s="194"/>
      <c r="I4" s="18" t="s">
        <v>95</v>
      </c>
      <c r="J4" s="18" t="s">
        <v>94</v>
      </c>
    </row>
    <row r="5" spans="1:11" ht="30" customHeight="1" x14ac:dyDescent="0.25">
      <c r="A5" s="195"/>
      <c r="B5" s="195"/>
      <c r="C5" s="195"/>
      <c r="D5" s="195"/>
      <c r="E5" s="199" t="s">
        <v>244</v>
      </c>
      <c r="F5" s="194" t="s">
        <v>245</v>
      </c>
      <c r="G5" s="194"/>
      <c r="H5" s="195" t="s">
        <v>248</v>
      </c>
      <c r="I5" s="18"/>
      <c r="J5" s="18"/>
    </row>
    <row r="6" spans="1:11" ht="54.75" customHeight="1" x14ac:dyDescent="0.25">
      <c r="A6" s="195"/>
      <c r="B6" s="195"/>
      <c r="C6" s="195"/>
      <c r="D6" s="195"/>
      <c r="E6" s="200"/>
      <c r="F6" s="156" t="s">
        <v>246</v>
      </c>
      <c r="G6" s="156" t="s">
        <v>247</v>
      </c>
      <c r="H6" s="195"/>
      <c r="I6" s="18"/>
      <c r="J6" s="157"/>
    </row>
    <row r="7" spans="1:11" x14ac:dyDescent="0.25">
      <c r="A7" s="1" t="s">
        <v>5</v>
      </c>
      <c r="B7" s="2" t="s">
        <v>6</v>
      </c>
      <c r="C7" s="1"/>
      <c r="D7" s="1"/>
      <c r="E7" s="1"/>
      <c r="F7" s="1"/>
      <c r="G7" s="3"/>
      <c r="H7" s="4"/>
      <c r="I7" s="18"/>
      <c r="J7" s="157"/>
    </row>
    <row r="8" spans="1:11" x14ac:dyDescent="0.25">
      <c r="A8" s="158">
        <v>1</v>
      </c>
      <c r="B8" s="159" t="s">
        <v>32</v>
      </c>
      <c r="C8" s="158" t="s">
        <v>8</v>
      </c>
      <c r="D8" s="158" t="s">
        <v>9</v>
      </c>
      <c r="E8" s="160">
        <v>5</v>
      </c>
      <c r="F8" s="160">
        <v>4</v>
      </c>
      <c r="G8" s="161">
        <v>1</v>
      </c>
      <c r="H8" s="161">
        <f t="shared" ref="H8:H38" si="0">E8-(F8+G8)</f>
        <v>0</v>
      </c>
      <c r="I8" s="18">
        <v>1</v>
      </c>
      <c r="J8" s="157"/>
    </row>
    <row r="9" spans="1:11" x14ac:dyDescent="0.25">
      <c r="A9" s="4">
        <v>2</v>
      </c>
      <c r="B9" s="6" t="s">
        <v>33</v>
      </c>
      <c r="C9" s="4" t="s">
        <v>11</v>
      </c>
      <c r="D9" s="4" t="s">
        <v>7</v>
      </c>
      <c r="E9" s="162">
        <v>15</v>
      </c>
      <c r="F9" s="162">
        <v>1</v>
      </c>
      <c r="G9" s="163">
        <v>14</v>
      </c>
      <c r="H9" s="161">
        <f t="shared" si="0"/>
        <v>0</v>
      </c>
      <c r="I9" s="18">
        <v>1</v>
      </c>
      <c r="J9" s="157"/>
    </row>
    <row r="10" spans="1:11" ht="16.5" x14ac:dyDescent="0.3">
      <c r="A10" s="4">
        <v>3</v>
      </c>
      <c r="B10" s="6" t="s">
        <v>13</v>
      </c>
      <c r="C10" s="4" t="s">
        <v>10</v>
      </c>
      <c r="D10" s="4" t="s">
        <v>12</v>
      </c>
      <c r="E10" s="162">
        <v>6</v>
      </c>
      <c r="F10" s="162"/>
      <c r="G10" s="163">
        <v>6</v>
      </c>
      <c r="H10" s="161">
        <f t="shared" si="0"/>
        <v>0</v>
      </c>
      <c r="I10" s="18">
        <v>1</v>
      </c>
      <c r="J10" s="157"/>
      <c r="K10" s="22"/>
    </row>
    <row r="11" spans="1:11" x14ac:dyDescent="0.25">
      <c r="A11" s="4">
        <v>4</v>
      </c>
      <c r="B11" s="6" t="s">
        <v>34</v>
      </c>
      <c r="C11" s="4" t="s">
        <v>14</v>
      </c>
      <c r="D11" s="4" t="s">
        <v>15</v>
      </c>
      <c r="E11" s="162">
        <v>13</v>
      </c>
      <c r="F11" s="162">
        <v>5</v>
      </c>
      <c r="G11" s="163">
        <v>6</v>
      </c>
      <c r="H11" s="161">
        <f t="shared" si="0"/>
        <v>2</v>
      </c>
      <c r="I11" s="18"/>
      <c r="J11" s="157">
        <v>2</v>
      </c>
    </row>
    <row r="12" spans="1:11" x14ac:dyDescent="0.25">
      <c r="A12" s="4">
        <v>5</v>
      </c>
      <c r="B12" s="6" t="s">
        <v>35</v>
      </c>
      <c r="C12" s="4" t="s">
        <v>16</v>
      </c>
      <c r="D12" s="4" t="s">
        <v>17</v>
      </c>
      <c r="E12" s="164">
        <v>4</v>
      </c>
      <c r="F12" s="164">
        <v>4</v>
      </c>
      <c r="G12" s="165"/>
      <c r="H12" s="161">
        <f t="shared" si="0"/>
        <v>0</v>
      </c>
      <c r="I12" s="18">
        <v>1</v>
      </c>
      <c r="J12" s="157"/>
    </row>
    <row r="13" spans="1:11" s="10" customFormat="1" x14ac:dyDescent="0.25">
      <c r="A13" s="1" t="s">
        <v>18</v>
      </c>
      <c r="B13" s="2" t="s">
        <v>19</v>
      </c>
      <c r="C13" s="1"/>
      <c r="D13" s="1"/>
      <c r="E13" s="1"/>
      <c r="F13" s="1"/>
      <c r="G13" s="8"/>
      <c r="H13" s="161"/>
      <c r="I13" s="9"/>
      <c r="J13" s="9"/>
    </row>
    <row r="14" spans="1:11" x14ac:dyDescent="0.25">
      <c r="A14" s="4">
        <v>1</v>
      </c>
      <c r="B14" s="6" t="s">
        <v>20</v>
      </c>
      <c r="C14" s="4" t="s">
        <v>21</v>
      </c>
      <c r="D14" s="4" t="s">
        <v>22</v>
      </c>
      <c r="E14" s="160">
        <v>9</v>
      </c>
      <c r="F14" s="160">
        <v>2</v>
      </c>
      <c r="G14" s="161">
        <v>7</v>
      </c>
      <c r="H14" s="161">
        <f t="shared" si="0"/>
        <v>0</v>
      </c>
      <c r="I14" s="18">
        <v>1</v>
      </c>
      <c r="J14" s="157"/>
    </row>
    <row r="15" spans="1:11" x14ac:dyDescent="0.25">
      <c r="A15" s="4">
        <v>2</v>
      </c>
      <c r="B15" s="6" t="s">
        <v>23</v>
      </c>
      <c r="C15" s="4" t="s">
        <v>24</v>
      </c>
      <c r="D15" s="4" t="s">
        <v>25</v>
      </c>
      <c r="E15" s="162">
        <v>10</v>
      </c>
      <c r="F15" s="162">
        <v>8</v>
      </c>
      <c r="G15" s="163">
        <v>2</v>
      </c>
      <c r="H15" s="161">
        <f t="shared" si="0"/>
        <v>0</v>
      </c>
      <c r="I15" s="18">
        <v>1</v>
      </c>
      <c r="J15" s="157"/>
    </row>
    <row r="16" spans="1:11" x14ac:dyDescent="0.25">
      <c r="A16" s="4">
        <v>3</v>
      </c>
      <c r="B16" s="6" t="s">
        <v>26</v>
      </c>
      <c r="C16" s="4" t="s">
        <v>27</v>
      </c>
      <c r="D16" s="4" t="s">
        <v>28</v>
      </c>
      <c r="E16" s="162">
        <v>4</v>
      </c>
      <c r="F16" s="162">
        <v>4</v>
      </c>
      <c r="G16" s="163"/>
      <c r="H16" s="161">
        <f t="shared" si="0"/>
        <v>0</v>
      </c>
      <c r="I16" s="18">
        <v>1</v>
      </c>
      <c r="J16" s="157"/>
    </row>
    <row r="17" spans="1:10" x14ac:dyDescent="0.25">
      <c r="A17" s="4">
        <v>4</v>
      </c>
      <c r="B17" s="6" t="s">
        <v>29</v>
      </c>
      <c r="C17" s="4" t="s">
        <v>30</v>
      </c>
      <c r="D17" s="4" t="s">
        <v>31</v>
      </c>
      <c r="E17" s="162">
        <v>27</v>
      </c>
      <c r="F17" s="162">
        <v>3</v>
      </c>
      <c r="G17" s="162">
        <v>10</v>
      </c>
      <c r="H17" s="161">
        <f t="shared" si="0"/>
        <v>14</v>
      </c>
      <c r="I17" s="18"/>
      <c r="J17" s="18">
        <v>14</v>
      </c>
    </row>
    <row r="18" spans="1:10" x14ac:dyDescent="0.25">
      <c r="A18" s="4">
        <v>5</v>
      </c>
      <c r="B18" s="6" t="s">
        <v>251</v>
      </c>
      <c r="C18" s="4" t="s">
        <v>37</v>
      </c>
      <c r="D18" s="4" t="s">
        <v>38</v>
      </c>
      <c r="E18" s="162">
        <v>23</v>
      </c>
      <c r="F18" s="162">
        <v>10</v>
      </c>
      <c r="G18" s="163">
        <v>6</v>
      </c>
      <c r="H18" s="161">
        <f>E18-(F18+G18)</f>
        <v>7</v>
      </c>
      <c r="I18" s="18"/>
      <c r="J18" s="18">
        <v>7</v>
      </c>
    </row>
    <row r="19" spans="1:10" s="166" customFormat="1" x14ac:dyDescent="0.25">
      <c r="A19" s="4">
        <v>6</v>
      </c>
      <c r="B19" s="6" t="s">
        <v>39</v>
      </c>
      <c r="C19" s="4" t="s">
        <v>40</v>
      </c>
      <c r="D19" s="4" t="s">
        <v>96</v>
      </c>
      <c r="E19" s="162">
        <v>9</v>
      </c>
      <c r="F19" s="162">
        <v>2</v>
      </c>
      <c r="G19" s="163">
        <v>7</v>
      </c>
      <c r="H19" s="161">
        <f t="shared" si="0"/>
        <v>0</v>
      </c>
      <c r="I19" s="18">
        <v>1</v>
      </c>
      <c r="J19" s="157"/>
    </row>
    <row r="20" spans="1:10" x14ac:dyDescent="0.25">
      <c r="A20" s="4">
        <v>7</v>
      </c>
      <c r="B20" s="6" t="s">
        <v>41</v>
      </c>
      <c r="C20" s="4" t="s">
        <v>40</v>
      </c>
      <c r="D20" s="4" t="s">
        <v>97</v>
      </c>
      <c r="E20" s="162">
        <v>6</v>
      </c>
      <c r="F20" s="162">
        <v>6</v>
      </c>
      <c r="G20" s="163"/>
      <c r="H20" s="161">
        <f t="shared" si="0"/>
        <v>0</v>
      </c>
      <c r="I20" s="18">
        <v>1</v>
      </c>
      <c r="J20" s="157"/>
    </row>
    <row r="21" spans="1:10" x14ac:dyDescent="0.25">
      <c r="A21" s="4">
        <v>8</v>
      </c>
      <c r="B21" s="6" t="s">
        <v>42</v>
      </c>
      <c r="C21" s="4" t="s">
        <v>40</v>
      </c>
      <c r="D21" s="4" t="s">
        <v>98</v>
      </c>
      <c r="E21" s="162">
        <v>7</v>
      </c>
      <c r="F21" s="162">
        <v>4</v>
      </c>
      <c r="G21" s="163">
        <v>3</v>
      </c>
      <c r="H21" s="161">
        <f t="shared" si="0"/>
        <v>0</v>
      </c>
      <c r="I21" s="18">
        <v>1</v>
      </c>
      <c r="J21" s="157"/>
    </row>
    <row r="22" spans="1:10" x14ac:dyDescent="0.25">
      <c r="A22" s="4">
        <v>9</v>
      </c>
      <c r="B22" s="6" t="s">
        <v>43</v>
      </c>
      <c r="C22" s="4" t="s">
        <v>44</v>
      </c>
      <c r="D22" s="4" t="s">
        <v>45</v>
      </c>
      <c r="E22" s="162">
        <v>6</v>
      </c>
      <c r="F22" s="162">
        <v>6</v>
      </c>
      <c r="G22" s="163"/>
      <c r="H22" s="161">
        <f t="shared" si="0"/>
        <v>0</v>
      </c>
      <c r="I22" s="18">
        <v>1</v>
      </c>
      <c r="J22" s="157"/>
    </row>
    <row r="23" spans="1:10" x14ac:dyDescent="0.25">
      <c r="A23" s="4">
        <v>10</v>
      </c>
      <c r="B23" s="6" t="s">
        <v>46</v>
      </c>
      <c r="C23" s="4" t="s">
        <v>47</v>
      </c>
      <c r="D23" s="4" t="s">
        <v>48</v>
      </c>
      <c r="E23" s="162">
        <v>12</v>
      </c>
      <c r="F23" s="162">
        <v>12</v>
      </c>
      <c r="G23" s="163"/>
      <c r="H23" s="161">
        <f t="shared" si="0"/>
        <v>0</v>
      </c>
      <c r="I23" s="18">
        <v>1</v>
      </c>
      <c r="J23" s="157"/>
    </row>
    <row r="24" spans="1:10" x14ac:dyDescent="0.25">
      <c r="A24" s="4">
        <v>11</v>
      </c>
      <c r="B24" s="6" t="s">
        <v>49</v>
      </c>
      <c r="C24" s="4" t="s">
        <v>50</v>
      </c>
      <c r="D24" s="4" t="s">
        <v>51</v>
      </c>
      <c r="E24" s="162">
        <v>13</v>
      </c>
      <c r="F24" s="162">
        <v>7</v>
      </c>
      <c r="G24" s="163">
        <v>6</v>
      </c>
      <c r="H24" s="161">
        <f t="shared" si="0"/>
        <v>0</v>
      </c>
      <c r="I24" s="18">
        <v>1</v>
      </c>
      <c r="J24" s="157"/>
    </row>
    <row r="25" spans="1:10" x14ac:dyDescent="0.25">
      <c r="A25" s="4">
        <v>12</v>
      </c>
      <c r="B25" s="6" t="s">
        <v>52</v>
      </c>
      <c r="C25" s="4" t="s">
        <v>53</v>
      </c>
      <c r="D25" s="4" t="s">
        <v>54</v>
      </c>
      <c r="E25" s="162">
        <v>9</v>
      </c>
      <c r="F25" s="162">
        <v>4</v>
      </c>
      <c r="G25" s="163">
        <v>5</v>
      </c>
      <c r="H25" s="161">
        <f t="shared" si="0"/>
        <v>0</v>
      </c>
      <c r="I25" s="18">
        <v>1</v>
      </c>
      <c r="J25" s="157"/>
    </row>
    <row r="26" spans="1:10" x14ac:dyDescent="0.25">
      <c r="A26" s="4">
        <v>13</v>
      </c>
      <c r="B26" s="6" t="s">
        <v>55</v>
      </c>
      <c r="C26" s="4" t="s">
        <v>56</v>
      </c>
      <c r="D26" s="4" t="s">
        <v>57</v>
      </c>
      <c r="E26" s="162">
        <v>17</v>
      </c>
      <c r="F26" s="162">
        <v>6</v>
      </c>
      <c r="G26" s="163">
        <v>9</v>
      </c>
      <c r="H26" s="161">
        <f t="shared" si="0"/>
        <v>2</v>
      </c>
      <c r="I26" s="18"/>
      <c r="J26" s="157">
        <v>2</v>
      </c>
    </row>
    <row r="27" spans="1:10" x14ac:dyDescent="0.25">
      <c r="A27" s="4">
        <v>14</v>
      </c>
      <c r="B27" s="6" t="s">
        <v>34</v>
      </c>
      <c r="C27" s="4" t="s">
        <v>58</v>
      </c>
      <c r="D27" s="4" t="s">
        <v>59</v>
      </c>
      <c r="E27" s="162">
        <v>6</v>
      </c>
      <c r="F27" s="162">
        <v>6</v>
      </c>
      <c r="G27" s="163"/>
      <c r="H27" s="161">
        <f t="shared" si="0"/>
        <v>0</v>
      </c>
      <c r="I27" s="18">
        <v>1</v>
      </c>
      <c r="J27" s="157"/>
    </row>
    <row r="28" spans="1:10" x14ac:dyDescent="0.25">
      <c r="A28" s="4">
        <v>15</v>
      </c>
      <c r="B28" s="6" t="s">
        <v>60</v>
      </c>
      <c r="C28" s="4" t="s">
        <v>58</v>
      </c>
      <c r="D28" s="4" t="s">
        <v>61</v>
      </c>
      <c r="E28" s="162">
        <v>7</v>
      </c>
      <c r="F28" s="162">
        <v>7</v>
      </c>
      <c r="G28" s="163"/>
      <c r="H28" s="161">
        <f t="shared" si="0"/>
        <v>0</v>
      </c>
      <c r="I28" s="18">
        <v>1</v>
      </c>
      <c r="J28" s="157"/>
    </row>
    <row r="29" spans="1:10" x14ac:dyDescent="0.25">
      <c r="A29" s="4">
        <v>16</v>
      </c>
      <c r="B29" s="6" t="s">
        <v>43</v>
      </c>
      <c r="C29" s="4" t="s">
        <v>44</v>
      </c>
      <c r="D29" s="4" t="s">
        <v>62</v>
      </c>
      <c r="E29" s="162">
        <v>10</v>
      </c>
      <c r="F29" s="162">
        <v>10</v>
      </c>
      <c r="G29" s="163"/>
      <c r="H29" s="161">
        <f t="shared" si="0"/>
        <v>0</v>
      </c>
      <c r="I29" s="18">
        <v>1</v>
      </c>
      <c r="J29" s="157"/>
    </row>
    <row r="30" spans="1:10" x14ac:dyDescent="0.25">
      <c r="A30" s="4">
        <v>17</v>
      </c>
      <c r="B30" s="6" t="s">
        <v>64</v>
      </c>
      <c r="C30" s="4" t="s">
        <v>63</v>
      </c>
      <c r="D30" s="4" t="s">
        <v>65</v>
      </c>
      <c r="E30" s="162">
        <v>26</v>
      </c>
      <c r="F30" s="162">
        <v>7</v>
      </c>
      <c r="G30" s="163">
        <v>7</v>
      </c>
      <c r="H30" s="161">
        <f t="shared" si="0"/>
        <v>12</v>
      </c>
      <c r="I30" s="18"/>
      <c r="J30" s="157">
        <v>12</v>
      </c>
    </row>
    <row r="31" spans="1:10" s="166" customFormat="1" x14ac:dyDescent="0.25">
      <c r="A31" s="4">
        <v>18</v>
      </c>
      <c r="B31" s="6" t="s">
        <v>52</v>
      </c>
      <c r="C31" s="4" t="s">
        <v>53</v>
      </c>
      <c r="D31" s="4" t="s">
        <v>66</v>
      </c>
      <c r="E31" s="162">
        <v>10</v>
      </c>
      <c r="F31" s="162">
        <v>7</v>
      </c>
      <c r="G31" s="163">
        <v>2</v>
      </c>
      <c r="H31" s="161">
        <f t="shared" si="0"/>
        <v>1</v>
      </c>
      <c r="I31" s="18"/>
      <c r="J31" s="157">
        <v>1</v>
      </c>
    </row>
    <row r="32" spans="1:10" x14ac:dyDescent="0.25">
      <c r="A32" s="4">
        <v>19</v>
      </c>
      <c r="B32" s="6" t="s">
        <v>67</v>
      </c>
      <c r="C32" s="4" t="s">
        <v>68</v>
      </c>
      <c r="D32" s="4" t="s">
        <v>69</v>
      </c>
      <c r="E32" s="164">
        <v>9</v>
      </c>
      <c r="F32" s="164">
        <v>9</v>
      </c>
      <c r="G32" s="165"/>
      <c r="H32" s="161">
        <f t="shared" si="0"/>
        <v>0</v>
      </c>
      <c r="I32" s="18">
        <v>1</v>
      </c>
      <c r="J32" s="157"/>
    </row>
    <row r="33" spans="1:10" s="17" customFormat="1" x14ac:dyDescent="0.25">
      <c r="A33" s="1" t="s">
        <v>70</v>
      </c>
      <c r="B33" s="2" t="s">
        <v>71</v>
      </c>
      <c r="C33" s="1"/>
      <c r="D33" s="1"/>
      <c r="E33" s="1"/>
      <c r="F33" s="1"/>
      <c r="G33" s="8"/>
      <c r="H33" s="161"/>
      <c r="I33" s="9"/>
      <c r="J33" s="16"/>
    </row>
    <row r="34" spans="1:10" x14ac:dyDescent="0.25">
      <c r="A34" s="4">
        <v>1</v>
      </c>
      <c r="B34" s="6" t="s">
        <v>72</v>
      </c>
      <c r="C34" s="4" t="s">
        <v>68</v>
      </c>
      <c r="D34" s="4" t="s">
        <v>73</v>
      </c>
      <c r="E34" s="160">
        <v>9</v>
      </c>
      <c r="F34" s="160">
        <v>9</v>
      </c>
      <c r="G34" s="161"/>
      <c r="H34" s="161">
        <f t="shared" si="0"/>
        <v>0</v>
      </c>
      <c r="I34" s="18">
        <v>1</v>
      </c>
      <c r="J34" s="157"/>
    </row>
    <row r="35" spans="1:10" x14ac:dyDescent="0.25">
      <c r="A35" s="4">
        <v>2</v>
      </c>
      <c r="B35" s="6" t="s">
        <v>74</v>
      </c>
      <c r="C35" s="4" t="s">
        <v>75</v>
      </c>
      <c r="D35" s="4" t="s">
        <v>76</v>
      </c>
      <c r="E35" s="162">
        <v>5</v>
      </c>
      <c r="F35" s="162">
        <v>5</v>
      </c>
      <c r="G35" s="163"/>
      <c r="H35" s="161">
        <f t="shared" si="0"/>
        <v>0</v>
      </c>
      <c r="I35" s="18">
        <v>1</v>
      </c>
      <c r="J35" s="157"/>
    </row>
    <row r="36" spans="1:10" s="166" customFormat="1" x14ac:dyDescent="0.25">
      <c r="A36" s="4">
        <v>3</v>
      </c>
      <c r="B36" s="6" t="s">
        <v>77</v>
      </c>
      <c r="C36" s="4" t="s">
        <v>78</v>
      </c>
      <c r="D36" s="4" t="s">
        <v>79</v>
      </c>
      <c r="E36" s="162">
        <v>15</v>
      </c>
      <c r="F36" s="162">
        <v>11</v>
      </c>
      <c r="G36" s="163">
        <v>0</v>
      </c>
      <c r="H36" s="161">
        <f t="shared" si="0"/>
        <v>4</v>
      </c>
      <c r="I36" s="18"/>
      <c r="J36" s="157">
        <v>4</v>
      </c>
    </row>
    <row r="37" spans="1:10" s="166" customFormat="1" x14ac:dyDescent="0.25">
      <c r="A37" s="4">
        <v>4</v>
      </c>
      <c r="B37" s="6" t="s">
        <v>80</v>
      </c>
      <c r="C37" s="4" t="s">
        <v>75</v>
      </c>
      <c r="D37" s="4" t="s">
        <v>81</v>
      </c>
      <c r="E37" s="162">
        <v>5</v>
      </c>
      <c r="F37" s="162">
        <v>4</v>
      </c>
      <c r="G37" s="163">
        <v>1</v>
      </c>
      <c r="H37" s="161">
        <f t="shared" si="0"/>
        <v>0</v>
      </c>
      <c r="I37" s="18">
        <v>1</v>
      </c>
      <c r="J37" s="157"/>
    </row>
    <row r="38" spans="1:10" x14ac:dyDescent="0.25">
      <c r="A38" s="167">
        <v>5</v>
      </c>
      <c r="B38" s="168" t="s">
        <v>82</v>
      </c>
      <c r="C38" s="167" t="s">
        <v>83</v>
      </c>
      <c r="D38" s="167" t="s">
        <v>84</v>
      </c>
      <c r="E38" s="164">
        <v>7</v>
      </c>
      <c r="F38" s="164">
        <v>2</v>
      </c>
      <c r="G38" s="165">
        <v>5</v>
      </c>
      <c r="H38" s="161">
        <f t="shared" si="0"/>
        <v>0</v>
      </c>
      <c r="I38" s="18">
        <v>1</v>
      </c>
      <c r="J38" s="157"/>
    </row>
    <row r="39" spans="1:10" ht="28.15" customHeight="1" x14ac:dyDescent="0.25">
      <c r="A39" s="8">
        <f>A38+A32+A12</f>
        <v>29</v>
      </c>
      <c r="B39" s="170" t="s">
        <v>223</v>
      </c>
      <c r="C39" s="170"/>
      <c r="D39" s="170"/>
      <c r="E39" s="8">
        <f t="shared" ref="E39:J39" si="1">SUM(E8:E38)</f>
        <v>304</v>
      </c>
      <c r="F39" s="8">
        <f t="shared" si="1"/>
        <v>165</v>
      </c>
      <c r="G39" s="8">
        <f t="shared" si="1"/>
        <v>97</v>
      </c>
      <c r="H39" s="8">
        <f t="shared" si="1"/>
        <v>42</v>
      </c>
      <c r="I39" s="18">
        <f t="shared" si="1"/>
        <v>22</v>
      </c>
      <c r="J39" s="18">
        <f t="shared" si="1"/>
        <v>42</v>
      </c>
    </row>
    <row r="40" spans="1:10" x14ac:dyDescent="0.25">
      <c r="B40" s="169"/>
    </row>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sheetData>
  <mergeCells count="11">
    <mergeCell ref="G1:H1"/>
    <mergeCell ref="F5:G5"/>
    <mergeCell ref="H5:H6"/>
    <mergeCell ref="A2:H2"/>
    <mergeCell ref="A3:G3"/>
    <mergeCell ref="A4:A6"/>
    <mergeCell ref="B4:B6"/>
    <mergeCell ref="C4:C6"/>
    <mergeCell ref="D4:D6"/>
    <mergeCell ref="E4:H4"/>
    <mergeCell ref="E5:E6"/>
  </mergeCells>
  <pageMargins left="0.11811023622047245" right="0.11811023622047245" top="0.15748031496062992" bottom="0.15748031496062992"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topLeftCell="A4" zoomScale="145" zoomScaleNormal="145" workbookViewId="0">
      <selection activeCell="B7" sqref="B7"/>
    </sheetView>
  </sheetViews>
  <sheetFormatPr defaultRowHeight="15" x14ac:dyDescent="0.25"/>
  <cols>
    <col min="1" max="1" width="4.25" style="107" customWidth="1"/>
    <col min="2" max="2" width="73.625" style="106" customWidth="1"/>
    <col min="3" max="3" width="4.125" style="107" customWidth="1"/>
    <col min="4" max="4" width="4.125" style="140" customWidth="1"/>
    <col min="5" max="5" width="5.125" style="140" customWidth="1"/>
    <col min="6" max="6" width="4.125" style="140" customWidth="1"/>
    <col min="7" max="242" width="9" style="106"/>
    <col min="243" max="243" width="4.25" style="106" customWidth="1"/>
    <col min="244" max="244" width="3.875" style="106" customWidth="1"/>
    <col min="245" max="245" width="46.625" style="106" customWidth="1"/>
    <col min="246" max="247" width="8.125" style="106" bestFit="1" customWidth="1"/>
    <col min="248" max="248" width="8.625" style="106" customWidth="1"/>
    <col min="249" max="249" width="9.375" style="106" customWidth="1"/>
    <col min="250" max="250" width="7" style="106" customWidth="1"/>
    <col min="251" max="251" width="7.75" style="106" customWidth="1"/>
    <col min="252" max="253" width="0" style="106" hidden="1" customWidth="1"/>
    <col min="254" max="254" width="4.625" style="106" customWidth="1"/>
    <col min="255" max="255" width="5.5" style="106" customWidth="1"/>
    <col min="256" max="257" width="0" style="106" hidden="1" customWidth="1"/>
    <col min="258" max="258" width="5.875" style="106" customWidth="1"/>
    <col min="259" max="259" width="5.125" style="106" customWidth="1"/>
    <col min="260" max="260" width="5.625" style="106" customWidth="1"/>
    <col min="261" max="261" width="7.125" style="106" customWidth="1"/>
    <col min="262" max="498" width="9" style="106"/>
    <col min="499" max="499" width="4.25" style="106" customWidth="1"/>
    <col min="500" max="500" width="3.875" style="106" customWidth="1"/>
    <col min="501" max="501" width="46.625" style="106" customWidth="1"/>
    <col min="502" max="503" width="8.125" style="106" bestFit="1" customWidth="1"/>
    <col min="504" max="504" width="8.625" style="106" customWidth="1"/>
    <col min="505" max="505" width="9.375" style="106" customWidth="1"/>
    <col min="506" max="506" width="7" style="106" customWidth="1"/>
    <col min="507" max="507" width="7.75" style="106" customWidth="1"/>
    <col min="508" max="509" width="0" style="106" hidden="1" customWidth="1"/>
    <col min="510" max="510" width="4.625" style="106" customWidth="1"/>
    <col min="511" max="511" width="5.5" style="106" customWidth="1"/>
    <col min="512" max="513" width="0" style="106" hidden="1" customWidth="1"/>
    <col min="514" max="514" width="5.875" style="106" customWidth="1"/>
    <col min="515" max="515" width="5.125" style="106" customWidth="1"/>
    <col min="516" max="516" width="5.625" style="106" customWidth="1"/>
    <col min="517" max="517" width="7.125" style="106" customWidth="1"/>
    <col min="518" max="754" width="9" style="106"/>
    <col min="755" max="755" width="4.25" style="106" customWidth="1"/>
    <col min="756" max="756" width="3.875" style="106" customWidth="1"/>
    <col min="757" max="757" width="46.625" style="106" customWidth="1"/>
    <col min="758" max="759" width="8.125" style="106" bestFit="1" customWidth="1"/>
    <col min="760" max="760" width="8.625" style="106" customWidth="1"/>
    <col min="761" max="761" width="9.375" style="106" customWidth="1"/>
    <col min="762" max="762" width="7" style="106" customWidth="1"/>
    <col min="763" max="763" width="7.75" style="106" customWidth="1"/>
    <col min="764" max="765" width="0" style="106" hidden="1" customWidth="1"/>
    <col min="766" max="766" width="4.625" style="106" customWidth="1"/>
    <col min="767" max="767" width="5.5" style="106" customWidth="1"/>
    <col min="768" max="769" width="0" style="106" hidden="1" customWidth="1"/>
    <col min="770" max="770" width="5.875" style="106" customWidth="1"/>
    <col min="771" max="771" width="5.125" style="106" customWidth="1"/>
    <col min="772" max="772" width="5.625" style="106" customWidth="1"/>
    <col min="773" max="773" width="7.125" style="106" customWidth="1"/>
    <col min="774" max="1010" width="9" style="106"/>
    <col min="1011" max="1011" width="4.25" style="106" customWidth="1"/>
    <col min="1012" max="1012" width="3.875" style="106" customWidth="1"/>
    <col min="1013" max="1013" width="46.625" style="106" customWidth="1"/>
    <col min="1014" max="1015" width="8.125" style="106" bestFit="1" customWidth="1"/>
    <col min="1016" max="1016" width="8.625" style="106" customWidth="1"/>
    <col min="1017" max="1017" width="9.375" style="106" customWidth="1"/>
    <col min="1018" max="1018" width="7" style="106" customWidth="1"/>
    <col min="1019" max="1019" width="7.75" style="106" customWidth="1"/>
    <col min="1020" max="1021" width="0" style="106" hidden="1" customWidth="1"/>
    <col min="1022" max="1022" width="4.625" style="106" customWidth="1"/>
    <col min="1023" max="1023" width="5.5" style="106" customWidth="1"/>
    <col min="1024" max="1025" width="0" style="106" hidden="1" customWidth="1"/>
    <col min="1026" max="1026" width="5.875" style="106" customWidth="1"/>
    <col min="1027" max="1027" width="5.125" style="106" customWidth="1"/>
    <col min="1028" max="1028" width="5.625" style="106" customWidth="1"/>
    <col min="1029" max="1029" width="7.125" style="106" customWidth="1"/>
    <col min="1030" max="1266" width="9" style="106"/>
    <col min="1267" max="1267" width="4.25" style="106" customWidth="1"/>
    <col min="1268" max="1268" width="3.875" style="106" customWidth="1"/>
    <col min="1269" max="1269" width="46.625" style="106" customWidth="1"/>
    <col min="1270" max="1271" width="8.125" style="106" bestFit="1" customWidth="1"/>
    <col min="1272" max="1272" width="8.625" style="106" customWidth="1"/>
    <col min="1273" max="1273" width="9.375" style="106" customWidth="1"/>
    <col min="1274" max="1274" width="7" style="106" customWidth="1"/>
    <col min="1275" max="1275" width="7.75" style="106" customWidth="1"/>
    <col min="1276" max="1277" width="0" style="106" hidden="1" customWidth="1"/>
    <col min="1278" max="1278" width="4.625" style="106" customWidth="1"/>
    <col min="1279" max="1279" width="5.5" style="106" customWidth="1"/>
    <col min="1280" max="1281" width="0" style="106" hidden="1" customWidth="1"/>
    <col min="1282" max="1282" width="5.875" style="106" customWidth="1"/>
    <col min="1283" max="1283" width="5.125" style="106" customWidth="1"/>
    <col min="1284" max="1284" width="5.625" style="106" customWidth="1"/>
    <col min="1285" max="1285" width="7.125" style="106" customWidth="1"/>
    <col min="1286" max="1522" width="9" style="106"/>
    <col min="1523" max="1523" width="4.25" style="106" customWidth="1"/>
    <col min="1524" max="1524" width="3.875" style="106" customWidth="1"/>
    <col min="1525" max="1525" width="46.625" style="106" customWidth="1"/>
    <col min="1526" max="1527" width="8.125" style="106" bestFit="1" customWidth="1"/>
    <col min="1528" max="1528" width="8.625" style="106" customWidth="1"/>
    <col min="1529" max="1529" width="9.375" style="106" customWidth="1"/>
    <col min="1530" max="1530" width="7" style="106" customWidth="1"/>
    <col min="1531" max="1531" width="7.75" style="106" customWidth="1"/>
    <col min="1532" max="1533" width="0" style="106" hidden="1" customWidth="1"/>
    <col min="1534" max="1534" width="4.625" style="106" customWidth="1"/>
    <col min="1535" max="1535" width="5.5" style="106" customWidth="1"/>
    <col min="1536" max="1537" width="0" style="106" hidden="1" customWidth="1"/>
    <col min="1538" max="1538" width="5.875" style="106" customWidth="1"/>
    <col min="1539" max="1539" width="5.125" style="106" customWidth="1"/>
    <col min="1540" max="1540" width="5.625" style="106" customWidth="1"/>
    <col min="1541" max="1541" width="7.125" style="106" customWidth="1"/>
    <col min="1542" max="1778" width="9" style="106"/>
    <col min="1779" max="1779" width="4.25" style="106" customWidth="1"/>
    <col min="1780" max="1780" width="3.875" style="106" customWidth="1"/>
    <col min="1781" max="1781" width="46.625" style="106" customWidth="1"/>
    <col min="1782" max="1783" width="8.125" style="106" bestFit="1" customWidth="1"/>
    <col min="1784" max="1784" width="8.625" style="106" customWidth="1"/>
    <col min="1785" max="1785" width="9.375" style="106" customWidth="1"/>
    <col min="1786" max="1786" width="7" style="106" customWidth="1"/>
    <col min="1787" max="1787" width="7.75" style="106" customWidth="1"/>
    <col min="1788" max="1789" width="0" style="106" hidden="1" customWidth="1"/>
    <col min="1790" max="1790" width="4.625" style="106" customWidth="1"/>
    <col min="1791" max="1791" width="5.5" style="106" customWidth="1"/>
    <col min="1792" max="1793" width="0" style="106" hidden="1" customWidth="1"/>
    <col min="1794" max="1794" width="5.875" style="106" customWidth="1"/>
    <col min="1795" max="1795" width="5.125" style="106" customWidth="1"/>
    <col min="1796" max="1796" width="5.625" style="106" customWidth="1"/>
    <col min="1797" max="1797" width="7.125" style="106" customWidth="1"/>
    <col min="1798" max="2034" width="9" style="106"/>
    <col min="2035" max="2035" width="4.25" style="106" customWidth="1"/>
    <col min="2036" max="2036" width="3.875" style="106" customWidth="1"/>
    <col min="2037" max="2037" width="46.625" style="106" customWidth="1"/>
    <col min="2038" max="2039" width="8.125" style="106" bestFit="1" customWidth="1"/>
    <col min="2040" max="2040" width="8.625" style="106" customWidth="1"/>
    <col min="2041" max="2041" width="9.375" style="106" customWidth="1"/>
    <col min="2042" max="2042" width="7" style="106" customWidth="1"/>
    <col min="2043" max="2043" width="7.75" style="106" customWidth="1"/>
    <col min="2044" max="2045" width="0" style="106" hidden="1" customWidth="1"/>
    <col min="2046" max="2046" width="4.625" style="106" customWidth="1"/>
    <col min="2047" max="2047" width="5.5" style="106" customWidth="1"/>
    <col min="2048" max="2049" width="0" style="106" hidden="1" customWidth="1"/>
    <col min="2050" max="2050" width="5.875" style="106" customWidth="1"/>
    <col min="2051" max="2051" width="5.125" style="106" customWidth="1"/>
    <col min="2052" max="2052" width="5.625" style="106" customWidth="1"/>
    <col min="2053" max="2053" width="7.125" style="106" customWidth="1"/>
    <col min="2054" max="2290" width="9" style="106"/>
    <col min="2291" max="2291" width="4.25" style="106" customWidth="1"/>
    <col min="2292" max="2292" width="3.875" style="106" customWidth="1"/>
    <col min="2293" max="2293" width="46.625" style="106" customWidth="1"/>
    <col min="2294" max="2295" width="8.125" style="106" bestFit="1" customWidth="1"/>
    <col min="2296" max="2296" width="8.625" style="106" customWidth="1"/>
    <col min="2297" max="2297" width="9.375" style="106" customWidth="1"/>
    <col min="2298" max="2298" width="7" style="106" customWidth="1"/>
    <col min="2299" max="2299" width="7.75" style="106" customWidth="1"/>
    <col min="2300" max="2301" width="0" style="106" hidden="1" customWidth="1"/>
    <col min="2302" max="2302" width="4.625" style="106" customWidth="1"/>
    <col min="2303" max="2303" width="5.5" style="106" customWidth="1"/>
    <col min="2304" max="2305" width="0" style="106" hidden="1" customWidth="1"/>
    <col min="2306" max="2306" width="5.875" style="106" customWidth="1"/>
    <col min="2307" max="2307" width="5.125" style="106" customWidth="1"/>
    <col min="2308" max="2308" width="5.625" style="106" customWidth="1"/>
    <col min="2309" max="2309" width="7.125" style="106" customWidth="1"/>
    <col min="2310" max="2546" width="9" style="106"/>
    <col min="2547" max="2547" width="4.25" style="106" customWidth="1"/>
    <col min="2548" max="2548" width="3.875" style="106" customWidth="1"/>
    <col min="2549" max="2549" width="46.625" style="106" customWidth="1"/>
    <col min="2550" max="2551" width="8.125" style="106" bestFit="1" customWidth="1"/>
    <col min="2552" max="2552" width="8.625" style="106" customWidth="1"/>
    <col min="2553" max="2553" width="9.375" style="106" customWidth="1"/>
    <col min="2554" max="2554" width="7" style="106" customWidth="1"/>
    <col min="2555" max="2555" width="7.75" style="106" customWidth="1"/>
    <col min="2556" max="2557" width="0" style="106" hidden="1" customWidth="1"/>
    <col min="2558" max="2558" width="4.625" style="106" customWidth="1"/>
    <col min="2559" max="2559" width="5.5" style="106" customWidth="1"/>
    <col min="2560" max="2561" width="0" style="106" hidden="1" customWidth="1"/>
    <col min="2562" max="2562" width="5.875" style="106" customWidth="1"/>
    <col min="2563" max="2563" width="5.125" style="106" customWidth="1"/>
    <col min="2564" max="2564" width="5.625" style="106" customWidth="1"/>
    <col min="2565" max="2565" width="7.125" style="106" customWidth="1"/>
    <col min="2566" max="2802" width="9" style="106"/>
    <col min="2803" max="2803" width="4.25" style="106" customWidth="1"/>
    <col min="2804" max="2804" width="3.875" style="106" customWidth="1"/>
    <col min="2805" max="2805" width="46.625" style="106" customWidth="1"/>
    <col min="2806" max="2807" width="8.125" style="106" bestFit="1" customWidth="1"/>
    <col min="2808" max="2808" width="8.625" style="106" customWidth="1"/>
    <col min="2809" max="2809" width="9.375" style="106" customWidth="1"/>
    <col min="2810" max="2810" width="7" style="106" customWidth="1"/>
    <col min="2811" max="2811" width="7.75" style="106" customWidth="1"/>
    <col min="2812" max="2813" width="0" style="106" hidden="1" customWidth="1"/>
    <col min="2814" max="2814" width="4.625" style="106" customWidth="1"/>
    <col min="2815" max="2815" width="5.5" style="106" customWidth="1"/>
    <col min="2816" max="2817" width="0" style="106" hidden="1" customWidth="1"/>
    <col min="2818" max="2818" width="5.875" style="106" customWidth="1"/>
    <col min="2819" max="2819" width="5.125" style="106" customWidth="1"/>
    <col min="2820" max="2820" width="5.625" style="106" customWidth="1"/>
    <col min="2821" max="2821" width="7.125" style="106" customWidth="1"/>
    <col min="2822" max="3058" width="9" style="106"/>
    <col min="3059" max="3059" width="4.25" style="106" customWidth="1"/>
    <col min="3060" max="3060" width="3.875" style="106" customWidth="1"/>
    <col min="3061" max="3061" width="46.625" style="106" customWidth="1"/>
    <col min="3062" max="3063" width="8.125" style="106" bestFit="1" customWidth="1"/>
    <col min="3064" max="3064" width="8.625" style="106" customWidth="1"/>
    <col min="3065" max="3065" width="9.375" style="106" customWidth="1"/>
    <col min="3066" max="3066" width="7" style="106" customWidth="1"/>
    <col min="3067" max="3067" width="7.75" style="106" customWidth="1"/>
    <col min="3068" max="3069" width="0" style="106" hidden="1" customWidth="1"/>
    <col min="3070" max="3070" width="4.625" style="106" customWidth="1"/>
    <col min="3071" max="3071" width="5.5" style="106" customWidth="1"/>
    <col min="3072" max="3073" width="0" style="106" hidden="1" customWidth="1"/>
    <col min="3074" max="3074" width="5.875" style="106" customWidth="1"/>
    <col min="3075" max="3075" width="5.125" style="106" customWidth="1"/>
    <col min="3076" max="3076" width="5.625" style="106" customWidth="1"/>
    <col min="3077" max="3077" width="7.125" style="106" customWidth="1"/>
    <col min="3078" max="3314" width="9" style="106"/>
    <col min="3315" max="3315" width="4.25" style="106" customWidth="1"/>
    <col min="3316" max="3316" width="3.875" style="106" customWidth="1"/>
    <col min="3317" max="3317" width="46.625" style="106" customWidth="1"/>
    <col min="3318" max="3319" width="8.125" style="106" bestFit="1" customWidth="1"/>
    <col min="3320" max="3320" width="8.625" style="106" customWidth="1"/>
    <col min="3321" max="3321" width="9.375" style="106" customWidth="1"/>
    <col min="3322" max="3322" width="7" style="106" customWidth="1"/>
    <col min="3323" max="3323" width="7.75" style="106" customWidth="1"/>
    <col min="3324" max="3325" width="0" style="106" hidden="1" customWidth="1"/>
    <col min="3326" max="3326" width="4.625" style="106" customWidth="1"/>
    <col min="3327" max="3327" width="5.5" style="106" customWidth="1"/>
    <col min="3328" max="3329" width="0" style="106" hidden="1" customWidth="1"/>
    <col min="3330" max="3330" width="5.875" style="106" customWidth="1"/>
    <col min="3331" max="3331" width="5.125" style="106" customWidth="1"/>
    <col min="3332" max="3332" width="5.625" style="106" customWidth="1"/>
    <col min="3333" max="3333" width="7.125" style="106" customWidth="1"/>
    <col min="3334" max="3570" width="9" style="106"/>
    <col min="3571" max="3571" width="4.25" style="106" customWidth="1"/>
    <col min="3572" max="3572" width="3.875" style="106" customWidth="1"/>
    <col min="3573" max="3573" width="46.625" style="106" customWidth="1"/>
    <col min="3574" max="3575" width="8.125" style="106" bestFit="1" customWidth="1"/>
    <col min="3576" max="3576" width="8.625" style="106" customWidth="1"/>
    <col min="3577" max="3577" width="9.375" style="106" customWidth="1"/>
    <col min="3578" max="3578" width="7" style="106" customWidth="1"/>
    <col min="3579" max="3579" width="7.75" style="106" customWidth="1"/>
    <col min="3580" max="3581" width="0" style="106" hidden="1" customWidth="1"/>
    <col min="3582" max="3582" width="4.625" style="106" customWidth="1"/>
    <col min="3583" max="3583" width="5.5" style="106" customWidth="1"/>
    <col min="3584" max="3585" width="0" style="106" hidden="1" customWidth="1"/>
    <col min="3586" max="3586" width="5.875" style="106" customWidth="1"/>
    <col min="3587" max="3587" width="5.125" style="106" customWidth="1"/>
    <col min="3588" max="3588" width="5.625" style="106" customWidth="1"/>
    <col min="3589" max="3589" width="7.125" style="106" customWidth="1"/>
    <col min="3590" max="3826" width="9" style="106"/>
    <col min="3827" max="3827" width="4.25" style="106" customWidth="1"/>
    <col min="3828" max="3828" width="3.875" style="106" customWidth="1"/>
    <col min="3829" max="3829" width="46.625" style="106" customWidth="1"/>
    <col min="3830" max="3831" width="8.125" style="106" bestFit="1" customWidth="1"/>
    <col min="3832" max="3832" width="8.625" style="106" customWidth="1"/>
    <col min="3833" max="3833" width="9.375" style="106" customWidth="1"/>
    <col min="3834" max="3834" width="7" style="106" customWidth="1"/>
    <col min="3835" max="3835" width="7.75" style="106" customWidth="1"/>
    <col min="3836" max="3837" width="0" style="106" hidden="1" customWidth="1"/>
    <col min="3838" max="3838" width="4.625" style="106" customWidth="1"/>
    <col min="3839" max="3839" width="5.5" style="106" customWidth="1"/>
    <col min="3840" max="3841" width="0" style="106" hidden="1" customWidth="1"/>
    <col min="3842" max="3842" width="5.875" style="106" customWidth="1"/>
    <col min="3843" max="3843" width="5.125" style="106" customWidth="1"/>
    <col min="3844" max="3844" width="5.625" style="106" customWidth="1"/>
    <col min="3845" max="3845" width="7.125" style="106" customWidth="1"/>
    <col min="3846" max="4082" width="9" style="106"/>
    <col min="4083" max="4083" width="4.25" style="106" customWidth="1"/>
    <col min="4084" max="4084" width="3.875" style="106" customWidth="1"/>
    <col min="4085" max="4085" width="46.625" style="106" customWidth="1"/>
    <col min="4086" max="4087" width="8.125" style="106" bestFit="1" customWidth="1"/>
    <col min="4088" max="4088" width="8.625" style="106" customWidth="1"/>
    <col min="4089" max="4089" width="9.375" style="106" customWidth="1"/>
    <col min="4090" max="4090" width="7" style="106" customWidth="1"/>
    <col min="4091" max="4091" width="7.75" style="106" customWidth="1"/>
    <col min="4092" max="4093" width="0" style="106" hidden="1" customWidth="1"/>
    <col min="4094" max="4094" width="4.625" style="106" customWidth="1"/>
    <col min="4095" max="4095" width="5.5" style="106" customWidth="1"/>
    <col min="4096" max="4097" width="0" style="106" hidden="1" customWidth="1"/>
    <col min="4098" max="4098" width="5.875" style="106" customWidth="1"/>
    <col min="4099" max="4099" width="5.125" style="106" customWidth="1"/>
    <col min="4100" max="4100" width="5.625" style="106" customWidth="1"/>
    <col min="4101" max="4101" width="7.125" style="106" customWidth="1"/>
    <col min="4102" max="4338" width="9" style="106"/>
    <col min="4339" max="4339" width="4.25" style="106" customWidth="1"/>
    <col min="4340" max="4340" width="3.875" style="106" customWidth="1"/>
    <col min="4341" max="4341" width="46.625" style="106" customWidth="1"/>
    <col min="4342" max="4343" width="8.125" style="106" bestFit="1" customWidth="1"/>
    <col min="4344" max="4344" width="8.625" style="106" customWidth="1"/>
    <col min="4345" max="4345" width="9.375" style="106" customWidth="1"/>
    <col min="4346" max="4346" width="7" style="106" customWidth="1"/>
    <col min="4347" max="4347" width="7.75" style="106" customWidth="1"/>
    <col min="4348" max="4349" width="0" style="106" hidden="1" customWidth="1"/>
    <col min="4350" max="4350" width="4.625" style="106" customWidth="1"/>
    <col min="4351" max="4351" width="5.5" style="106" customWidth="1"/>
    <col min="4352" max="4353" width="0" style="106" hidden="1" customWidth="1"/>
    <col min="4354" max="4354" width="5.875" style="106" customWidth="1"/>
    <col min="4355" max="4355" width="5.125" style="106" customWidth="1"/>
    <col min="4356" max="4356" width="5.625" style="106" customWidth="1"/>
    <col min="4357" max="4357" width="7.125" style="106" customWidth="1"/>
    <col min="4358" max="4594" width="9" style="106"/>
    <col min="4595" max="4595" width="4.25" style="106" customWidth="1"/>
    <col min="4596" max="4596" width="3.875" style="106" customWidth="1"/>
    <col min="4597" max="4597" width="46.625" style="106" customWidth="1"/>
    <col min="4598" max="4599" width="8.125" style="106" bestFit="1" customWidth="1"/>
    <col min="4600" max="4600" width="8.625" style="106" customWidth="1"/>
    <col min="4601" max="4601" width="9.375" style="106" customWidth="1"/>
    <col min="4602" max="4602" width="7" style="106" customWidth="1"/>
    <col min="4603" max="4603" width="7.75" style="106" customWidth="1"/>
    <col min="4604" max="4605" width="0" style="106" hidden="1" customWidth="1"/>
    <col min="4606" max="4606" width="4.625" style="106" customWidth="1"/>
    <col min="4607" max="4607" width="5.5" style="106" customWidth="1"/>
    <col min="4608" max="4609" width="0" style="106" hidden="1" customWidth="1"/>
    <col min="4610" max="4610" width="5.875" style="106" customWidth="1"/>
    <col min="4611" max="4611" width="5.125" style="106" customWidth="1"/>
    <col min="4612" max="4612" width="5.625" style="106" customWidth="1"/>
    <col min="4613" max="4613" width="7.125" style="106" customWidth="1"/>
    <col min="4614" max="4850" width="9" style="106"/>
    <col min="4851" max="4851" width="4.25" style="106" customWidth="1"/>
    <col min="4852" max="4852" width="3.875" style="106" customWidth="1"/>
    <col min="4853" max="4853" width="46.625" style="106" customWidth="1"/>
    <col min="4854" max="4855" width="8.125" style="106" bestFit="1" customWidth="1"/>
    <col min="4856" max="4856" width="8.625" style="106" customWidth="1"/>
    <col min="4857" max="4857" width="9.375" style="106" customWidth="1"/>
    <col min="4858" max="4858" width="7" style="106" customWidth="1"/>
    <col min="4859" max="4859" width="7.75" style="106" customWidth="1"/>
    <col min="4860" max="4861" width="0" style="106" hidden="1" customWidth="1"/>
    <col min="4862" max="4862" width="4.625" style="106" customWidth="1"/>
    <col min="4863" max="4863" width="5.5" style="106" customWidth="1"/>
    <col min="4864" max="4865" width="0" style="106" hidden="1" customWidth="1"/>
    <col min="4866" max="4866" width="5.875" style="106" customWidth="1"/>
    <col min="4867" max="4867" width="5.125" style="106" customWidth="1"/>
    <col min="4868" max="4868" width="5.625" style="106" customWidth="1"/>
    <col min="4869" max="4869" width="7.125" style="106" customWidth="1"/>
    <col min="4870" max="5106" width="9" style="106"/>
    <col min="5107" max="5107" width="4.25" style="106" customWidth="1"/>
    <col min="5108" max="5108" width="3.875" style="106" customWidth="1"/>
    <col min="5109" max="5109" width="46.625" style="106" customWidth="1"/>
    <col min="5110" max="5111" width="8.125" style="106" bestFit="1" customWidth="1"/>
    <col min="5112" max="5112" width="8.625" style="106" customWidth="1"/>
    <col min="5113" max="5113" width="9.375" style="106" customWidth="1"/>
    <col min="5114" max="5114" width="7" style="106" customWidth="1"/>
    <col min="5115" max="5115" width="7.75" style="106" customWidth="1"/>
    <col min="5116" max="5117" width="0" style="106" hidden="1" customWidth="1"/>
    <col min="5118" max="5118" width="4.625" style="106" customWidth="1"/>
    <col min="5119" max="5119" width="5.5" style="106" customWidth="1"/>
    <col min="5120" max="5121" width="0" style="106" hidden="1" customWidth="1"/>
    <col min="5122" max="5122" width="5.875" style="106" customWidth="1"/>
    <col min="5123" max="5123" width="5.125" style="106" customWidth="1"/>
    <col min="5124" max="5124" width="5.625" style="106" customWidth="1"/>
    <col min="5125" max="5125" width="7.125" style="106" customWidth="1"/>
    <col min="5126" max="5362" width="9" style="106"/>
    <col min="5363" max="5363" width="4.25" style="106" customWidth="1"/>
    <col min="5364" max="5364" width="3.875" style="106" customWidth="1"/>
    <col min="5365" max="5365" width="46.625" style="106" customWidth="1"/>
    <col min="5366" max="5367" width="8.125" style="106" bestFit="1" customWidth="1"/>
    <col min="5368" max="5368" width="8.625" style="106" customWidth="1"/>
    <col min="5369" max="5369" width="9.375" style="106" customWidth="1"/>
    <col min="5370" max="5370" width="7" style="106" customWidth="1"/>
    <col min="5371" max="5371" width="7.75" style="106" customWidth="1"/>
    <col min="5372" max="5373" width="0" style="106" hidden="1" customWidth="1"/>
    <col min="5374" max="5374" width="4.625" style="106" customWidth="1"/>
    <col min="5375" max="5375" width="5.5" style="106" customWidth="1"/>
    <col min="5376" max="5377" width="0" style="106" hidden="1" customWidth="1"/>
    <col min="5378" max="5378" width="5.875" style="106" customWidth="1"/>
    <col min="5379" max="5379" width="5.125" style="106" customWidth="1"/>
    <col min="5380" max="5380" width="5.625" style="106" customWidth="1"/>
    <col min="5381" max="5381" width="7.125" style="106" customWidth="1"/>
    <col min="5382" max="5618" width="9" style="106"/>
    <col min="5619" max="5619" width="4.25" style="106" customWidth="1"/>
    <col min="5620" max="5620" width="3.875" style="106" customWidth="1"/>
    <col min="5621" max="5621" width="46.625" style="106" customWidth="1"/>
    <col min="5622" max="5623" width="8.125" style="106" bestFit="1" customWidth="1"/>
    <col min="5624" max="5624" width="8.625" style="106" customWidth="1"/>
    <col min="5625" max="5625" width="9.375" style="106" customWidth="1"/>
    <col min="5626" max="5626" width="7" style="106" customWidth="1"/>
    <col min="5627" max="5627" width="7.75" style="106" customWidth="1"/>
    <col min="5628" max="5629" width="0" style="106" hidden="1" customWidth="1"/>
    <col min="5630" max="5630" width="4.625" style="106" customWidth="1"/>
    <col min="5631" max="5631" width="5.5" style="106" customWidth="1"/>
    <col min="5632" max="5633" width="0" style="106" hidden="1" customWidth="1"/>
    <col min="5634" max="5634" width="5.875" style="106" customWidth="1"/>
    <col min="5635" max="5635" width="5.125" style="106" customWidth="1"/>
    <col min="5636" max="5636" width="5.625" style="106" customWidth="1"/>
    <col min="5637" max="5637" width="7.125" style="106" customWidth="1"/>
    <col min="5638" max="5874" width="9" style="106"/>
    <col min="5875" max="5875" width="4.25" style="106" customWidth="1"/>
    <col min="5876" max="5876" width="3.875" style="106" customWidth="1"/>
    <col min="5877" max="5877" width="46.625" style="106" customWidth="1"/>
    <col min="5878" max="5879" width="8.125" style="106" bestFit="1" customWidth="1"/>
    <col min="5880" max="5880" width="8.625" style="106" customWidth="1"/>
    <col min="5881" max="5881" width="9.375" style="106" customWidth="1"/>
    <col min="5882" max="5882" width="7" style="106" customWidth="1"/>
    <col min="5883" max="5883" width="7.75" style="106" customWidth="1"/>
    <col min="5884" max="5885" width="0" style="106" hidden="1" customWidth="1"/>
    <col min="5886" max="5886" width="4.625" style="106" customWidth="1"/>
    <col min="5887" max="5887" width="5.5" style="106" customWidth="1"/>
    <col min="5888" max="5889" width="0" style="106" hidden="1" customWidth="1"/>
    <col min="5890" max="5890" width="5.875" style="106" customWidth="1"/>
    <col min="5891" max="5891" width="5.125" style="106" customWidth="1"/>
    <col min="5892" max="5892" width="5.625" style="106" customWidth="1"/>
    <col min="5893" max="5893" width="7.125" style="106" customWidth="1"/>
    <col min="5894" max="6130" width="9" style="106"/>
    <col min="6131" max="6131" width="4.25" style="106" customWidth="1"/>
    <col min="6132" max="6132" width="3.875" style="106" customWidth="1"/>
    <col min="6133" max="6133" width="46.625" style="106" customWidth="1"/>
    <col min="6134" max="6135" width="8.125" style="106" bestFit="1" customWidth="1"/>
    <col min="6136" max="6136" width="8.625" style="106" customWidth="1"/>
    <col min="6137" max="6137" width="9.375" style="106" customWidth="1"/>
    <col min="6138" max="6138" width="7" style="106" customWidth="1"/>
    <col min="6139" max="6139" width="7.75" style="106" customWidth="1"/>
    <col min="6140" max="6141" width="0" style="106" hidden="1" customWidth="1"/>
    <col min="6142" max="6142" width="4.625" style="106" customWidth="1"/>
    <col min="6143" max="6143" width="5.5" style="106" customWidth="1"/>
    <col min="6144" max="6145" width="0" style="106" hidden="1" customWidth="1"/>
    <col min="6146" max="6146" width="5.875" style="106" customWidth="1"/>
    <col min="6147" max="6147" width="5.125" style="106" customWidth="1"/>
    <col min="6148" max="6148" width="5.625" style="106" customWidth="1"/>
    <col min="6149" max="6149" width="7.125" style="106" customWidth="1"/>
    <col min="6150" max="6386" width="9" style="106"/>
    <col min="6387" max="6387" width="4.25" style="106" customWidth="1"/>
    <col min="6388" max="6388" width="3.875" style="106" customWidth="1"/>
    <col min="6389" max="6389" width="46.625" style="106" customWidth="1"/>
    <col min="6390" max="6391" width="8.125" style="106" bestFit="1" customWidth="1"/>
    <col min="6392" max="6392" width="8.625" style="106" customWidth="1"/>
    <col min="6393" max="6393" width="9.375" style="106" customWidth="1"/>
    <col min="6394" max="6394" width="7" style="106" customWidth="1"/>
    <col min="6395" max="6395" width="7.75" style="106" customWidth="1"/>
    <col min="6396" max="6397" width="0" style="106" hidden="1" customWidth="1"/>
    <col min="6398" max="6398" width="4.625" style="106" customWidth="1"/>
    <col min="6399" max="6399" width="5.5" style="106" customWidth="1"/>
    <col min="6400" max="6401" width="0" style="106" hidden="1" customWidth="1"/>
    <col min="6402" max="6402" width="5.875" style="106" customWidth="1"/>
    <col min="6403" max="6403" width="5.125" style="106" customWidth="1"/>
    <col min="6404" max="6404" width="5.625" style="106" customWidth="1"/>
    <col min="6405" max="6405" width="7.125" style="106" customWidth="1"/>
    <col min="6406" max="6642" width="9" style="106"/>
    <col min="6643" max="6643" width="4.25" style="106" customWidth="1"/>
    <col min="6644" max="6644" width="3.875" style="106" customWidth="1"/>
    <col min="6645" max="6645" width="46.625" style="106" customWidth="1"/>
    <col min="6646" max="6647" width="8.125" style="106" bestFit="1" customWidth="1"/>
    <col min="6648" max="6648" width="8.625" style="106" customWidth="1"/>
    <col min="6649" max="6649" width="9.375" style="106" customWidth="1"/>
    <col min="6650" max="6650" width="7" style="106" customWidth="1"/>
    <col min="6651" max="6651" width="7.75" style="106" customWidth="1"/>
    <col min="6652" max="6653" width="0" style="106" hidden="1" customWidth="1"/>
    <col min="6654" max="6654" width="4.625" style="106" customWidth="1"/>
    <col min="6655" max="6655" width="5.5" style="106" customWidth="1"/>
    <col min="6656" max="6657" width="0" style="106" hidden="1" customWidth="1"/>
    <col min="6658" max="6658" width="5.875" style="106" customWidth="1"/>
    <col min="6659" max="6659" width="5.125" style="106" customWidth="1"/>
    <col min="6660" max="6660" width="5.625" style="106" customWidth="1"/>
    <col min="6661" max="6661" width="7.125" style="106" customWidth="1"/>
    <col min="6662" max="6898" width="9" style="106"/>
    <col min="6899" max="6899" width="4.25" style="106" customWidth="1"/>
    <col min="6900" max="6900" width="3.875" style="106" customWidth="1"/>
    <col min="6901" max="6901" width="46.625" style="106" customWidth="1"/>
    <col min="6902" max="6903" width="8.125" style="106" bestFit="1" customWidth="1"/>
    <col min="6904" max="6904" width="8.625" style="106" customWidth="1"/>
    <col min="6905" max="6905" width="9.375" style="106" customWidth="1"/>
    <col min="6906" max="6906" width="7" style="106" customWidth="1"/>
    <col min="6907" max="6907" width="7.75" style="106" customWidth="1"/>
    <col min="6908" max="6909" width="0" style="106" hidden="1" customWidth="1"/>
    <col min="6910" max="6910" width="4.625" style="106" customWidth="1"/>
    <col min="6911" max="6911" width="5.5" style="106" customWidth="1"/>
    <col min="6912" max="6913" width="0" style="106" hidden="1" customWidth="1"/>
    <col min="6914" max="6914" width="5.875" style="106" customWidth="1"/>
    <col min="6915" max="6915" width="5.125" style="106" customWidth="1"/>
    <col min="6916" max="6916" width="5.625" style="106" customWidth="1"/>
    <col min="6917" max="6917" width="7.125" style="106" customWidth="1"/>
    <col min="6918" max="7154" width="9" style="106"/>
    <col min="7155" max="7155" width="4.25" style="106" customWidth="1"/>
    <col min="7156" max="7156" width="3.875" style="106" customWidth="1"/>
    <col min="7157" max="7157" width="46.625" style="106" customWidth="1"/>
    <col min="7158" max="7159" width="8.125" style="106" bestFit="1" customWidth="1"/>
    <col min="7160" max="7160" width="8.625" style="106" customWidth="1"/>
    <col min="7161" max="7161" width="9.375" style="106" customWidth="1"/>
    <col min="7162" max="7162" width="7" style="106" customWidth="1"/>
    <col min="7163" max="7163" width="7.75" style="106" customWidth="1"/>
    <col min="7164" max="7165" width="0" style="106" hidden="1" customWidth="1"/>
    <col min="7166" max="7166" width="4.625" style="106" customWidth="1"/>
    <col min="7167" max="7167" width="5.5" style="106" customWidth="1"/>
    <col min="7168" max="7169" width="0" style="106" hidden="1" customWidth="1"/>
    <col min="7170" max="7170" width="5.875" style="106" customWidth="1"/>
    <col min="7171" max="7171" width="5.125" style="106" customWidth="1"/>
    <col min="7172" max="7172" width="5.625" style="106" customWidth="1"/>
    <col min="7173" max="7173" width="7.125" style="106" customWidth="1"/>
    <col min="7174" max="7410" width="9" style="106"/>
    <col min="7411" max="7411" width="4.25" style="106" customWidth="1"/>
    <col min="7412" max="7412" width="3.875" style="106" customWidth="1"/>
    <col min="7413" max="7413" width="46.625" style="106" customWidth="1"/>
    <col min="7414" max="7415" width="8.125" style="106" bestFit="1" customWidth="1"/>
    <col min="7416" max="7416" width="8.625" style="106" customWidth="1"/>
    <col min="7417" max="7417" width="9.375" style="106" customWidth="1"/>
    <col min="7418" max="7418" width="7" style="106" customWidth="1"/>
    <col min="7419" max="7419" width="7.75" style="106" customWidth="1"/>
    <col min="7420" max="7421" width="0" style="106" hidden="1" customWidth="1"/>
    <col min="7422" max="7422" width="4.625" style="106" customWidth="1"/>
    <col min="7423" max="7423" width="5.5" style="106" customWidth="1"/>
    <col min="7424" max="7425" width="0" style="106" hidden="1" customWidth="1"/>
    <col min="7426" max="7426" width="5.875" style="106" customWidth="1"/>
    <col min="7427" max="7427" width="5.125" style="106" customWidth="1"/>
    <col min="7428" max="7428" width="5.625" style="106" customWidth="1"/>
    <col min="7429" max="7429" width="7.125" style="106" customWidth="1"/>
    <col min="7430" max="7666" width="9" style="106"/>
    <col min="7667" max="7667" width="4.25" style="106" customWidth="1"/>
    <col min="7668" max="7668" width="3.875" style="106" customWidth="1"/>
    <col min="7669" max="7669" width="46.625" style="106" customWidth="1"/>
    <col min="7670" max="7671" width="8.125" style="106" bestFit="1" customWidth="1"/>
    <col min="7672" max="7672" width="8.625" style="106" customWidth="1"/>
    <col min="7673" max="7673" width="9.375" style="106" customWidth="1"/>
    <col min="7674" max="7674" width="7" style="106" customWidth="1"/>
    <col min="7675" max="7675" width="7.75" style="106" customWidth="1"/>
    <col min="7676" max="7677" width="0" style="106" hidden="1" customWidth="1"/>
    <col min="7678" max="7678" width="4.625" style="106" customWidth="1"/>
    <col min="7679" max="7679" width="5.5" style="106" customWidth="1"/>
    <col min="7680" max="7681" width="0" style="106" hidden="1" customWidth="1"/>
    <col min="7682" max="7682" width="5.875" style="106" customWidth="1"/>
    <col min="7683" max="7683" width="5.125" style="106" customWidth="1"/>
    <col min="7684" max="7684" width="5.625" style="106" customWidth="1"/>
    <col min="7685" max="7685" width="7.125" style="106" customWidth="1"/>
    <col min="7686" max="7922" width="9" style="106"/>
    <col min="7923" max="7923" width="4.25" style="106" customWidth="1"/>
    <col min="7924" max="7924" width="3.875" style="106" customWidth="1"/>
    <col min="7925" max="7925" width="46.625" style="106" customWidth="1"/>
    <col min="7926" max="7927" width="8.125" style="106" bestFit="1" customWidth="1"/>
    <col min="7928" max="7928" width="8.625" style="106" customWidth="1"/>
    <col min="7929" max="7929" width="9.375" style="106" customWidth="1"/>
    <col min="7930" max="7930" width="7" style="106" customWidth="1"/>
    <col min="7931" max="7931" width="7.75" style="106" customWidth="1"/>
    <col min="7932" max="7933" width="0" style="106" hidden="1" customWidth="1"/>
    <col min="7934" max="7934" width="4.625" style="106" customWidth="1"/>
    <col min="7935" max="7935" width="5.5" style="106" customWidth="1"/>
    <col min="7936" max="7937" width="0" style="106" hidden="1" customWidth="1"/>
    <col min="7938" max="7938" width="5.875" style="106" customWidth="1"/>
    <col min="7939" max="7939" width="5.125" style="106" customWidth="1"/>
    <col min="7940" max="7940" width="5.625" style="106" customWidth="1"/>
    <col min="7941" max="7941" width="7.125" style="106" customWidth="1"/>
    <col min="7942" max="8178" width="9" style="106"/>
    <col min="8179" max="8179" width="4.25" style="106" customWidth="1"/>
    <col min="8180" max="8180" width="3.875" style="106" customWidth="1"/>
    <col min="8181" max="8181" width="46.625" style="106" customWidth="1"/>
    <col min="8182" max="8183" width="8.125" style="106" bestFit="1" customWidth="1"/>
    <col min="8184" max="8184" width="8.625" style="106" customWidth="1"/>
    <col min="8185" max="8185" width="9.375" style="106" customWidth="1"/>
    <col min="8186" max="8186" width="7" style="106" customWidth="1"/>
    <col min="8187" max="8187" width="7.75" style="106" customWidth="1"/>
    <col min="8188" max="8189" width="0" style="106" hidden="1" customWidth="1"/>
    <col min="8190" max="8190" width="4.625" style="106" customWidth="1"/>
    <col min="8191" max="8191" width="5.5" style="106" customWidth="1"/>
    <col min="8192" max="8193" width="0" style="106" hidden="1" customWidth="1"/>
    <col min="8194" max="8194" width="5.875" style="106" customWidth="1"/>
    <col min="8195" max="8195" width="5.125" style="106" customWidth="1"/>
    <col min="8196" max="8196" width="5.625" style="106" customWidth="1"/>
    <col min="8197" max="8197" width="7.125" style="106" customWidth="1"/>
    <col min="8198" max="8434" width="9" style="106"/>
    <col min="8435" max="8435" width="4.25" style="106" customWidth="1"/>
    <col min="8436" max="8436" width="3.875" style="106" customWidth="1"/>
    <col min="8437" max="8437" width="46.625" style="106" customWidth="1"/>
    <col min="8438" max="8439" width="8.125" style="106" bestFit="1" customWidth="1"/>
    <col min="8440" max="8440" width="8.625" style="106" customWidth="1"/>
    <col min="8441" max="8441" width="9.375" style="106" customWidth="1"/>
    <col min="8442" max="8442" width="7" style="106" customWidth="1"/>
    <col min="8443" max="8443" width="7.75" style="106" customWidth="1"/>
    <col min="8444" max="8445" width="0" style="106" hidden="1" customWidth="1"/>
    <col min="8446" max="8446" width="4.625" style="106" customWidth="1"/>
    <col min="8447" max="8447" width="5.5" style="106" customWidth="1"/>
    <col min="8448" max="8449" width="0" style="106" hidden="1" customWidth="1"/>
    <col min="8450" max="8450" width="5.875" style="106" customWidth="1"/>
    <col min="8451" max="8451" width="5.125" style="106" customWidth="1"/>
    <col min="8452" max="8452" width="5.625" style="106" customWidth="1"/>
    <col min="8453" max="8453" width="7.125" style="106" customWidth="1"/>
    <col min="8454" max="8690" width="9" style="106"/>
    <col min="8691" max="8691" width="4.25" style="106" customWidth="1"/>
    <col min="8692" max="8692" width="3.875" style="106" customWidth="1"/>
    <col min="8693" max="8693" width="46.625" style="106" customWidth="1"/>
    <col min="8694" max="8695" width="8.125" style="106" bestFit="1" customWidth="1"/>
    <col min="8696" max="8696" width="8.625" style="106" customWidth="1"/>
    <col min="8697" max="8697" width="9.375" style="106" customWidth="1"/>
    <col min="8698" max="8698" width="7" style="106" customWidth="1"/>
    <col min="8699" max="8699" width="7.75" style="106" customWidth="1"/>
    <col min="8700" max="8701" width="0" style="106" hidden="1" customWidth="1"/>
    <col min="8702" max="8702" width="4.625" style="106" customWidth="1"/>
    <col min="8703" max="8703" width="5.5" style="106" customWidth="1"/>
    <col min="8704" max="8705" width="0" style="106" hidden="1" customWidth="1"/>
    <col min="8706" max="8706" width="5.875" style="106" customWidth="1"/>
    <col min="8707" max="8707" width="5.125" style="106" customWidth="1"/>
    <col min="8708" max="8708" width="5.625" style="106" customWidth="1"/>
    <col min="8709" max="8709" width="7.125" style="106" customWidth="1"/>
    <col min="8710" max="8946" width="9" style="106"/>
    <col min="8947" max="8947" width="4.25" style="106" customWidth="1"/>
    <col min="8948" max="8948" width="3.875" style="106" customWidth="1"/>
    <col min="8949" max="8949" width="46.625" style="106" customWidth="1"/>
    <col min="8950" max="8951" width="8.125" style="106" bestFit="1" customWidth="1"/>
    <col min="8952" max="8952" width="8.625" style="106" customWidth="1"/>
    <col min="8953" max="8953" width="9.375" style="106" customWidth="1"/>
    <col min="8954" max="8954" width="7" style="106" customWidth="1"/>
    <col min="8955" max="8955" width="7.75" style="106" customWidth="1"/>
    <col min="8956" max="8957" width="0" style="106" hidden="1" customWidth="1"/>
    <col min="8958" max="8958" width="4.625" style="106" customWidth="1"/>
    <col min="8959" max="8959" width="5.5" style="106" customWidth="1"/>
    <col min="8960" max="8961" width="0" style="106" hidden="1" customWidth="1"/>
    <col min="8962" max="8962" width="5.875" style="106" customWidth="1"/>
    <col min="8963" max="8963" width="5.125" style="106" customWidth="1"/>
    <col min="8964" max="8964" width="5.625" style="106" customWidth="1"/>
    <col min="8965" max="8965" width="7.125" style="106" customWidth="1"/>
    <col min="8966" max="9202" width="9" style="106"/>
    <col min="9203" max="9203" width="4.25" style="106" customWidth="1"/>
    <col min="9204" max="9204" width="3.875" style="106" customWidth="1"/>
    <col min="9205" max="9205" width="46.625" style="106" customWidth="1"/>
    <col min="9206" max="9207" width="8.125" style="106" bestFit="1" customWidth="1"/>
    <col min="9208" max="9208" width="8.625" style="106" customWidth="1"/>
    <col min="9209" max="9209" width="9.375" style="106" customWidth="1"/>
    <col min="9210" max="9210" width="7" style="106" customWidth="1"/>
    <col min="9211" max="9211" width="7.75" style="106" customWidth="1"/>
    <col min="9212" max="9213" width="0" style="106" hidden="1" customWidth="1"/>
    <col min="9214" max="9214" width="4.625" style="106" customWidth="1"/>
    <col min="9215" max="9215" width="5.5" style="106" customWidth="1"/>
    <col min="9216" max="9217" width="0" style="106" hidden="1" customWidth="1"/>
    <col min="9218" max="9218" width="5.875" style="106" customWidth="1"/>
    <col min="9219" max="9219" width="5.125" style="106" customWidth="1"/>
    <col min="9220" max="9220" width="5.625" style="106" customWidth="1"/>
    <col min="9221" max="9221" width="7.125" style="106" customWidth="1"/>
    <col min="9222" max="9458" width="9" style="106"/>
    <col min="9459" max="9459" width="4.25" style="106" customWidth="1"/>
    <col min="9460" max="9460" width="3.875" style="106" customWidth="1"/>
    <col min="9461" max="9461" width="46.625" style="106" customWidth="1"/>
    <col min="9462" max="9463" width="8.125" style="106" bestFit="1" customWidth="1"/>
    <col min="9464" max="9464" width="8.625" style="106" customWidth="1"/>
    <col min="9465" max="9465" width="9.375" style="106" customWidth="1"/>
    <col min="9466" max="9466" width="7" style="106" customWidth="1"/>
    <col min="9467" max="9467" width="7.75" style="106" customWidth="1"/>
    <col min="9468" max="9469" width="0" style="106" hidden="1" customWidth="1"/>
    <col min="9470" max="9470" width="4.625" style="106" customWidth="1"/>
    <col min="9471" max="9471" width="5.5" style="106" customWidth="1"/>
    <col min="9472" max="9473" width="0" style="106" hidden="1" customWidth="1"/>
    <col min="9474" max="9474" width="5.875" style="106" customWidth="1"/>
    <col min="9475" max="9475" width="5.125" style="106" customWidth="1"/>
    <col min="9476" max="9476" width="5.625" style="106" customWidth="1"/>
    <col min="9477" max="9477" width="7.125" style="106" customWidth="1"/>
    <col min="9478" max="9714" width="9" style="106"/>
    <col min="9715" max="9715" width="4.25" style="106" customWidth="1"/>
    <col min="9716" max="9716" width="3.875" style="106" customWidth="1"/>
    <col min="9717" max="9717" width="46.625" style="106" customWidth="1"/>
    <col min="9718" max="9719" width="8.125" style="106" bestFit="1" customWidth="1"/>
    <col min="9720" max="9720" width="8.625" style="106" customWidth="1"/>
    <col min="9721" max="9721" width="9.375" style="106" customWidth="1"/>
    <col min="9722" max="9722" width="7" style="106" customWidth="1"/>
    <col min="9723" max="9723" width="7.75" style="106" customWidth="1"/>
    <col min="9724" max="9725" width="0" style="106" hidden="1" customWidth="1"/>
    <col min="9726" max="9726" width="4.625" style="106" customWidth="1"/>
    <col min="9727" max="9727" width="5.5" style="106" customWidth="1"/>
    <col min="9728" max="9729" width="0" style="106" hidden="1" customWidth="1"/>
    <col min="9730" max="9730" width="5.875" style="106" customWidth="1"/>
    <col min="9731" max="9731" width="5.125" style="106" customWidth="1"/>
    <col min="9732" max="9732" width="5.625" style="106" customWidth="1"/>
    <col min="9733" max="9733" width="7.125" style="106" customWidth="1"/>
    <col min="9734" max="9970" width="9" style="106"/>
    <col min="9971" max="9971" width="4.25" style="106" customWidth="1"/>
    <col min="9972" max="9972" width="3.875" style="106" customWidth="1"/>
    <col min="9973" max="9973" width="46.625" style="106" customWidth="1"/>
    <col min="9974" max="9975" width="8.125" style="106" bestFit="1" customWidth="1"/>
    <col min="9976" max="9976" width="8.625" style="106" customWidth="1"/>
    <col min="9977" max="9977" width="9.375" style="106" customWidth="1"/>
    <col min="9978" max="9978" width="7" style="106" customWidth="1"/>
    <col min="9979" max="9979" width="7.75" style="106" customWidth="1"/>
    <col min="9980" max="9981" width="0" style="106" hidden="1" customWidth="1"/>
    <col min="9982" max="9982" width="4.625" style="106" customWidth="1"/>
    <col min="9983" max="9983" width="5.5" style="106" customWidth="1"/>
    <col min="9984" max="9985" width="0" style="106" hidden="1" customWidth="1"/>
    <col min="9986" max="9986" width="5.875" style="106" customWidth="1"/>
    <col min="9987" max="9987" width="5.125" style="106" customWidth="1"/>
    <col min="9988" max="9988" width="5.625" style="106" customWidth="1"/>
    <col min="9989" max="9989" width="7.125" style="106" customWidth="1"/>
    <col min="9990" max="10226" width="9" style="106"/>
    <col min="10227" max="10227" width="4.25" style="106" customWidth="1"/>
    <col min="10228" max="10228" width="3.875" style="106" customWidth="1"/>
    <col min="10229" max="10229" width="46.625" style="106" customWidth="1"/>
    <col min="10230" max="10231" width="8.125" style="106" bestFit="1" customWidth="1"/>
    <col min="10232" max="10232" width="8.625" style="106" customWidth="1"/>
    <col min="10233" max="10233" width="9.375" style="106" customWidth="1"/>
    <col min="10234" max="10234" width="7" style="106" customWidth="1"/>
    <col min="10235" max="10235" width="7.75" style="106" customWidth="1"/>
    <col min="10236" max="10237" width="0" style="106" hidden="1" customWidth="1"/>
    <col min="10238" max="10238" width="4.625" style="106" customWidth="1"/>
    <col min="10239" max="10239" width="5.5" style="106" customWidth="1"/>
    <col min="10240" max="10241" width="0" style="106" hidden="1" customWidth="1"/>
    <col min="10242" max="10242" width="5.875" style="106" customWidth="1"/>
    <col min="10243" max="10243" width="5.125" style="106" customWidth="1"/>
    <col min="10244" max="10244" width="5.625" style="106" customWidth="1"/>
    <col min="10245" max="10245" width="7.125" style="106" customWidth="1"/>
    <col min="10246" max="10482" width="9" style="106"/>
    <col min="10483" max="10483" width="4.25" style="106" customWidth="1"/>
    <col min="10484" max="10484" width="3.875" style="106" customWidth="1"/>
    <col min="10485" max="10485" width="46.625" style="106" customWidth="1"/>
    <col min="10486" max="10487" width="8.125" style="106" bestFit="1" customWidth="1"/>
    <col min="10488" max="10488" width="8.625" style="106" customWidth="1"/>
    <col min="10489" max="10489" width="9.375" style="106" customWidth="1"/>
    <col min="10490" max="10490" width="7" style="106" customWidth="1"/>
    <col min="10491" max="10491" width="7.75" style="106" customWidth="1"/>
    <col min="10492" max="10493" width="0" style="106" hidden="1" customWidth="1"/>
    <col min="10494" max="10494" width="4.625" style="106" customWidth="1"/>
    <col min="10495" max="10495" width="5.5" style="106" customWidth="1"/>
    <col min="10496" max="10497" width="0" style="106" hidden="1" customWidth="1"/>
    <col min="10498" max="10498" width="5.875" style="106" customWidth="1"/>
    <col min="10499" max="10499" width="5.125" style="106" customWidth="1"/>
    <col min="10500" max="10500" width="5.625" style="106" customWidth="1"/>
    <col min="10501" max="10501" width="7.125" style="106" customWidth="1"/>
    <col min="10502" max="10738" width="9" style="106"/>
    <col min="10739" max="10739" width="4.25" style="106" customWidth="1"/>
    <col min="10740" max="10740" width="3.875" style="106" customWidth="1"/>
    <col min="10741" max="10741" width="46.625" style="106" customWidth="1"/>
    <col min="10742" max="10743" width="8.125" style="106" bestFit="1" customWidth="1"/>
    <col min="10744" max="10744" width="8.625" style="106" customWidth="1"/>
    <col min="10745" max="10745" width="9.375" style="106" customWidth="1"/>
    <col min="10746" max="10746" width="7" style="106" customWidth="1"/>
    <col min="10747" max="10747" width="7.75" style="106" customWidth="1"/>
    <col min="10748" max="10749" width="0" style="106" hidden="1" customWidth="1"/>
    <col min="10750" max="10750" width="4.625" style="106" customWidth="1"/>
    <col min="10751" max="10751" width="5.5" style="106" customWidth="1"/>
    <col min="10752" max="10753" width="0" style="106" hidden="1" customWidth="1"/>
    <col min="10754" max="10754" width="5.875" style="106" customWidth="1"/>
    <col min="10755" max="10755" width="5.125" style="106" customWidth="1"/>
    <col min="10756" max="10756" width="5.625" style="106" customWidth="1"/>
    <col min="10757" max="10757" width="7.125" style="106" customWidth="1"/>
    <col min="10758" max="10994" width="9" style="106"/>
    <col min="10995" max="10995" width="4.25" style="106" customWidth="1"/>
    <col min="10996" max="10996" width="3.875" style="106" customWidth="1"/>
    <col min="10997" max="10997" width="46.625" style="106" customWidth="1"/>
    <col min="10998" max="10999" width="8.125" style="106" bestFit="1" customWidth="1"/>
    <col min="11000" max="11000" width="8.625" style="106" customWidth="1"/>
    <col min="11001" max="11001" width="9.375" style="106" customWidth="1"/>
    <col min="11002" max="11002" width="7" style="106" customWidth="1"/>
    <col min="11003" max="11003" width="7.75" style="106" customWidth="1"/>
    <col min="11004" max="11005" width="0" style="106" hidden="1" customWidth="1"/>
    <col min="11006" max="11006" width="4.625" style="106" customWidth="1"/>
    <col min="11007" max="11007" width="5.5" style="106" customWidth="1"/>
    <col min="11008" max="11009" width="0" style="106" hidden="1" customWidth="1"/>
    <col min="11010" max="11010" width="5.875" style="106" customWidth="1"/>
    <col min="11011" max="11011" width="5.125" style="106" customWidth="1"/>
    <col min="11012" max="11012" width="5.625" style="106" customWidth="1"/>
    <col min="11013" max="11013" width="7.125" style="106" customWidth="1"/>
    <col min="11014" max="11250" width="9" style="106"/>
    <col min="11251" max="11251" width="4.25" style="106" customWidth="1"/>
    <col min="11252" max="11252" width="3.875" style="106" customWidth="1"/>
    <col min="11253" max="11253" width="46.625" style="106" customWidth="1"/>
    <col min="11254" max="11255" width="8.125" style="106" bestFit="1" customWidth="1"/>
    <col min="11256" max="11256" width="8.625" style="106" customWidth="1"/>
    <col min="11257" max="11257" width="9.375" style="106" customWidth="1"/>
    <col min="11258" max="11258" width="7" style="106" customWidth="1"/>
    <col min="11259" max="11259" width="7.75" style="106" customWidth="1"/>
    <col min="11260" max="11261" width="0" style="106" hidden="1" customWidth="1"/>
    <col min="11262" max="11262" width="4.625" style="106" customWidth="1"/>
    <col min="11263" max="11263" width="5.5" style="106" customWidth="1"/>
    <col min="11264" max="11265" width="0" style="106" hidden="1" customWidth="1"/>
    <col min="11266" max="11266" width="5.875" style="106" customWidth="1"/>
    <col min="11267" max="11267" width="5.125" style="106" customWidth="1"/>
    <col min="11268" max="11268" width="5.625" style="106" customWidth="1"/>
    <col min="11269" max="11269" width="7.125" style="106" customWidth="1"/>
    <col min="11270" max="11506" width="9" style="106"/>
    <col min="11507" max="11507" width="4.25" style="106" customWidth="1"/>
    <col min="11508" max="11508" width="3.875" style="106" customWidth="1"/>
    <col min="11509" max="11509" width="46.625" style="106" customWidth="1"/>
    <col min="11510" max="11511" width="8.125" style="106" bestFit="1" customWidth="1"/>
    <col min="11512" max="11512" width="8.625" style="106" customWidth="1"/>
    <col min="11513" max="11513" width="9.375" style="106" customWidth="1"/>
    <col min="11514" max="11514" width="7" style="106" customWidth="1"/>
    <col min="11515" max="11515" width="7.75" style="106" customWidth="1"/>
    <col min="11516" max="11517" width="0" style="106" hidden="1" customWidth="1"/>
    <col min="11518" max="11518" width="4.625" style="106" customWidth="1"/>
    <col min="11519" max="11519" width="5.5" style="106" customWidth="1"/>
    <col min="11520" max="11521" width="0" style="106" hidden="1" customWidth="1"/>
    <col min="11522" max="11522" width="5.875" style="106" customWidth="1"/>
    <col min="11523" max="11523" width="5.125" style="106" customWidth="1"/>
    <col min="11524" max="11524" width="5.625" style="106" customWidth="1"/>
    <col min="11525" max="11525" width="7.125" style="106" customWidth="1"/>
    <col min="11526" max="11762" width="9" style="106"/>
    <col min="11763" max="11763" width="4.25" style="106" customWidth="1"/>
    <col min="11764" max="11764" width="3.875" style="106" customWidth="1"/>
    <col min="11765" max="11765" width="46.625" style="106" customWidth="1"/>
    <col min="11766" max="11767" width="8.125" style="106" bestFit="1" customWidth="1"/>
    <col min="11768" max="11768" width="8.625" style="106" customWidth="1"/>
    <col min="11769" max="11769" width="9.375" style="106" customWidth="1"/>
    <col min="11770" max="11770" width="7" style="106" customWidth="1"/>
    <col min="11771" max="11771" width="7.75" style="106" customWidth="1"/>
    <col min="11772" max="11773" width="0" style="106" hidden="1" customWidth="1"/>
    <col min="11774" max="11774" width="4.625" style="106" customWidth="1"/>
    <col min="11775" max="11775" width="5.5" style="106" customWidth="1"/>
    <col min="11776" max="11777" width="0" style="106" hidden="1" customWidth="1"/>
    <col min="11778" max="11778" width="5.875" style="106" customWidth="1"/>
    <col min="11779" max="11779" width="5.125" style="106" customWidth="1"/>
    <col min="11780" max="11780" width="5.625" style="106" customWidth="1"/>
    <col min="11781" max="11781" width="7.125" style="106" customWidth="1"/>
    <col min="11782" max="12018" width="9" style="106"/>
    <col min="12019" max="12019" width="4.25" style="106" customWidth="1"/>
    <col min="12020" max="12020" width="3.875" style="106" customWidth="1"/>
    <col min="12021" max="12021" width="46.625" style="106" customWidth="1"/>
    <col min="12022" max="12023" width="8.125" style="106" bestFit="1" customWidth="1"/>
    <col min="12024" max="12024" width="8.625" style="106" customWidth="1"/>
    <col min="12025" max="12025" width="9.375" style="106" customWidth="1"/>
    <col min="12026" max="12026" width="7" style="106" customWidth="1"/>
    <col min="12027" max="12027" width="7.75" style="106" customWidth="1"/>
    <col min="12028" max="12029" width="0" style="106" hidden="1" customWidth="1"/>
    <col min="12030" max="12030" width="4.625" style="106" customWidth="1"/>
    <col min="12031" max="12031" width="5.5" style="106" customWidth="1"/>
    <col min="12032" max="12033" width="0" style="106" hidden="1" customWidth="1"/>
    <col min="12034" max="12034" width="5.875" style="106" customWidth="1"/>
    <col min="12035" max="12035" width="5.125" style="106" customWidth="1"/>
    <col min="12036" max="12036" width="5.625" style="106" customWidth="1"/>
    <col min="12037" max="12037" width="7.125" style="106" customWidth="1"/>
    <col min="12038" max="12274" width="9" style="106"/>
    <col min="12275" max="12275" width="4.25" style="106" customWidth="1"/>
    <col min="12276" max="12276" width="3.875" style="106" customWidth="1"/>
    <col min="12277" max="12277" width="46.625" style="106" customWidth="1"/>
    <col min="12278" max="12279" width="8.125" style="106" bestFit="1" customWidth="1"/>
    <col min="12280" max="12280" width="8.625" style="106" customWidth="1"/>
    <col min="12281" max="12281" width="9.375" style="106" customWidth="1"/>
    <col min="12282" max="12282" width="7" style="106" customWidth="1"/>
    <col min="12283" max="12283" width="7.75" style="106" customWidth="1"/>
    <col min="12284" max="12285" width="0" style="106" hidden="1" customWidth="1"/>
    <col min="12286" max="12286" width="4.625" style="106" customWidth="1"/>
    <col min="12287" max="12287" width="5.5" style="106" customWidth="1"/>
    <col min="12288" max="12289" width="0" style="106" hidden="1" customWidth="1"/>
    <col min="12290" max="12290" width="5.875" style="106" customWidth="1"/>
    <col min="12291" max="12291" width="5.125" style="106" customWidth="1"/>
    <col min="12292" max="12292" width="5.625" style="106" customWidth="1"/>
    <col min="12293" max="12293" width="7.125" style="106" customWidth="1"/>
    <col min="12294" max="12530" width="9" style="106"/>
    <col min="12531" max="12531" width="4.25" style="106" customWidth="1"/>
    <col min="12532" max="12532" width="3.875" style="106" customWidth="1"/>
    <col min="12533" max="12533" width="46.625" style="106" customWidth="1"/>
    <col min="12534" max="12535" width="8.125" style="106" bestFit="1" customWidth="1"/>
    <col min="12536" max="12536" width="8.625" style="106" customWidth="1"/>
    <col min="12537" max="12537" width="9.375" style="106" customWidth="1"/>
    <col min="12538" max="12538" width="7" style="106" customWidth="1"/>
    <col min="12539" max="12539" width="7.75" style="106" customWidth="1"/>
    <col min="12540" max="12541" width="0" style="106" hidden="1" customWidth="1"/>
    <col min="12542" max="12542" width="4.625" style="106" customWidth="1"/>
    <col min="12543" max="12543" width="5.5" style="106" customWidth="1"/>
    <col min="12544" max="12545" width="0" style="106" hidden="1" customWidth="1"/>
    <col min="12546" max="12546" width="5.875" style="106" customWidth="1"/>
    <col min="12547" max="12547" width="5.125" style="106" customWidth="1"/>
    <col min="12548" max="12548" width="5.625" style="106" customWidth="1"/>
    <col min="12549" max="12549" width="7.125" style="106" customWidth="1"/>
    <col min="12550" max="12786" width="9" style="106"/>
    <col min="12787" max="12787" width="4.25" style="106" customWidth="1"/>
    <col min="12788" max="12788" width="3.875" style="106" customWidth="1"/>
    <col min="12789" max="12789" width="46.625" style="106" customWidth="1"/>
    <col min="12790" max="12791" width="8.125" style="106" bestFit="1" customWidth="1"/>
    <col min="12792" max="12792" width="8.625" style="106" customWidth="1"/>
    <col min="12793" max="12793" width="9.375" style="106" customWidth="1"/>
    <col min="12794" max="12794" width="7" style="106" customWidth="1"/>
    <col min="12795" max="12795" width="7.75" style="106" customWidth="1"/>
    <col min="12796" max="12797" width="0" style="106" hidden="1" customWidth="1"/>
    <col min="12798" max="12798" width="4.625" style="106" customWidth="1"/>
    <col min="12799" max="12799" width="5.5" style="106" customWidth="1"/>
    <col min="12800" max="12801" width="0" style="106" hidden="1" customWidth="1"/>
    <col min="12802" max="12802" width="5.875" style="106" customWidth="1"/>
    <col min="12803" max="12803" width="5.125" style="106" customWidth="1"/>
    <col min="12804" max="12804" width="5.625" style="106" customWidth="1"/>
    <col min="12805" max="12805" width="7.125" style="106" customWidth="1"/>
    <col min="12806" max="13042" width="9" style="106"/>
    <col min="13043" max="13043" width="4.25" style="106" customWidth="1"/>
    <col min="13044" max="13044" width="3.875" style="106" customWidth="1"/>
    <col min="13045" max="13045" width="46.625" style="106" customWidth="1"/>
    <col min="13046" max="13047" width="8.125" style="106" bestFit="1" customWidth="1"/>
    <col min="13048" max="13048" width="8.625" style="106" customWidth="1"/>
    <col min="13049" max="13049" width="9.375" style="106" customWidth="1"/>
    <col min="13050" max="13050" width="7" style="106" customWidth="1"/>
    <col min="13051" max="13051" width="7.75" style="106" customWidth="1"/>
    <col min="13052" max="13053" width="0" style="106" hidden="1" customWidth="1"/>
    <col min="13054" max="13054" width="4.625" style="106" customWidth="1"/>
    <col min="13055" max="13055" width="5.5" style="106" customWidth="1"/>
    <col min="13056" max="13057" width="0" style="106" hidden="1" customWidth="1"/>
    <col min="13058" max="13058" width="5.875" style="106" customWidth="1"/>
    <col min="13059" max="13059" width="5.125" style="106" customWidth="1"/>
    <col min="13060" max="13060" width="5.625" style="106" customWidth="1"/>
    <col min="13061" max="13061" width="7.125" style="106" customWidth="1"/>
    <col min="13062" max="13298" width="9" style="106"/>
    <col min="13299" max="13299" width="4.25" style="106" customWidth="1"/>
    <col min="13300" max="13300" width="3.875" style="106" customWidth="1"/>
    <col min="13301" max="13301" width="46.625" style="106" customWidth="1"/>
    <col min="13302" max="13303" width="8.125" style="106" bestFit="1" customWidth="1"/>
    <col min="13304" max="13304" width="8.625" style="106" customWidth="1"/>
    <col min="13305" max="13305" width="9.375" style="106" customWidth="1"/>
    <col min="13306" max="13306" width="7" style="106" customWidth="1"/>
    <col min="13307" max="13307" width="7.75" style="106" customWidth="1"/>
    <col min="13308" max="13309" width="0" style="106" hidden="1" customWidth="1"/>
    <col min="13310" max="13310" width="4.625" style="106" customWidth="1"/>
    <col min="13311" max="13311" width="5.5" style="106" customWidth="1"/>
    <col min="13312" max="13313" width="0" style="106" hidden="1" customWidth="1"/>
    <col min="13314" max="13314" width="5.875" style="106" customWidth="1"/>
    <col min="13315" max="13315" width="5.125" style="106" customWidth="1"/>
    <col min="13316" max="13316" width="5.625" style="106" customWidth="1"/>
    <col min="13317" max="13317" width="7.125" style="106" customWidth="1"/>
    <col min="13318" max="13554" width="9" style="106"/>
    <col min="13555" max="13555" width="4.25" style="106" customWidth="1"/>
    <col min="13556" max="13556" width="3.875" style="106" customWidth="1"/>
    <col min="13557" max="13557" width="46.625" style="106" customWidth="1"/>
    <col min="13558" max="13559" width="8.125" style="106" bestFit="1" customWidth="1"/>
    <col min="13560" max="13560" width="8.625" style="106" customWidth="1"/>
    <col min="13561" max="13561" width="9.375" style="106" customWidth="1"/>
    <col min="13562" max="13562" width="7" style="106" customWidth="1"/>
    <col min="13563" max="13563" width="7.75" style="106" customWidth="1"/>
    <col min="13564" max="13565" width="0" style="106" hidden="1" customWidth="1"/>
    <col min="13566" max="13566" width="4.625" style="106" customWidth="1"/>
    <col min="13567" max="13567" width="5.5" style="106" customWidth="1"/>
    <col min="13568" max="13569" width="0" style="106" hidden="1" customWidth="1"/>
    <col min="13570" max="13570" width="5.875" style="106" customWidth="1"/>
    <col min="13571" max="13571" width="5.125" style="106" customWidth="1"/>
    <col min="13572" max="13572" width="5.625" style="106" customWidth="1"/>
    <col min="13573" max="13573" width="7.125" style="106" customWidth="1"/>
    <col min="13574" max="13810" width="9" style="106"/>
    <col min="13811" max="13811" width="4.25" style="106" customWidth="1"/>
    <col min="13812" max="13812" width="3.875" style="106" customWidth="1"/>
    <col min="13813" max="13813" width="46.625" style="106" customWidth="1"/>
    <col min="13814" max="13815" width="8.125" style="106" bestFit="1" customWidth="1"/>
    <col min="13816" max="13816" width="8.625" style="106" customWidth="1"/>
    <col min="13817" max="13817" width="9.375" style="106" customWidth="1"/>
    <col min="13818" max="13818" width="7" style="106" customWidth="1"/>
    <col min="13819" max="13819" width="7.75" style="106" customWidth="1"/>
    <col min="13820" max="13821" width="0" style="106" hidden="1" customWidth="1"/>
    <col min="13822" max="13822" width="4.625" style="106" customWidth="1"/>
    <col min="13823" max="13823" width="5.5" style="106" customWidth="1"/>
    <col min="13824" max="13825" width="0" style="106" hidden="1" customWidth="1"/>
    <col min="13826" max="13826" width="5.875" style="106" customWidth="1"/>
    <col min="13827" max="13827" width="5.125" style="106" customWidth="1"/>
    <col min="13828" max="13828" width="5.625" style="106" customWidth="1"/>
    <col min="13829" max="13829" width="7.125" style="106" customWidth="1"/>
    <col min="13830" max="14066" width="9" style="106"/>
    <col min="14067" max="14067" width="4.25" style="106" customWidth="1"/>
    <col min="14068" max="14068" width="3.875" style="106" customWidth="1"/>
    <col min="14069" max="14069" width="46.625" style="106" customWidth="1"/>
    <col min="14070" max="14071" width="8.125" style="106" bestFit="1" customWidth="1"/>
    <col min="14072" max="14072" width="8.625" style="106" customWidth="1"/>
    <col min="14073" max="14073" width="9.375" style="106" customWidth="1"/>
    <col min="14074" max="14074" width="7" style="106" customWidth="1"/>
    <col min="14075" max="14075" width="7.75" style="106" customWidth="1"/>
    <col min="14076" max="14077" width="0" style="106" hidden="1" customWidth="1"/>
    <col min="14078" max="14078" width="4.625" style="106" customWidth="1"/>
    <col min="14079" max="14079" width="5.5" style="106" customWidth="1"/>
    <col min="14080" max="14081" width="0" style="106" hidden="1" customWidth="1"/>
    <col min="14082" max="14082" width="5.875" style="106" customWidth="1"/>
    <col min="14083" max="14083" width="5.125" style="106" customWidth="1"/>
    <col min="14084" max="14084" width="5.625" style="106" customWidth="1"/>
    <col min="14085" max="14085" width="7.125" style="106" customWidth="1"/>
    <col min="14086" max="14322" width="9" style="106"/>
    <col min="14323" max="14323" width="4.25" style="106" customWidth="1"/>
    <col min="14324" max="14324" width="3.875" style="106" customWidth="1"/>
    <col min="14325" max="14325" width="46.625" style="106" customWidth="1"/>
    <col min="14326" max="14327" width="8.125" style="106" bestFit="1" customWidth="1"/>
    <col min="14328" max="14328" width="8.625" style="106" customWidth="1"/>
    <col min="14329" max="14329" width="9.375" style="106" customWidth="1"/>
    <col min="14330" max="14330" width="7" style="106" customWidth="1"/>
    <col min="14331" max="14331" width="7.75" style="106" customWidth="1"/>
    <col min="14332" max="14333" width="0" style="106" hidden="1" customWidth="1"/>
    <col min="14334" max="14334" width="4.625" style="106" customWidth="1"/>
    <col min="14335" max="14335" width="5.5" style="106" customWidth="1"/>
    <col min="14336" max="14337" width="0" style="106" hidden="1" customWidth="1"/>
    <col min="14338" max="14338" width="5.875" style="106" customWidth="1"/>
    <col min="14339" max="14339" width="5.125" style="106" customWidth="1"/>
    <col min="14340" max="14340" width="5.625" style="106" customWidth="1"/>
    <col min="14341" max="14341" width="7.125" style="106" customWidth="1"/>
    <col min="14342" max="14578" width="9" style="106"/>
    <col min="14579" max="14579" width="4.25" style="106" customWidth="1"/>
    <col min="14580" max="14580" width="3.875" style="106" customWidth="1"/>
    <col min="14581" max="14581" width="46.625" style="106" customWidth="1"/>
    <col min="14582" max="14583" width="8.125" style="106" bestFit="1" customWidth="1"/>
    <col min="14584" max="14584" width="8.625" style="106" customWidth="1"/>
    <col min="14585" max="14585" width="9.375" style="106" customWidth="1"/>
    <col min="14586" max="14586" width="7" style="106" customWidth="1"/>
    <col min="14587" max="14587" width="7.75" style="106" customWidth="1"/>
    <col min="14588" max="14589" width="0" style="106" hidden="1" customWidth="1"/>
    <col min="14590" max="14590" width="4.625" style="106" customWidth="1"/>
    <col min="14591" max="14591" width="5.5" style="106" customWidth="1"/>
    <col min="14592" max="14593" width="0" style="106" hidden="1" customWidth="1"/>
    <col min="14594" max="14594" width="5.875" style="106" customWidth="1"/>
    <col min="14595" max="14595" width="5.125" style="106" customWidth="1"/>
    <col min="14596" max="14596" width="5.625" style="106" customWidth="1"/>
    <col min="14597" max="14597" width="7.125" style="106" customWidth="1"/>
    <col min="14598" max="14834" width="9" style="106"/>
    <col min="14835" max="14835" width="4.25" style="106" customWidth="1"/>
    <col min="14836" max="14836" width="3.875" style="106" customWidth="1"/>
    <col min="14837" max="14837" width="46.625" style="106" customWidth="1"/>
    <col min="14838" max="14839" width="8.125" style="106" bestFit="1" customWidth="1"/>
    <col min="14840" max="14840" width="8.625" style="106" customWidth="1"/>
    <col min="14841" max="14841" width="9.375" style="106" customWidth="1"/>
    <col min="14842" max="14842" width="7" style="106" customWidth="1"/>
    <col min="14843" max="14843" width="7.75" style="106" customWidth="1"/>
    <col min="14844" max="14845" width="0" style="106" hidden="1" customWidth="1"/>
    <col min="14846" max="14846" width="4.625" style="106" customWidth="1"/>
    <col min="14847" max="14847" width="5.5" style="106" customWidth="1"/>
    <col min="14848" max="14849" width="0" style="106" hidden="1" customWidth="1"/>
    <col min="14850" max="14850" width="5.875" style="106" customWidth="1"/>
    <col min="14851" max="14851" width="5.125" style="106" customWidth="1"/>
    <col min="14852" max="14852" width="5.625" style="106" customWidth="1"/>
    <col min="14853" max="14853" width="7.125" style="106" customWidth="1"/>
    <col min="14854" max="15090" width="9" style="106"/>
    <col min="15091" max="15091" width="4.25" style="106" customWidth="1"/>
    <col min="15092" max="15092" width="3.875" style="106" customWidth="1"/>
    <col min="15093" max="15093" width="46.625" style="106" customWidth="1"/>
    <col min="15094" max="15095" width="8.125" style="106" bestFit="1" customWidth="1"/>
    <col min="15096" max="15096" width="8.625" style="106" customWidth="1"/>
    <col min="15097" max="15097" width="9.375" style="106" customWidth="1"/>
    <col min="15098" max="15098" width="7" style="106" customWidth="1"/>
    <col min="15099" max="15099" width="7.75" style="106" customWidth="1"/>
    <col min="15100" max="15101" width="0" style="106" hidden="1" customWidth="1"/>
    <col min="15102" max="15102" width="4.625" style="106" customWidth="1"/>
    <col min="15103" max="15103" width="5.5" style="106" customWidth="1"/>
    <col min="15104" max="15105" width="0" style="106" hidden="1" customWidth="1"/>
    <col min="15106" max="15106" width="5.875" style="106" customWidth="1"/>
    <col min="15107" max="15107" width="5.125" style="106" customWidth="1"/>
    <col min="15108" max="15108" width="5.625" style="106" customWidth="1"/>
    <col min="15109" max="15109" width="7.125" style="106" customWidth="1"/>
    <col min="15110" max="15346" width="9" style="106"/>
    <col min="15347" max="15347" width="4.25" style="106" customWidth="1"/>
    <col min="15348" max="15348" width="3.875" style="106" customWidth="1"/>
    <col min="15349" max="15349" width="46.625" style="106" customWidth="1"/>
    <col min="15350" max="15351" width="8.125" style="106" bestFit="1" customWidth="1"/>
    <col min="15352" max="15352" width="8.625" style="106" customWidth="1"/>
    <col min="15353" max="15353" width="9.375" style="106" customWidth="1"/>
    <col min="15354" max="15354" width="7" style="106" customWidth="1"/>
    <col min="15355" max="15355" width="7.75" style="106" customWidth="1"/>
    <col min="15356" max="15357" width="0" style="106" hidden="1" customWidth="1"/>
    <col min="15358" max="15358" width="4.625" style="106" customWidth="1"/>
    <col min="15359" max="15359" width="5.5" style="106" customWidth="1"/>
    <col min="15360" max="15361" width="0" style="106" hidden="1" customWidth="1"/>
    <col min="15362" max="15362" width="5.875" style="106" customWidth="1"/>
    <col min="15363" max="15363" width="5.125" style="106" customWidth="1"/>
    <col min="15364" max="15364" width="5.625" style="106" customWidth="1"/>
    <col min="15365" max="15365" width="7.125" style="106" customWidth="1"/>
    <col min="15366" max="15602" width="9" style="106"/>
    <col min="15603" max="15603" width="4.25" style="106" customWidth="1"/>
    <col min="15604" max="15604" width="3.875" style="106" customWidth="1"/>
    <col min="15605" max="15605" width="46.625" style="106" customWidth="1"/>
    <col min="15606" max="15607" width="8.125" style="106" bestFit="1" customWidth="1"/>
    <col min="15608" max="15608" width="8.625" style="106" customWidth="1"/>
    <col min="15609" max="15609" width="9.375" style="106" customWidth="1"/>
    <col min="15610" max="15610" width="7" style="106" customWidth="1"/>
    <col min="15611" max="15611" width="7.75" style="106" customWidth="1"/>
    <col min="15612" max="15613" width="0" style="106" hidden="1" customWidth="1"/>
    <col min="15614" max="15614" width="4.625" style="106" customWidth="1"/>
    <col min="15615" max="15615" width="5.5" style="106" customWidth="1"/>
    <col min="15616" max="15617" width="0" style="106" hidden="1" customWidth="1"/>
    <col min="15618" max="15618" width="5.875" style="106" customWidth="1"/>
    <col min="15619" max="15619" width="5.125" style="106" customWidth="1"/>
    <col min="15620" max="15620" width="5.625" style="106" customWidth="1"/>
    <col min="15621" max="15621" width="7.125" style="106" customWidth="1"/>
    <col min="15622" max="15858" width="9" style="106"/>
    <col min="15859" max="15859" width="4.25" style="106" customWidth="1"/>
    <col min="15860" max="15860" width="3.875" style="106" customWidth="1"/>
    <col min="15861" max="15861" width="46.625" style="106" customWidth="1"/>
    <col min="15862" max="15863" width="8.125" style="106" bestFit="1" customWidth="1"/>
    <col min="15864" max="15864" width="8.625" style="106" customWidth="1"/>
    <col min="15865" max="15865" width="9.375" style="106" customWidth="1"/>
    <col min="15866" max="15866" width="7" style="106" customWidth="1"/>
    <col min="15867" max="15867" width="7.75" style="106" customWidth="1"/>
    <col min="15868" max="15869" width="0" style="106" hidden="1" customWidth="1"/>
    <col min="15870" max="15870" width="4.625" style="106" customWidth="1"/>
    <col min="15871" max="15871" width="5.5" style="106" customWidth="1"/>
    <col min="15872" max="15873" width="0" style="106" hidden="1" customWidth="1"/>
    <col min="15874" max="15874" width="5.875" style="106" customWidth="1"/>
    <col min="15875" max="15875" width="5.125" style="106" customWidth="1"/>
    <col min="15876" max="15876" width="5.625" style="106" customWidth="1"/>
    <col min="15877" max="15877" width="7.125" style="106" customWidth="1"/>
    <col min="15878" max="16114" width="9" style="106"/>
    <col min="16115" max="16115" width="4.25" style="106" customWidth="1"/>
    <col min="16116" max="16116" width="3.875" style="106" customWidth="1"/>
    <col min="16117" max="16117" width="46.625" style="106" customWidth="1"/>
    <col min="16118" max="16119" width="8.125" style="106" bestFit="1" customWidth="1"/>
    <col min="16120" max="16120" width="8.625" style="106" customWidth="1"/>
    <col min="16121" max="16121" width="9.375" style="106" customWidth="1"/>
    <col min="16122" max="16122" width="7" style="106" customWidth="1"/>
    <col min="16123" max="16123" width="7.75" style="106" customWidth="1"/>
    <col min="16124" max="16125" width="0" style="106" hidden="1" customWidth="1"/>
    <col min="16126" max="16126" width="4.625" style="106" customWidth="1"/>
    <col min="16127" max="16127" width="5.5" style="106" customWidth="1"/>
    <col min="16128" max="16129" width="0" style="106" hidden="1" customWidth="1"/>
    <col min="16130" max="16130" width="5.875" style="106" customWidth="1"/>
    <col min="16131" max="16131" width="5.125" style="106" customWidth="1"/>
    <col min="16132" max="16132" width="5.625" style="106" customWidth="1"/>
    <col min="16133" max="16133" width="7.125" style="106" customWidth="1"/>
    <col min="16134" max="16384" width="9" style="106"/>
  </cols>
  <sheetData>
    <row r="1" spans="1:6" x14ac:dyDescent="0.25">
      <c r="D1" s="205" t="s">
        <v>257</v>
      </c>
      <c r="E1" s="205"/>
      <c r="F1" s="205"/>
    </row>
    <row r="2" spans="1:6" ht="39.4" customHeight="1" x14ac:dyDescent="0.25">
      <c r="A2" s="202" t="s">
        <v>255</v>
      </c>
      <c r="B2" s="202"/>
      <c r="C2" s="202"/>
      <c r="D2" s="202"/>
      <c r="E2" s="202"/>
      <c r="F2" s="202"/>
    </row>
    <row r="3" spans="1:6" ht="19.5" x14ac:dyDescent="0.35">
      <c r="B3" s="108"/>
      <c r="C3" s="137"/>
      <c r="D3" s="138"/>
      <c r="E3" s="138"/>
      <c r="F3" s="138"/>
    </row>
    <row r="4" spans="1:6" s="107" customFormat="1" ht="19.5" customHeight="1" x14ac:dyDescent="0.25">
      <c r="A4" s="203" t="s">
        <v>241</v>
      </c>
      <c r="B4" s="203" t="s">
        <v>242</v>
      </c>
      <c r="C4" s="201" t="s">
        <v>224</v>
      </c>
      <c r="D4" s="201"/>
      <c r="E4" s="201"/>
      <c r="F4" s="201"/>
    </row>
    <row r="5" spans="1:6" s="109" customFormat="1" ht="35.25" customHeight="1" x14ac:dyDescent="0.25">
      <c r="A5" s="204"/>
      <c r="B5" s="204"/>
      <c r="C5" s="153" t="s">
        <v>228</v>
      </c>
      <c r="D5" s="126" t="s">
        <v>225</v>
      </c>
      <c r="E5" s="125" t="s">
        <v>226</v>
      </c>
      <c r="F5" s="126" t="s">
        <v>227</v>
      </c>
    </row>
    <row r="6" spans="1:6" ht="24" x14ac:dyDescent="0.25">
      <c r="A6" s="172" t="s">
        <v>5</v>
      </c>
      <c r="B6" s="173" t="s">
        <v>146</v>
      </c>
      <c r="C6" s="127"/>
      <c r="D6" s="128">
        <f>SUM(D7:D8)</f>
        <v>0</v>
      </c>
      <c r="E6" s="128">
        <f>SUM(E7:E8)</f>
        <v>0</v>
      </c>
      <c r="F6" s="129">
        <f t="shared" ref="F6:F47" si="0">D6-E6</f>
        <v>0</v>
      </c>
    </row>
    <row r="7" spans="1:6" ht="48" x14ac:dyDescent="0.25">
      <c r="A7" s="134">
        <v>1</v>
      </c>
      <c r="B7" s="112" t="s">
        <v>175</v>
      </c>
      <c r="C7" s="141"/>
      <c r="D7" s="131"/>
      <c r="E7" s="131"/>
      <c r="F7" s="130">
        <v>1</v>
      </c>
    </row>
    <row r="8" spans="1:6" s="111" customFormat="1" x14ac:dyDescent="0.25">
      <c r="A8" s="135">
        <v>2</v>
      </c>
      <c r="B8" s="113" t="s">
        <v>176</v>
      </c>
      <c r="C8" s="142">
        <v>1</v>
      </c>
      <c r="D8" s="143"/>
      <c r="E8" s="143"/>
      <c r="F8" s="144"/>
    </row>
    <row r="9" spans="1:6" ht="24" x14ac:dyDescent="0.25">
      <c r="A9" s="174" t="s">
        <v>18</v>
      </c>
      <c r="B9" s="175" t="s">
        <v>152</v>
      </c>
      <c r="C9" s="114"/>
      <c r="D9" s="128">
        <f>SUM(D10:D28)</f>
        <v>0</v>
      </c>
      <c r="E9" s="128"/>
      <c r="F9" s="129"/>
    </row>
    <row r="10" spans="1:6" x14ac:dyDescent="0.25">
      <c r="A10" s="115" t="s">
        <v>230</v>
      </c>
      <c r="B10" s="136" t="s">
        <v>177</v>
      </c>
      <c r="C10" s="115"/>
      <c r="D10" s="131"/>
      <c r="E10" s="131"/>
      <c r="F10" s="130">
        <f t="shared" si="0"/>
        <v>0</v>
      </c>
    </row>
    <row r="11" spans="1:6" s="111" customFormat="1" ht="84" x14ac:dyDescent="0.25">
      <c r="A11" s="115">
        <v>1</v>
      </c>
      <c r="B11" s="117" t="s">
        <v>178</v>
      </c>
      <c r="C11" s="115"/>
      <c r="D11" s="131"/>
      <c r="E11" s="131"/>
      <c r="F11" s="130">
        <v>1</v>
      </c>
    </row>
    <row r="12" spans="1:6" s="111" customFormat="1" ht="48" x14ac:dyDescent="0.25">
      <c r="A12" s="115">
        <v>2</v>
      </c>
      <c r="B12" s="117" t="s">
        <v>179</v>
      </c>
      <c r="C12" s="115"/>
      <c r="D12" s="131"/>
      <c r="E12" s="131"/>
      <c r="F12" s="130">
        <v>1</v>
      </c>
    </row>
    <row r="13" spans="1:6" s="111" customFormat="1" ht="36" x14ac:dyDescent="0.25">
      <c r="A13" s="115">
        <v>3</v>
      </c>
      <c r="B13" s="117" t="s">
        <v>180</v>
      </c>
      <c r="C13" s="115"/>
      <c r="D13" s="131"/>
      <c r="E13" s="131">
        <v>1</v>
      </c>
      <c r="F13" s="130"/>
    </row>
    <row r="14" spans="1:6" x14ac:dyDescent="0.25">
      <c r="A14" s="115" t="s">
        <v>231</v>
      </c>
      <c r="B14" s="136" t="s">
        <v>181</v>
      </c>
      <c r="C14" s="115"/>
      <c r="D14" s="131"/>
      <c r="E14" s="131"/>
      <c r="F14" s="130">
        <f t="shared" si="0"/>
        <v>0</v>
      </c>
    </row>
    <row r="15" spans="1:6" ht="48" x14ac:dyDescent="0.25">
      <c r="A15" s="115">
        <v>4</v>
      </c>
      <c r="B15" s="117" t="s">
        <v>182</v>
      </c>
      <c r="C15" s="115"/>
      <c r="D15" s="131"/>
      <c r="E15" s="131"/>
      <c r="F15" s="130">
        <v>1</v>
      </c>
    </row>
    <row r="16" spans="1:6" ht="60" x14ac:dyDescent="0.25">
      <c r="A16" s="115">
        <v>5</v>
      </c>
      <c r="B16" s="117" t="s">
        <v>183</v>
      </c>
      <c r="C16" s="115"/>
      <c r="D16" s="131"/>
      <c r="E16" s="131"/>
      <c r="F16" s="130">
        <v>1</v>
      </c>
    </row>
    <row r="17" spans="1:6" ht="48" x14ac:dyDescent="0.25">
      <c r="A17" s="115">
        <v>6</v>
      </c>
      <c r="B17" s="117" t="s">
        <v>184</v>
      </c>
      <c r="C17" s="115"/>
      <c r="D17" s="131"/>
      <c r="E17" s="131"/>
      <c r="F17" s="130">
        <v>1</v>
      </c>
    </row>
    <row r="18" spans="1:6" ht="36" x14ac:dyDescent="0.25">
      <c r="A18" s="115">
        <v>7</v>
      </c>
      <c r="B18" s="117" t="s">
        <v>180</v>
      </c>
      <c r="C18" s="115"/>
      <c r="D18" s="131"/>
      <c r="E18" s="131">
        <v>1</v>
      </c>
      <c r="F18" s="130"/>
    </row>
    <row r="19" spans="1:6" x14ac:dyDescent="0.25">
      <c r="A19" s="115" t="s">
        <v>232</v>
      </c>
      <c r="B19" s="136" t="s">
        <v>185</v>
      </c>
      <c r="C19" s="115"/>
      <c r="D19" s="131"/>
      <c r="E19" s="131"/>
      <c r="F19" s="130">
        <f t="shared" si="0"/>
        <v>0</v>
      </c>
    </row>
    <row r="20" spans="1:6" ht="48" x14ac:dyDescent="0.25">
      <c r="A20" s="115">
        <v>8</v>
      </c>
      <c r="B20" s="117" t="s">
        <v>186</v>
      </c>
      <c r="C20" s="115"/>
      <c r="D20" s="131"/>
      <c r="E20" s="131"/>
      <c r="F20" s="130">
        <v>1</v>
      </c>
    </row>
    <row r="21" spans="1:6" ht="36" x14ac:dyDescent="0.25">
      <c r="A21" s="115">
        <v>9</v>
      </c>
      <c r="B21" s="117" t="s">
        <v>187</v>
      </c>
      <c r="C21" s="115"/>
      <c r="D21" s="131"/>
      <c r="E21" s="131"/>
      <c r="F21" s="130">
        <v>1</v>
      </c>
    </row>
    <row r="22" spans="1:6" ht="48" x14ac:dyDescent="0.25">
      <c r="A22" s="115">
        <v>10</v>
      </c>
      <c r="B22" s="117" t="s">
        <v>188</v>
      </c>
      <c r="C22" s="115"/>
      <c r="D22" s="131"/>
      <c r="E22" s="131"/>
      <c r="F22" s="130">
        <v>1</v>
      </c>
    </row>
    <row r="23" spans="1:6" x14ac:dyDescent="0.25">
      <c r="A23" s="115" t="s">
        <v>233</v>
      </c>
      <c r="B23" s="136" t="s">
        <v>189</v>
      </c>
      <c r="C23" s="115"/>
      <c r="D23" s="131"/>
      <c r="E23" s="131"/>
      <c r="F23" s="130">
        <f t="shared" si="0"/>
        <v>0</v>
      </c>
    </row>
    <row r="24" spans="1:6" ht="60" x14ac:dyDescent="0.25">
      <c r="A24" s="115">
        <v>11</v>
      </c>
      <c r="B24" s="117" t="s">
        <v>190</v>
      </c>
      <c r="C24" s="115"/>
      <c r="D24" s="131"/>
      <c r="E24" s="131"/>
      <c r="F24" s="130">
        <v>1</v>
      </c>
    </row>
    <row r="25" spans="1:6" x14ac:dyDescent="0.25">
      <c r="A25" s="115" t="s">
        <v>234</v>
      </c>
      <c r="B25" s="136" t="s">
        <v>191</v>
      </c>
      <c r="C25" s="115"/>
      <c r="D25" s="131"/>
      <c r="E25" s="131"/>
      <c r="F25" s="130">
        <f t="shared" si="0"/>
        <v>0</v>
      </c>
    </row>
    <row r="26" spans="1:6" ht="48" x14ac:dyDescent="0.25">
      <c r="A26" s="115">
        <v>12</v>
      </c>
      <c r="B26" s="117" t="s">
        <v>192</v>
      </c>
      <c r="C26" s="115"/>
      <c r="D26" s="131"/>
      <c r="E26" s="131"/>
      <c r="F26" s="130">
        <v>1</v>
      </c>
    </row>
    <row r="27" spans="1:6" ht="36" x14ac:dyDescent="0.25">
      <c r="A27" s="115">
        <v>13</v>
      </c>
      <c r="B27" s="117" t="s">
        <v>193</v>
      </c>
      <c r="C27" s="115"/>
      <c r="D27" s="131"/>
      <c r="E27" s="131"/>
      <c r="F27" s="130">
        <v>1</v>
      </c>
    </row>
    <row r="28" spans="1:6" ht="36" x14ac:dyDescent="0.25">
      <c r="A28" s="115">
        <v>14</v>
      </c>
      <c r="B28" s="117" t="s">
        <v>194</v>
      </c>
      <c r="C28" s="115"/>
      <c r="D28" s="131"/>
      <c r="E28" s="131"/>
      <c r="F28" s="130">
        <v>1</v>
      </c>
    </row>
    <row r="29" spans="1:6" ht="24" x14ac:dyDescent="0.25">
      <c r="A29" s="176" t="s">
        <v>70</v>
      </c>
      <c r="B29" s="177" t="s">
        <v>153</v>
      </c>
      <c r="C29" s="115"/>
      <c r="D29" s="131"/>
      <c r="E29" s="131"/>
      <c r="F29" s="131"/>
    </row>
    <row r="30" spans="1:6" x14ac:dyDescent="0.25">
      <c r="A30" s="115" t="s">
        <v>230</v>
      </c>
      <c r="B30" s="116" t="s">
        <v>195</v>
      </c>
      <c r="C30" s="115"/>
      <c r="D30" s="131"/>
      <c r="E30" s="131"/>
      <c r="F30" s="130"/>
    </row>
    <row r="31" spans="1:6" s="111" customFormat="1" ht="60" x14ac:dyDescent="0.25">
      <c r="A31" s="115">
        <v>1</v>
      </c>
      <c r="B31" s="118" t="s">
        <v>196</v>
      </c>
      <c r="C31" s="145"/>
      <c r="D31" s="131">
        <v>1</v>
      </c>
      <c r="E31" s="131"/>
      <c r="F31" s="130"/>
    </row>
    <row r="32" spans="1:6" s="111" customFormat="1" ht="72" x14ac:dyDescent="0.25">
      <c r="A32" s="115">
        <v>2</v>
      </c>
      <c r="B32" s="119" t="s">
        <v>197</v>
      </c>
      <c r="C32" s="146"/>
      <c r="D32" s="131"/>
      <c r="E32" s="131"/>
      <c r="F32" s="130">
        <v>1</v>
      </c>
    </row>
    <row r="33" spans="1:6" s="111" customFormat="1" ht="48" x14ac:dyDescent="0.25">
      <c r="A33" s="115">
        <v>3</v>
      </c>
      <c r="B33" s="105" t="s">
        <v>198</v>
      </c>
      <c r="C33" s="147"/>
      <c r="D33" s="131">
        <v>1</v>
      </c>
      <c r="E33" s="131"/>
      <c r="F33" s="130"/>
    </row>
    <row r="34" spans="1:6" s="111" customFormat="1" ht="24" x14ac:dyDescent="0.25">
      <c r="A34" s="115">
        <v>4</v>
      </c>
      <c r="B34" s="105" t="s">
        <v>199</v>
      </c>
      <c r="C34" s="147"/>
      <c r="D34" s="131"/>
      <c r="E34" s="131">
        <v>1</v>
      </c>
      <c r="F34" s="130"/>
    </row>
    <row r="35" spans="1:6" s="111" customFormat="1" ht="72" x14ac:dyDescent="0.25">
      <c r="A35" s="115">
        <v>5</v>
      </c>
      <c r="B35" s="105" t="s">
        <v>200</v>
      </c>
      <c r="C35" s="147"/>
      <c r="D35" s="131">
        <v>1</v>
      </c>
      <c r="E35" s="131"/>
      <c r="F35" s="130"/>
    </row>
    <row r="36" spans="1:6" s="111" customFormat="1" ht="48.75" x14ac:dyDescent="0.25">
      <c r="A36" s="115">
        <v>6</v>
      </c>
      <c r="B36" s="117" t="s">
        <v>250</v>
      </c>
      <c r="C36" s="115"/>
      <c r="D36" s="131"/>
      <c r="E36" s="131"/>
      <c r="F36" s="130">
        <v>1</v>
      </c>
    </row>
    <row r="37" spans="1:6" x14ac:dyDescent="0.25">
      <c r="A37" s="115" t="s">
        <v>231</v>
      </c>
      <c r="B37" s="136" t="s">
        <v>201</v>
      </c>
      <c r="C37" s="115"/>
      <c r="D37" s="131"/>
      <c r="E37" s="131"/>
      <c r="F37" s="130"/>
    </row>
    <row r="38" spans="1:6" s="111" customFormat="1" ht="36" x14ac:dyDescent="0.25">
      <c r="A38" s="115">
        <v>7</v>
      </c>
      <c r="B38" s="117" t="s">
        <v>202</v>
      </c>
      <c r="C38" s="115">
        <v>1</v>
      </c>
      <c r="D38" s="131"/>
      <c r="E38" s="131"/>
      <c r="F38" s="130"/>
    </row>
    <row r="39" spans="1:6" s="120" customFormat="1" ht="12" x14ac:dyDescent="0.2">
      <c r="A39" s="176" t="s">
        <v>235</v>
      </c>
      <c r="B39" s="177" t="s">
        <v>161</v>
      </c>
      <c r="C39" s="115"/>
      <c r="D39" s="132"/>
      <c r="E39" s="132"/>
      <c r="F39" s="130"/>
    </row>
    <row r="40" spans="1:6" ht="72" x14ac:dyDescent="0.25">
      <c r="A40" s="115">
        <v>1</v>
      </c>
      <c r="B40" s="117" t="s">
        <v>203</v>
      </c>
      <c r="C40" s="115"/>
      <c r="D40" s="132"/>
      <c r="E40" s="132"/>
      <c r="F40" s="130">
        <v>1</v>
      </c>
    </row>
    <row r="41" spans="1:6" ht="36" x14ac:dyDescent="0.25">
      <c r="A41" s="115">
        <v>2</v>
      </c>
      <c r="B41" s="117" t="s">
        <v>204</v>
      </c>
      <c r="C41" s="115">
        <v>1</v>
      </c>
      <c r="D41" s="130"/>
      <c r="E41" s="130"/>
      <c r="F41" s="130"/>
    </row>
    <row r="42" spans="1:6" ht="24" x14ac:dyDescent="0.25">
      <c r="A42" s="176" t="s">
        <v>236</v>
      </c>
      <c r="B42" s="177" t="s">
        <v>165</v>
      </c>
      <c r="C42" s="115"/>
      <c r="D42" s="131">
        <f>SUM(D43:D57)</f>
        <v>0</v>
      </c>
      <c r="E42" s="131"/>
      <c r="F42" s="130"/>
    </row>
    <row r="43" spans="1:6" x14ac:dyDescent="0.25">
      <c r="A43" s="115" t="s">
        <v>230</v>
      </c>
      <c r="B43" s="136" t="s">
        <v>205</v>
      </c>
      <c r="C43" s="115"/>
      <c r="D43" s="132"/>
      <c r="E43" s="132"/>
      <c r="F43" s="130">
        <f t="shared" si="0"/>
        <v>0</v>
      </c>
    </row>
    <row r="44" spans="1:6" ht="156" x14ac:dyDescent="0.25">
      <c r="A44" s="115">
        <v>1</v>
      </c>
      <c r="B44" s="117" t="s">
        <v>206</v>
      </c>
      <c r="C44" s="115"/>
      <c r="D44" s="132"/>
      <c r="E44" s="132"/>
      <c r="F44" s="130">
        <v>1</v>
      </c>
    </row>
    <row r="45" spans="1:6" ht="48" x14ac:dyDescent="0.25">
      <c r="A45" s="115">
        <v>2</v>
      </c>
      <c r="B45" s="117" t="s">
        <v>207</v>
      </c>
      <c r="C45" s="115"/>
      <c r="D45" s="132"/>
      <c r="E45" s="132"/>
      <c r="F45" s="130">
        <v>1</v>
      </c>
    </row>
    <row r="46" spans="1:6" ht="36" x14ac:dyDescent="0.25">
      <c r="A46" s="115">
        <v>3</v>
      </c>
      <c r="B46" s="117" t="s">
        <v>208</v>
      </c>
      <c r="C46" s="115"/>
      <c r="D46" s="132"/>
      <c r="E46" s="132"/>
      <c r="F46" s="130">
        <v>1</v>
      </c>
    </row>
    <row r="47" spans="1:6" x14ac:dyDescent="0.25">
      <c r="A47" s="115" t="s">
        <v>231</v>
      </c>
      <c r="B47" s="136" t="s">
        <v>191</v>
      </c>
      <c r="C47" s="115"/>
      <c r="D47" s="132"/>
      <c r="E47" s="132"/>
      <c r="F47" s="130">
        <f t="shared" si="0"/>
        <v>0</v>
      </c>
    </row>
    <row r="48" spans="1:6" ht="36" x14ac:dyDescent="0.25">
      <c r="A48" s="115">
        <v>4</v>
      </c>
      <c r="B48" s="117" t="s">
        <v>209</v>
      </c>
      <c r="C48" s="115"/>
      <c r="D48" s="132"/>
      <c r="E48" s="132"/>
      <c r="F48" s="130">
        <v>1</v>
      </c>
    </row>
    <row r="49" spans="1:6" ht="36" x14ac:dyDescent="0.25">
      <c r="A49" s="115">
        <v>5</v>
      </c>
      <c r="B49" s="117" t="s">
        <v>210</v>
      </c>
      <c r="C49" s="115"/>
      <c r="D49" s="132"/>
      <c r="E49" s="132"/>
      <c r="F49" s="130">
        <v>1</v>
      </c>
    </row>
    <row r="50" spans="1:6" ht="24" x14ac:dyDescent="0.25">
      <c r="A50" s="115">
        <v>6</v>
      </c>
      <c r="B50" s="117" t="s">
        <v>211</v>
      </c>
      <c r="C50" s="115"/>
      <c r="D50" s="132"/>
      <c r="E50" s="132">
        <v>1</v>
      </c>
      <c r="F50" s="130"/>
    </row>
    <row r="51" spans="1:6" x14ac:dyDescent="0.25">
      <c r="A51" s="115" t="s">
        <v>232</v>
      </c>
      <c r="B51" s="136" t="s">
        <v>212</v>
      </c>
      <c r="C51" s="115"/>
      <c r="D51" s="132"/>
      <c r="E51" s="132"/>
      <c r="F51" s="130"/>
    </row>
    <row r="52" spans="1:6" ht="60" x14ac:dyDescent="0.25">
      <c r="A52" s="115">
        <v>7</v>
      </c>
      <c r="B52" s="117" t="s">
        <v>213</v>
      </c>
      <c r="C52" s="115"/>
      <c r="D52" s="132"/>
      <c r="E52" s="132"/>
      <c r="F52" s="130">
        <v>1</v>
      </c>
    </row>
    <row r="53" spans="1:6" ht="60" x14ac:dyDescent="0.25">
      <c r="A53" s="115">
        <v>8</v>
      </c>
      <c r="B53" s="117" t="s">
        <v>214</v>
      </c>
      <c r="C53" s="115"/>
      <c r="D53" s="132"/>
      <c r="E53" s="132"/>
      <c r="F53" s="130">
        <v>1</v>
      </c>
    </row>
    <row r="54" spans="1:6" ht="24" x14ac:dyDescent="0.25">
      <c r="A54" s="115">
        <v>9</v>
      </c>
      <c r="B54" s="117" t="s">
        <v>215</v>
      </c>
      <c r="C54" s="115"/>
      <c r="D54" s="132"/>
      <c r="E54" s="132"/>
      <c r="F54" s="130">
        <v>1</v>
      </c>
    </row>
    <row r="55" spans="1:6" ht="36" x14ac:dyDescent="0.25">
      <c r="A55" s="115">
        <v>10</v>
      </c>
      <c r="B55" s="117" t="s">
        <v>216</v>
      </c>
      <c r="C55" s="115"/>
      <c r="D55" s="132"/>
      <c r="E55" s="132"/>
      <c r="F55" s="130">
        <v>1</v>
      </c>
    </row>
    <row r="56" spans="1:6" x14ac:dyDescent="0.25">
      <c r="A56" s="115">
        <v>11</v>
      </c>
      <c r="B56" s="117" t="s">
        <v>217</v>
      </c>
      <c r="C56" s="115"/>
      <c r="D56" s="132"/>
      <c r="E56" s="132"/>
      <c r="F56" s="130">
        <v>1</v>
      </c>
    </row>
    <row r="57" spans="1:6" ht="36" x14ac:dyDescent="0.25">
      <c r="A57" s="115">
        <v>12</v>
      </c>
      <c r="B57" s="117" t="s">
        <v>218</v>
      </c>
      <c r="C57" s="115"/>
      <c r="D57" s="132"/>
      <c r="E57" s="132">
        <v>1</v>
      </c>
      <c r="F57" s="130"/>
    </row>
    <row r="58" spans="1:6" ht="24" x14ac:dyDescent="0.25">
      <c r="A58" s="176" t="s">
        <v>237</v>
      </c>
      <c r="B58" s="177" t="s">
        <v>166</v>
      </c>
      <c r="C58" s="115"/>
      <c r="D58" s="131"/>
      <c r="E58" s="131"/>
      <c r="F58" s="130"/>
    </row>
    <row r="59" spans="1:6" x14ac:dyDescent="0.25">
      <c r="A59" s="115">
        <v>1</v>
      </c>
      <c r="B59" s="117" t="s">
        <v>238</v>
      </c>
      <c r="C59" s="115">
        <v>1</v>
      </c>
      <c r="D59" s="130"/>
      <c r="E59" s="130"/>
      <c r="F59" s="130"/>
    </row>
    <row r="60" spans="1:6" x14ac:dyDescent="0.25">
      <c r="A60" s="178" t="s">
        <v>239</v>
      </c>
      <c r="B60" s="179" t="s">
        <v>171</v>
      </c>
      <c r="C60" s="121"/>
      <c r="D60" s="133"/>
      <c r="E60" s="133"/>
      <c r="F60" s="133"/>
    </row>
    <row r="61" spans="1:6" s="111" customFormat="1" x14ac:dyDescent="0.25">
      <c r="A61" s="114" t="s">
        <v>230</v>
      </c>
      <c r="B61" s="122" t="s">
        <v>240</v>
      </c>
      <c r="C61" s="114"/>
      <c r="D61" s="148"/>
      <c r="E61" s="148"/>
      <c r="F61" s="129"/>
    </row>
    <row r="62" spans="1:6" s="111" customFormat="1" ht="24" x14ac:dyDescent="0.25">
      <c r="A62" s="115">
        <v>1</v>
      </c>
      <c r="B62" s="117" t="s">
        <v>219</v>
      </c>
      <c r="C62" s="115">
        <v>1</v>
      </c>
      <c r="D62" s="132"/>
      <c r="E62" s="132"/>
      <c r="F62" s="130"/>
    </row>
    <row r="63" spans="1:6" s="111" customFormat="1" x14ac:dyDescent="0.25">
      <c r="A63" s="115">
        <v>2</v>
      </c>
      <c r="B63" s="117" t="s">
        <v>220</v>
      </c>
      <c r="C63" s="115"/>
      <c r="D63" s="132"/>
      <c r="E63" s="132"/>
      <c r="F63" s="130">
        <v>1</v>
      </c>
    </row>
    <row r="64" spans="1:6" s="111" customFormat="1" ht="24" x14ac:dyDescent="0.25">
      <c r="A64" s="115">
        <v>3</v>
      </c>
      <c r="B64" s="117" t="s">
        <v>221</v>
      </c>
      <c r="C64" s="115">
        <v>1</v>
      </c>
      <c r="D64" s="132"/>
      <c r="E64" s="132"/>
      <c r="F64" s="130"/>
    </row>
    <row r="65" spans="1:6" s="111" customFormat="1" x14ac:dyDescent="0.25">
      <c r="A65" s="115">
        <v>4</v>
      </c>
      <c r="B65" s="117" t="s">
        <v>222</v>
      </c>
      <c r="C65" s="115">
        <v>1</v>
      </c>
      <c r="D65" s="132"/>
      <c r="E65" s="132"/>
      <c r="F65" s="130"/>
    </row>
    <row r="66" spans="1:6" s="123" customFormat="1" ht="12.75" x14ac:dyDescent="0.25">
      <c r="A66" s="110">
        <f>A8+A28+A38+A41+A57+A59+A65</f>
        <v>42</v>
      </c>
      <c r="B66" s="110" t="s">
        <v>223</v>
      </c>
      <c r="C66" s="110">
        <f>SUM(C6:C65)</f>
        <v>7</v>
      </c>
      <c r="D66" s="110">
        <f>SUM(D6:D65)</f>
        <v>3</v>
      </c>
      <c r="E66" s="110">
        <f>SUM(E6:E65)</f>
        <v>5</v>
      </c>
      <c r="F66" s="110">
        <f>SUM(F6:F65)</f>
        <v>27</v>
      </c>
    </row>
    <row r="67" spans="1:6" x14ac:dyDescent="0.25">
      <c r="A67" s="109"/>
      <c r="B67" s="120"/>
      <c r="C67" s="109"/>
      <c r="D67" s="139"/>
      <c r="E67" s="139"/>
      <c r="F67" s="139"/>
    </row>
    <row r="68" spans="1:6" x14ac:dyDescent="0.25">
      <c r="A68" s="109"/>
      <c r="B68" s="124"/>
      <c r="C68" s="109"/>
      <c r="D68" s="139"/>
      <c r="E68" s="139"/>
      <c r="F68" s="139"/>
    </row>
    <row r="69" spans="1:6" x14ac:dyDescent="0.25">
      <c r="B69" s="124"/>
      <c r="C69" s="109"/>
    </row>
    <row r="70" spans="1:6" x14ac:dyDescent="0.25">
      <c r="B70" s="124"/>
      <c r="C70" s="109"/>
    </row>
    <row r="71" spans="1:6" x14ac:dyDescent="0.25">
      <c r="B71" s="124"/>
      <c r="C71" s="109"/>
    </row>
  </sheetData>
  <mergeCells count="5">
    <mergeCell ref="C4:F4"/>
    <mergeCell ref="A2:F2"/>
    <mergeCell ref="A4:A5"/>
    <mergeCell ref="B4:B5"/>
    <mergeCell ref="D1:F1"/>
  </mergeCells>
  <pageMargins left="0.11811023622047245" right="0.11811023622047245" top="0.15748031496062992" bottom="0.15748031496062992" header="0.31496062992125984" footer="0.31496062992125984"/>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zoomScale="60" zoomScaleNormal="60" workbookViewId="0">
      <selection activeCell="D18" sqref="D18"/>
    </sheetView>
  </sheetViews>
  <sheetFormatPr defaultRowHeight="15.75" x14ac:dyDescent="0.25"/>
  <cols>
    <col min="1" max="1" width="4.375" style="20" customWidth="1"/>
    <col min="2" max="2" width="46.25" customWidth="1"/>
    <col min="3" max="3" width="27.25" style="21" customWidth="1"/>
    <col min="4" max="4" width="26.625" style="21" customWidth="1"/>
    <col min="5" max="5" width="22.25" style="18" customWidth="1"/>
    <col min="6" max="6" width="16.625" style="19" customWidth="1"/>
    <col min="7" max="7" width="5.875" style="20" customWidth="1"/>
    <col min="8" max="8" width="9" style="20"/>
  </cols>
  <sheetData>
    <row r="1" spans="1:10" ht="30.75" customHeight="1" x14ac:dyDescent="0.25">
      <c r="A1" s="197" t="s">
        <v>0</v>
      </c>
      <c r="B1" s="197"/>
      <c r="C1" s="197"/>
      <c r="D1" s="197"/>
      <c r="E1" s="197"/>
      <c r="F1" s="197"/>
      <c r="G1" s="197"/>
    </row>
    <row r="2" spans="1:10" ht="30.75" customHeight="1" x14ac:dyDescent="0.25">
      <c r="A2" s="193"/>
      <c r="B2" s="193"/>
      <c r="C2" s="193"/>
      <c r="D2" s="193"/>
      <c r="E2" s="193"/>
    </row>
    <row r="3" spans="1:10" ht="54.75" customHeight="1" x14ac:dyDescent="0.25">
      <c r="A3" s="198" t="s">
        <v>1</v>
      </c>
      <c r="B3" s="198" t="s">
        <v>2</v>
      </c>
      <c r="C3" s="198" t="s">
        <v>3</v>
      </c>
      <c r="D3" s="198" t="s">
        <v>4</v>
      </c>
      <c r="E3" s="206" t="s">
        <v>88</v>
      </c>
      <c r="F3" s="208"/>
      <c r="G3" s="207"/>
      <c r="H3" s="20" t="s">
        <v>95</v>
      </c>
      <c r="I3" s="20" t="s">
        <v>94</v>
      </c>
    </row>
    <row r="4" spans="1:10" ht="54.75" customHeight="1" x14ac:dyDescent="0.25">
      <c r="A4" s="209"/>
      <c r="B4" s="209"/>
      <c r="C4" s="209"/>
      <c r="D4" s="209"/>
      <c r="E4" s="1" t="s">
        <v>2</v>
      </c>
      <c r="F4" s="206" t="s">
        <v>93</v>
      </c>
      <c r="G4" s="207"/>
      <c r="I4" s="21"/>
    </row>
    <row r="5" spans="1:10" x14ac:dyDescent="0.25">
      <c r="A5" s="1" t="s">
        <v>5</v>
      </c>
      <c r="B5" s="2" t="s">
        <v>6</v>
      </c>
      <c r="C5" s="1"/>
      <c r="D5" s="1"/>
      <c r="E5" s="5"/>
      <c r="F5" s="4"/>
      <c r="G5" s="3"/>
      <c r="I5" s="21"/>
    </row>
    <row r="6" spans="1:10" ht="29.25" customHeight="1" x14ac:dyDescent="0.25">
      <c r="A6" s="4">
        <v>1</v>
      </c>
      <c r="B6" s="6" t="s">
        <v>32</v>
      </c>
      <c r="C6" s="4" t="s">
        <v>8</v>
      </c>
      <c r="D6" s="4" t="s">
        <v>9</v>
      </c>
      <c r="E6" s="5"/>
      <c r="F6" s="4"/>
      <c r="G6" s="3"/>
      <c r="H6" s="20">
        <v>1</v>
      </c>
      <c r="I6" s="21"/>
    </row>
    <row r="7" spans="1:10" ht="29.25" customHeight="1" x14ac:dyDescent="0.25">
      <c r="A7" s="4">
        <v>2</v>
      </c>
      <c r="B7" s="6" t="s">
        <v>33</v>
      </c>
      <c r="C7" s="4" t="s">
        <v>11</v>
      </c>
      <c r="D7" s="4" t="s">
        <v>7</v>
      </c>
      <c r="E7" s="5"/>
      <c r="F7" s="4"/>
      <c r="G7" s="3"/>
      <c r="H7" s="20">
        <v>1</v>
      </c>
      <c r="I7" s="21"/>
    </row>
    <row r="8" spans="1:10" ht="29.25" customHeight="1" x14ac:dyDescent="0.3">
      <c r="A8" s="4">
        <v>3</v>
      </c>
      <c r="B8" s="6" t="s">
        <v>13</v>
      </c>
      <c r="C8" s="4" t="s">
        <v>10</v>
      </c>
      <c r="D8" s="4" t="s">
        <v>12</v>
      </c>
      <c r="E8" s="5"/>
      <c r="F8" s="4"/>
      <c r="G8" s="3"/>
      <c r="H8" s="20">
        <v>1</v>
      </c>
      <c r="I8" s="21"/>
      <c r="J8" s="22"/>
    </row>
    <row r="9" spans="1:10" ht="29.25" customHeight="1" x14ac:dyDescent="0.25">
      <c r="A9" s="4">
        <v>4</v>
      </c>
      <c r="B9" s="6" t="s">
        <v>34</v>
      </c>
      <c r="C9" s="4" t="s">
        <v>14</v>
      </c>
      <c r="D9" s="4" t="s">
        <v>15</v>
      </c>
      <c r="E9" s="5" t="s">
        <v>87</v>
      </c>
      <c r="F9" s="5" t="s">
        <v>89</v>
      </c>
      <c r="G9" s="3">
        <v>1</v>
      </c>
      <c r="I9" s="21">
        <v>2</v>
      </c>
    </row>
    <row r="10" spans="1:10" ht="29.25" customHeight="1" x14ac:dyDescent="0.25">
      <c r="A10" s="4">
        <v>5</v>
      </c>
      <c r="B10" s="6" t="s">
        <v>35</v>
      </c>
      <c r="C10" s="4" t="s">
        <v>16</v>
      </c>
      <c r="D10" s="4" t="s">
        <v>17</v>
      </c>
      <c r="E10" s="5"/>
      <c r="F10" s="4"/>
      <c r="G10" s="3"/>
      <c r="H10" s="20">
        <v>1</v>
      </c>
      <c r="I10" s="21"/>
    </row>
    <row r="11" spans="1:10" s="10" customFormat="1" ht="29.25" customHeight="1" x14ac:dyDescent="0.25">
      <c r="A11" s="1" t="s">
        <v>18</v>
      </c>
      <c r="B11" s="2" t="s">
        <v>19</v>
      </c>
      <c r="C11" s="1"/>
      <c r="D11" s="1"/>
      <c r="E11" s="7"/>
      <c r="F11" s="1"/>
      <c r="G11" s="8"/>
      <c r="H11" s="9"/>
      <c r="I11" s="9"/>
    </row>
    <row r="12" spans="1:10" ht="29.25" customHeight="1" x14ac:dyDescent="0.25">
      <c r="A12" s="4">
        <v>1</v>
      </c>
      <c r="B12" s="6" t="s">
        <v>20</v>
      </c>
      <c r="C12" s="4" t="s">
        <v>21</v>
      </c>
      <c r="D12" s="4" t="s">
        <v>22</v>
      </c>
      <c r="E12" s="5"/>
      <c r="F12" s="4"/>
      <c r="G12" s="3"/>
      <c r="H12" s="20">
        <v>1</v>
      </c>
      <c r="I12" s="21"/>
    </row>
    <row r="13" spans="1:10" ht="29.25" customHeight="1" x14ac:dyDescent="0.25">
      <c r="A13" s="4">
        <v>2</v>
      </c>
      <c r="B13" s="6" t="s">
        <v>23</v>
      </c>
      <c r="C13" s="4" t="s">
        <v>24</v>
      </c>
      <c r="D13" s="4" t="s">
        <v>25</v>
      </c>
      <c r="E13" s="5"/>
      <c r="F13" s="4"/>
      <c r="G13" s="3"/>
      <c r="H13" s="20">
        <v>1</v>
      </c>
      <c r="I13" s="21"/>
    </row>
    <row r="14" spans="1:10" x14ac:dyDescent="0.25">
      <c r="A14" s="4">
        <v>3</v>
      </c>
      <c r="B14" s="6" t="s">
        <v>26</v>
      </c>
      <c r="C14" s="4" t="s">
        <v>27</v>
      </c>
      <c r="D14" s="4" t="s">
        <v>28</v>
      </c>
      <c r="E14" s="5"/>
      <c r="F14" s="4"/>
      <c r="G14" s="3"/>
      <c r="H14" s="20">
        <v>1</v>
      </c>
      <c r="I14" s="21"/>
    </row>
    <row r="15" spans="1:10" ht="47.25" x14ac:dyDescent="0.25">
      <c r="A15" s="4">
        <v>4</v>
      </c>
      <c r="B15" s="6" t="s">
        <v>29</v>
      </c>
      <c r="C15" s="4" t="s">
        <v>30</v>
      </c>
      <c r="D15" s="4" t="s">
        <v>31</v>
      </c>
      <c r="E15" s="14" t="s">
        <v>101</v>
      </c>
      <c r="F15" s="5" t="s">
        <v>89</v>
      </c>
      <c r="G15" s="3">
        <v>3</v>
      </c>
      <c r="I15" s="23">
        <v>14</v>
      </c>
    </row>
    <row r="16" spans="1:10" ht="31.5" x14ac:dyDescent="0.25">
      <c r="A16" s="4">
        <v>5</v>
      </c>
      <c r="B16" s="6" t="s">
        <v>36</v>
      </c>
      <c r="C16" s="4" t="s">
        <v>37</v>
      </c>
      <c r="D16" s="4" t="s">
        <v>38</v>
      </c>
      <c r="E16" s="5" t="s">
        <v>87</v>
      </c>
      <c r="F16" s="13" t="s">
        <v>90</v>
      </c>
      <c r="G16" s="4" t="s">
        <v>100</v>
      </c>
      <c r="I16" s="20">
        <v>7</v>
      </c>
    </row>
    <row r="17" spans="1:9" s="27" customFormat="1" ht="29.25" customHeight="1" x14ac:dyDescent="0.25">
      <c r="A17" s="12">
        <v>6</v>
      </c>
      <c r="B17" s="11" t="s">
        <v>39</v>
      </c>
      <c r="C17" s="12" t="s">
        <v>40</v>
      </c>
      <c r="D17" s="12" t="s">
        <v>96</v>
      </c>
      <c r="E17" s="15"/>
      <c r="F17" s="12"/>
      <c r="G17" s="24"/>
      <c r="H17" s="25">
        <v>1</v>
      </c>
      <c r="I17" s="26"/>
    </row>
    <row r="18" spans="1:9" ht="29.25" customHeight="1" x14ac:dyDescent="0.25">
      <c r="A18" s="4">
        <v>7</v>
      </c>
      <c r="B18" s="6" t="s">
        <v>41</v>
      </c>
      <c r="C18" s="4" t="s">
        <v>40</v>
      </c>
      <c r="D18" s="4" t="s">
        <v>97</v>
      </c>
      <c r="E18" s="5"/>
      <c r="F18" s="4"/>
      <c r="G18" s="3"/>
      <c r="H18" s="20">
        <v>1</v>
      </c>
      <c r="I18" s="21"/>
    </row>
    <row r="19" spans="1:9" ht="29.25" customHeight="1" x14ac:dyDescent="0.25">
      <c r="A19" s="4">
        <v>8</v>
      </c>
      <c r="B19" s="6" t="s">
        <v>42</v>
      </c>
      <c r="C19" s="4" t="s">
        <v>40</v>
      </c>
      <c r="D19" s="4" t="s">
        <v>98</v>
      </c>
      <c r="E19" s="5"/>
      <c r="F19" s="4"/>
      <c r="G19" s="3"/>
      <c r="H19" s="20">
        <v>1</v>
      </c>
      <c r="I19" s="21"/>
    </row>
    <row r="20" spans="1:9" ht="29.25" customHeight="1" x14ac:dyDescent="0.25">
      <c r="A20" s="4">
        <v>9</v>
      </c>
      <c r="B20" s="6" t="s">
        <v>43</v>
      </c>
      <c r="C20" s="4" t="s">
        <v>44</v>
      </c>
      <c r="D20" s="4" t="s">
        <v>45</v>
      </c>
      <c r="E20" s="5"/>
      <c r="F20" s="4"/>
      <c r="G20" s="3"/>
      <c r="H20" s="20">
        <v>1</v>
      </c>
      <c r="I20" s="21"/>
    </row>
    <row r="21" spans="1:9" ht="29.25" customHeight="1" x14ac:dyDescent="0.25">
      <c r="A21" s="4">
        <v>10</v>
      </c>
      <c r="B21" s="6" t="s">
        <v>46</v>
      </c>
      <c r="C21" s="4" t="s">
        <v>47</v>
      </c>
      <c r="D21" s="4" t="s">
        <v>48</v>
      </c>
      <c r="E21" s="5"/>
      <c r="F21" s="4"/>
      <c r="G21" s="3"/>
      <c r="H21" s="20">
        <v>1</v>
      </c>
      <c r="I21" s="21"/>
    </row>
    <row r="22" spans="1:9" ht="29.25" customHeight="1" x14ac:dyDescent="0.25">
      <c r="A22" s="4">
        <v>11</v>
      </c>
      <c r="B22" s="6" t="s">
        <v>49</v>
      </c>
      <c r="C22" s="4" t="s">
        <v>50</v>
      </c>
      <c r="D22" s="4" t="s">
        <v>51</v>
      </c>
      <c r="E22" s="5"/>
      <c r="F22" s="4"/>
      <c r="G22" s="3"/>
      <c r="H22" s="20">
        <v>1</v>
      </c>
      <c r="I22" s="21"/>
    </row>
    <row r="23" spans="1:9" ht="29.25" customHeight="1" x14ac:dyDescent="0.25">
      <c r="A23" s="4">
        <v>12</v>
      </c>
      <c r="B23" s="6" t="s">
        <v>52</v>
      </c>
      <c r="C23" s="4" t="s">
        <v>53</v>
      </c>
      <c r="D23" s="4" t="s">
        <v>54</v>
      </c>
      <c r="E23" s="5"/>
      <c r="F23" s="4"/>
      <c r="G23" s="3"/>
      <c r="H23" s="20">
        <v>1</v>
      </c>
      <c r="I23" s="21"/>
    </row>
    <row r="24" spans="1:9" ht="29.25" customHeight="1" x14ac:dyDescent="0.25">
      <c r="A24" s="4">
        <v>13</v>
      </c>
      <c r="B24" s="6" t="s">
        <v>55</v>
      </c>
      <c r="C24" s="4" t="s">
        <v>56</v>
      </c>
      <c r="D24" s="4" t="s">
        <v>57</v>
      </c>
      <c r="E24" s="5" t="s">
        <v>85</v>
      </c>
      <c r="F24" s="4"/>
      <c r="G24" s="3"/>
      <c r="I24" s="21">
        <v>2</v>
      </c>
    </row>
    <row r="25" spans="1:9" ht="29.25" customHeight="1" x14ac:dyDescent="0.25">
      <c r="A25" s="4">
        <v>14</v>
      </c>
      <c r="B25" s="6" t="s">
        <v>34</v>
      </c>
      <c r="C25" s="4" t="s">
        <v>58</v>
      </c>
      <c r="D25" s="4" t="s">
        <v>59</v>
      </c>
      <c r="E25" s="5"/>
      <c r="F25" s="4"/>
      <c r="G25" s="3"/>
      <c r="H25" s="20">
        <v>1</v>
      </c>
      <c r="I25" s="21"/>
    </row>
    <row r="26" spans="1:9" ht="29.25" customHeight="1" x14ac:dyDescent="0.25">
      <c r="A26" s="4">
        <v>15</v>
      </c>
      <c r="B26" s="6" t="s">
        <v>60</v>
      </c>
      <c r="C26" s="4" t="s">
        <v>58</v>
      </c>
      <c r="D26" s="4" t="s">
        <v>61</v>
      </c>
      <c r="E26" s="5"/>
      <c r="F26" s="4"/>
      <c r="G26" s="3"/>
      <c r="H26" s="20">
        <v>1</v>
      </c>
      <c r="I26" s="21"/>
    </row>
    <row r="27" spans="1:9" ht="29.25" customHeight="1" x14ac:dyDescent="0.25">
      <c r="A27" s="4">
        <v>16</v>
      </c>
      <c r="B27" s="6" t="s">
        <v>43</v>
      </c>
      <c r="C27" s="4" t="s">
        <v>44</v>
      </c>
      <c r="D27" s="4" t="s">
        <v>62</v>
      </c>
      <c r="E27" s="5"/>
      <c r="F27" s="4"/>
      <c r="G27" s="3"/>
      <c r="H27" s="20">
        <v>1</v>
      </c>
      <c r="I27" s="21"/>
    </row>
    <row r="28" spans="1:9" ht="42" customHeight="1" x14ac:dyDescent="0.25">
      <c r="A28" s="4">
        <v>17</v>
      </c>
      <c r="B28" s="6" t="s">
        <v>64</v>
      </c>
      <c r="C28" s="4" t="s">
        <v>63</v>
      </c>
      <c r="D28" s="4" t="s">
        <v>65</v>
      </c>
      <c r="E28" s="5" t="s">
        <v>86</v>
      </c>
      <c r="F28" s="13" t="s">
        <v>91</v>
      </c>
      <c r="G28" s="4" t="s">
        <v>92</v>
      </c>
      <c r="I28" s="21">
        <v>12</v>
      </c>
    </row>
    <row r="29" spans="1:9" s="27" customFormat="1" ht="29.25" customHeight="1" x14ac:dyDescent="0.25">
      <c r="A29" s="12">
        <v>18</v>
      </c>
      <c r="B29" s="11" t="s">
        <v>52</v>
      </c>
      <c r="C29" s="12" t="s">
        <v>53</v>
      </c>
      <c r="D29" s="12" t="s">
        <v>66</v>
      </c>
      <c r="E29" s="15" t="s">
        <v>87</v>
      </c>
      <c r="F29" s="12"/>
      <c r="G29" s="24"/>
      <c r="H29" s="25"/>
      <c r="I29" s="26">
        <v>1</v>
      </c>
    </row>
    <row r="30" spans="1:9" ht="29.25" customHeight="1" x14ac:dyDescent="0.25">
      <c r="A30" s="4">
        <v>19</v>
      </c>
      <c r="B30" s="6" t="s">
        <v>67</v>
      </c>
      <c r="C30" s="4" t="s">
        <v>68</v>
      </c>
      <c r="D30" s="4" t="s">
        <v>69</v>
      </c>
      <c r="E30" s="5"/>
      <c r="F30" s="4"/>
      <c r="G30" s="3"/>
      <c r="H30" s="20">
        <v>1</v>
      </c>
      <c r="I30" s="21"/>
    </row>
    <row r="31" spans="1:9" s="17" customFormat="1" ht="29.25" customHeight="1" x14ac:dyDescent="0.25">
      <c r="A31" s="1" t="s">
        <v>70</v>
      </c>
      <c r="B31" s="2" t="s">
        <v>71</v>
      </c>
      <c r="C31" s="1"/>
      <c r="D31" s="1"/>
      <c r="E31" s="7"/>
      <c r="F31" s="1"/>
      <c r="G31" s="8"/>
      <c r="H31" s="9"/>
      <c r="I31" s="16"/>
    </row>
    <row r="32" spans="1:9" ht="29.25" customHeight="1" x14ac:dyDescent="0.25">
      <c r="A32" s="4">
        <v>1</v>
      </c>
      <c r="B32" s="6" t="s">
        <v>72</v>
      </c>
      <c r="C32" s="4" t="s">
        <v>68</v>
      </c>
      <c r="D32" s="4" t="s">
        <v>73</v>
      </c>
      <c r="E32" s="5"/>
      <c r="F32" s="4"/>
      <c r="G32" s="3"/>
      <c r="H32" s="20">
        <v>1</v>
      </c>
      <c r="I32" s="21"/>
    </row>
    <row r="33" spans="1:9" ht="29.25" customHeight="1" x14ac:dyDescent="0.25">
      <c r="A33" s="4">
        <v>2</v>
      </c>
      <c r="B33" s="6" t="s">
        <v>74</v>
      </c>
      <c r="C33" s="4" t="s">
        <v>75</v>
      </c>
      <c r="D33" s="4" t="s">
        <v>76</v>
      </c>
      <c r="E33" s="5"/>
      <c r="F33" s="4"/>
      <c r="G33" s="3"/>
      <c r="H33" s="20">
        <v>1</v>
      </c>
      <c r="I33" s="21"/>
    </row>
    <row r="34" spans="1:9" s="27" customFormat="1" ht="29.25" customHeight="1" x14ac:dyDescent="0.25">
      <c r="A34" s="12">
        <v>3</v>
      </c>
      <c r="B34" s="11" t="s">
        <v>77</v>
      </c>
      <c r="C34" s="12" t="s">
        <v>78</v>
      </c>
      <c r="D34" s="12" t="s">
        <v>79</v>
      </c>
      <c r="E34" s="15" t="s">
        <v>99</v>
      </c>
      <c r="F34" s="12"/>
      <c r="G34" s="24"/>
      <c r="H34" s="25"/>
      <c r="I34" s="26">
        <v>4</v>
      </c>
    </row>
    <row r="35" spans="1:9" s="27" customFormat="1" ht="29.25" customHeight="1" x14ac:dyDescent="0.25">
      <c r="A35" s="12">
        <v>4</v>
      </c>
      <c r="B35" s="11" t="s">
        <v>80</v>
      </c>
      <c r="C35" s="12" t="s">
        <v>75</v>
      </c>
      <c r="D35" s="12" t="s">
        <v>81</v>
      </c>
      <c r="E35" s="15" t="s">
        <v>87</v>
      </c>
      <c r="F35" s="12"/>
      <c r="G35" s="24"/>
      <c r="H35" s="25">
        <v>1</v>
      </c>
      <c r="I35" s="26"/>
    </row>
    <row r="36" spans="1:9" ht="29.25" customHeight="1" x14ac:dyDescent="0.25">
      <c r="A36" s="4">
        <v>5</v>
      </c>
      <c r="B36" s="6" t="s">
        <v>82</v>
      </c>
      <c r="C36" s="4" t="s">
        <v>83</v>
      </c>
      <c r="D36" s="4" t="s">
        <v>84</v>
      </c>
      <c r="E36" s="5"/>
      <c r="F36" s="4"/>
      <c r="G36" s="3"/>
      <c r="H36" s="20">
        <v>1</v>
      </c>
      <c r="I36" s="21"/>
    </row>
    <row r="37" spans="1:9" ht="29.25" customHeight="1" x14ac:dyDescent="0.25">
      <c r="A37" s="9">
        <f>A36+A30+A10</f>
        <v>29</v>
      </c>
      <c r="H37" s="20">
        <f>SUM(H6:H36)</f>
        <v>22</v>
      </c>
      <c r="I37" s="20">
        <f>SUM(I6:I36)</f>
        <v>42</v>
      </c>
    </row>
    <row r="38" spans="1:9" ht="29.25" customHeight="1" x14ac:dyDescent="0.25"/>
    <row r="39" spans="1:9" ht="29.25" customHeight="1" x14ac:dyDescent="0.25"/>
    <row r="40" spans="1:9" ht="29.25" customHeight="1" x14ac:dyDescent="0.25"/>
    <row r="41" spans="1:9" ht="29.25" customHeight="1" x14ac:dyDescent="0.25"/>
    <row r="42" spans="1:9" ht="29.25" customHeight="1" x14ac:dyDescent="0.25"/>
    <row r="43" spans="1:9" ht="29.25" customHeight="1" x14ac:dyDescent="0.25"/>
    <row r="44" spans="1:9" ht="29.25" customHeight="1" x14ac:dyDescent="0.25"/>
    <row r="45" spans="1:9" ht="29.25" customHeight="1" x14ac:dyDescent="0.25"/>
    <row r="46" spans="1:9" ht="29.25" customHeight="1" x14ac:dyDescent="0.25"/>
    <row r="47" spans="1:9" ht="29.25" customHeight="1" x14ac:dyDescent="0.25"/>
    <row r="48" spans="1:9" ht="29.25" customHeight="1" x14ac:dyDescent="0.25"/>
    <row r="49" customFormat="1" ht="29.25" customHeight="1" x14ac:dyDescent="0.25"/>
    <row r="50" customFormat="1" ht="29.25" customHeight="1" x14ac:dyDescent="0.25"/>
    <row r="51" customFormat="1" ht="29.25" customHeight="1" x14ac:dyDescent="0.25"/>
    <row r="52" customFormat="1" ht="29.25" customHeight="1" x14ac:dyDescent="0.25"/>
    <row r="53" customFormat="1" ht="29.25" customHeight="1" x14ac:dyDescent="0.25"/>
    <row r="54" customFormat="1" ht="29.25" customHeight="1" x14ac:dyDescent="0.25"/>
    <row r="55" customFormat="1" ht="29.25" customHeight="1" x14ac:dyDescent="0.25"/>
    <row r="56" customFormat="1" ht="29.25" customHeight="1" x14ac:dyDescent="0.25"/>
  </sheetData>
  <mergeCells count="8">
    <mergeCell ref="A1:G1"/>
    <mergeCell ref="A2:E2"/>
    <mergeCell ref="F4:G4"/>
    <mergeCell ref="E3:G3"/>
    <mergeCell ref="A3:A4"/>
    <mergeCell ref="B3:B4"/>
    <mergeCell ref="C3:C4"/>
    <mergeCell ref="D3:D4"/>
  </mergeCells>
  <pageMargins left="0.11811023622047245" right="0" top="0.35433070866141736" bottom="0.15748031496062992" header="0.31496062992125984" footer="0.31496062992125984"/>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01_KQTH den T9</vt:lpstr>
      <vt:lpstr>02_Tien do thuc hien</vt:lpstr>
      <vt:lpstr>03_KN chưa hoan thanh</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nguyentronganh nguyentronganh</dc:creator>
  <cp:lastModifiedBy>nguyentronganh nguyentronganh</cp:lastModifiedBy>
  <cp:lastPrinted>2023-10-11T08:47:20Z</cp:lastPrinted>
  <dcterms:created xsi:type="dcterms:W3CDTF">2023-09-24T02:50:34Z</dcterms:created>
  <dcterms:modified xsi:type="dcterms:W3CDTF">2023-10-19T09:34:09Z</dcterms:modified>
</cp:coreProperties>
</file>