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Sô_la_mviê_cNa_y" defaultThemeVersion="124226"/>
  <bookViews>
    <workbookView xWindow="-105" yWindow="-105" windowWidth="20730" windowHeight="11760" tabRatio="833" firstSheet="1" activeTab="1"/>
  </bookViews>
  <sheets>
    <sheet name="foxz" sheetId="26" state="veryHidden" r:id="rId1"/>
    <sheet name="Phụ lục 01" sheetId="33" r:id="rId2"/>
    <sheet name="Sheet1" sheetId="28" state="hidden" r:id="rId3"/>
    <sheet name="Sheet2" sheetId="29" state="hidden" r:id="rId4"/>
    <sheet name="DANH MUC 2023 GOC " sheetId="23" state="hidden" r:id="rId5"/>
    <sheet name="DANH MUC 2022" sheetId="1" state="hidden" r:id="rId6"/>
    <sheet name="đăng ký mới" sheetId="18" state="hidden" r:id="rId7"/>
    <sheet name="TT MANGDEN" sheetId="9" state="hidden" r:id="rId8"/>
    <sheet name="MANG CANH" sheetId="10" state="hidden" r:id="rId9"/>
    <sheet name="MBUT" sheetId="11" state="hidden" r:id="rId10"/>
    <sheet name="XHIEU" sheetId="12" state="hidden" r:id="rId11"/>
    <sheet name="XPOE" sheetId="13" state="hidden" r:id="rId12"/>
    <sheet name="NGOCTEM" sheetId="14" state="hidden" r:id="rId13"/>
    <sheet name="DAKRING" sheetId="15" state="hidden" r:id="rId14"/>
    <sheet name="DAKNEN" sheetId="16" state="hidden" r:id="rId15"/>
    <sheet name="DAKTANG" sheetId="17" state="hidden" r:id="rId16"/>
    <sheet name="HIEU" sheetId="2" state="hidden" r:id="rId17"/>
    <sheet name="po e" sheetId="4" state="hidden" r:id="rId18"/>
    <sheet name="ngok tem" sheetId="5" state="hidden" r:id="rId19"/>
    <sheet name="dak tang" sheetId="6" state="hidden" r:id="rId20"/>
  </sheets>
  <definedNames>
    <definedName name="_xlnm._FilterDatabase" localSheetId="19" hidden="1">'dak tang'!$9:$35</definedName>
    <definedName name="_xlnm._FilterDatabase" localSheetId="14" hidden="1">DAKNEN!$A$9:$DT$40</definedName>
    <definedName name="_xlnm._FilterDatabase" localSheetId="13" hidden="1">DAKRING!$A$9:$DQ$30</definedName>
    <definedName name="_xlnm._FilterDatabase" localSheetId="15" hidden="1">DAKTANG!$A$9:$DQ$42</definedName>
    <definedName name="_xlnm._FilterDatabase" localSheetId="5" hidden="1">'DANH MUC 2022'!$A$9:$XFB$367</definedName>
    <definedName name="_xlnm._FilterDatabase" localSheetId="4" hidden="1">'DANH MUC 2023 GOC '!$A$9:$CN$311</definedName>
    <definedName name="_xlnm._FilterDatabase" localSheetId="16" hidden="1">HIEU!$9:$38</definedName>
    <definedName name="_xlnm._FilterDatabase" localSheetId="8" hidden="1">'MANG CANH'!$A$9:$DQ$55</definedName>
    <definedName name="_xlnm._FilterDatabase" localSheetId="9" hidden="1">MBUT!$A$9:$DQ$28</definedName>
    <definedName name="_xlnm._FilterDatabase" localSheetId="12" hidden="1">NGOCTEM!$A$9:$DQ$27</definedName>
    <definedName name="_xlnm._FilterDatabase" localSheetId="18" hidden="1">'ngok tem'!$9:$45</definedName>
    <definedName name="_xlnm._FilterDatabase" localSheetId="17" hidden="1">'po e'!$9:$43</definedName>
    <definedName name="_xlnm._FilterDatabase" localSheetId="2" hidden="1">Sheet1!$A$11:$EH$113</definedName>
    <definedName name="_xlnm._FilterDatabase" localSheetId="7" hidden="1">'TT MANGDEN'!$A$9:$DQ$92</definedName>
    <definedName name="_xlnm._FilterDatabase" localSheetId="10" hidden="1">XHIEU!$A$9:$DQ$38</definedName>
    <definedName name="_xlnm._FilterDatabase" localSheetId="11" hidden="1">XPOE!$A$9:$DQ$31</definedName>
    <definedName name="_xlnm.Print_Area" localSheetId="15">DAKTANG!$A$1:$DR$46</definedName>
    <definedName name="_xlnm.Print_Area" localSheetId="5">'DANH MUC 2022'!$A$1:$BP$367</definedName>
    <definedName name="_xlnm.Print_Area" localSheetId="4">'DANH MUC 2023 GOC '!$A$1:$BP$311</definedName>
    <definedName name="_xlnm.Print_Area" localSheetId="8">'MANG CANH'!$A$1:$DR$57</definedName>
    <definedName name="_xlnm.Print_Area" localSheetId="12">NGOCTEM!$A$1:$DR$35</definedName>
    <definedName name="_xlnm.Print_Area" localSheetId="18">'ngok tem'!$A$1:$CV$45</definedName>
    <definedName name="_xlnm.Print_Area" localSheetId="1">'Phụ lục 01'!$A$5:$G$10</definedName>
    <definedName name="_xlnm.Print_Area" localSheetId="17">'po e'!$A$1:$CZ$43</definedName>
    <definedName name="_xlnm.Print_Area" localSheetId="7">'TT MANGDEN'!$A$1:$DR$92</definedName>
    <definedName name="_xlnm.Print_Area" localSheetId="10">XHIEU!$A$1:$DR$47</definedName>
    <definedName name="_xlnm.Print_Area" localSheetId="11">XPOE!$A$1:$DR$34</definedName>
    <definedName name="_xlnm.Print_Titles" localSheetId="5">'DANH MUC 2022'!$A:$BN,'DANH MUC 2022'!$5:$8</definedName>
    <definedName name="_xlnm.Print_Titles" localSheetId="4">'DANH MUC 2023 GOC '!$A:$BN,'DANH MUC 2023 GOC '!$5:$8</definedName>
    <definedName name="_xlnm.Print_Titles" localSheetId="1">'Phụ lục 01'!$6:$6</definedName>
  </definedNames>
  <calcPr calcId="145621"/>
</workbook>
</file>

<file path=xl/calcChain.xml><?xml version="1.0" encoding="utf-8"?>
<calcChain xmlns="http://schemas.openxmlformats.org/spreadsheetml/2006/main">
  <c r="D13" i="33" l="1"/>
  <c r="D11" i="33" l="1"/>
  <c r="D7" i="33" l="1"/>
  <c r="BG113" i="28" l="1"/>
  <c r="AD113" i="28"/>
  <c r="U113" i="28" s="1"/>
  <c r="M113" i="28"/>
  <c r="G113" i="28"/>
  <c r="BG112" i="28"/>
  <c r="AD112" i="28"/>
  <c r="U112" i="28" s="1"/>
  <c r="M112" i="28"/>
  <c r="G112" i="28"/>
  <c r="BG111" i="28"/>
  <c r="AD111" i="28"/>
  <c r="U111" i="28" s="1"/>
  <c r="M111" i="28"/>
  <c r="G111" i="28"/>
  <c r="BG110" i="28"/>
  <c r="AD110" i="28"/>
  <c r="U110" i="28" s="1"/>
  <c r="M110" i="28"/>
  <c r="G110" i="28"/>
  <c r="BG109" i="28"/>
  <c r="AD109" i="28"/>
  <c r="U109" i="28" s="1"/>
  <c r="M109" i="28"/>
  <c r="G109" i="28"/>
  <c r="BG108" i="28"/>
  <c r="AD108" i="28"/>
  <c r="U108" i="28" s="1"/>
  <c r="M108" i="28"/>
  <c r="G108" i="28"/>
  <c r="BG107" i="28"/>
  <c r="AD107" i="28"/>
  <c r="U107" i="28" s="1"/>
  <c r="M107" i="28"/>
  <c r="G107" i="28"/>
  <c r="BG106" i="28"/>
  <c r="AD106" i="28"/>
  <c r="U106" i="28" s="1"/>
  <c r="M106" i="28"/>
  <c r="G106" i="28"/>
  <c r="BG105" i="28"/>
  <c r="AD105" i="28"/>
  <c r="U105" i="28" s="1"/>
  <c r="M105" i="28"/>
  <c r="G105" i="28"/>
  <c r="BG104" i="28"/>
  <c r="AD104" i="28"/>
  <c r="U104" i="28" s="1"/>
  <c r="M104" i="28"/>
  <c r="G104" i="28"/>
  <c r="BG103" i="28"/>
  <c r="AD103" i="28"/>
  <c r="U103" i="28" s="1"/>
  <c r="M103" i="28"/>
  <c r="G103" i="28"/>
  <c r="BG102" i="28"/>
  <c r="AD102" i="28"/>
  <c r="U102" i="28" s="1"/>
  <c r="M102" i="28"/>
  <c r="G102" i="28"/>
  <c r="BG101" i="28"/>
  <c r="AD101" i="28"/>
  <c r="U101" i="28" s="1"/>
  <c r="M101" i="28"/>
  <c r="G101" i="28"/>
  <c r="BG100" i="28"/>
  <c r="AD100" i="28"/>
  <c r="U100" i="28" s="1"/>
  <c r="M100" i="28"/>
  <c r="G100" i="28"/>
  <c r="BG99" i="28"/>
  <c r="AD99" i="28"/>
  <c r="U99" i="28" s="1"/>
  <c r="M99" i="28"/>
  <c r="G99" i="28"/>
  <c r="BG98" i="28"/>
  <c r="AD98" i="28"/>
  <c r="U98" i="28" s="1"/>
  <c r="M98" i="28"/>
  <c r="G98" i="28"/>
  <c r="BG97" i="28"/>
  <c r="AD97" i="28"/>
  <c r="U97" i="28" s="1"/>
  <c r="M97" i="28"/>
  <c r="G97" i="28"/>
  <c r="BG96" i="28"/>
  <c r="AD96" i="28"/>
  <c r="U96" i="28" s="1"/>
  <c r="M96" i="28"/>
  <c r="G96" i="28"/>
  <c r="BG95" i="28"/>
  <c r="AD95" i="28"/>
  <c r="U95" i="28" s="1"/>
  <c r="M95" i="28"/>
  <c r="G95" i="28"/>
  <c r="BG94" i="28"/>
  <c r="AD94" i="28"/>
  <c r="U94" i="28" s="1"/>
  <c r="M94" i="28"/>
  <c r="G94" i="28"/>
  <c r="BG93" i="28"/>
  <c r="AD93" i="28"/>
  <c r="U93" i="28" s="1"/>
  <c r="M93" i="28"/>
  <c r="G93" i="28"/>
  <c r="BG92" i="28"/>
  <c r="AD92" i="28"/>
  <c r="U92" i="28" s="1"/>
  <c r="M92" i="28"/>
  <c r="G92" i="28"/>
  <c r="BG91" i="28"/>
  <c r="AD91" i="28"/>
  <c r="U91" i="28" s="1"/>
  <c r="M91" i="28"/>
  <c r="G91" i="28"/>
  <c r="BG90" i="28"/>
  <c r="AD90" i="28"/>
  <c r="U90" i="28" s="1"/>
  <c r="M90" i="28"/>
  <c r="G90" i="28"/>
  <c r="BG89" i="28"/>
  <c r="AD89" i="28"/>
  <c r="U89" i="28" s="1"/>
  <c r="M89" i="28"/>
  <c r="F89" i="28" s="1"/>
  <c r="BG88" i="28"/>
  <c r="AD88" i="28"/>
  <c r="U88" i="28" s="1"/>
  <c r="M88" i="28"/>
  <c r="F88" i="28" s="1"/>
  <c r="BG87" i="28"/>
  <c r="AD87" i="28"/>
  <c r="M87" i="28"/>
  <c r="F87" i="28" s="1"/>
  <c r="G86" i="28"/>
  <c r="F86" i="28" s="1"/>
  <c r="E86" i="28" s="1"/>
  <c r="BG85" i="28"/>
  <c r="AD85" i="28"/>
  <c r="U85" i="28" s="1"/>
  <c r="M85" i="28"/>
  <c r="G85" i="28"/>
  <c r="BG84" i="28"/>
  <c r="AD84" i="28"/>
  <c r="U84" i="28" s="1"/>
  <c r="M84" i="28"/>
  <c r="G84" i="28"/>
  <c r="BG83" i="28"/>
  <c r="AD83" i="28"/>
  <c r="U83" i="28" s="1"/>
  <c r="M83" i="28"/>
  <c r="G83" i="28"/>
  <c r="BG82" i="28"/>
  <c r="AD82" i="28"/>
  <c r="U82" i="28" s="1"/>
  <c r="M82" i="28"/>
  <c r="G82" i="28"/>
  <c r="BG81" i="28"/>
  <c r="AD81" i="28"/>
  <c r="U81" i="28" s="1"/>
  <c r="M81" i="28"/>
  <c r="G81" i="28"/>
  <c r="BG80" i="28"/>
  <c r="AD80" i="28"/>
  <c r="U80" i="28" s="1"/>
  <c r="M80" i="28"/>
  <c r="G80" i="28"/>
  <c r="BG79" i="28"/>
  <c r="AD79" i="28"/>
  <c r="U79" i="28" s="1"/>
  <c r="M79" i="28"/>
  <c r="G79" i="28"/>
  <c r="BG78" i="28"/>
  <c r="AD78" i="28"/>
  <c r="U78" i="28" s="1"/>
  <c r="M78" i="28"/>
  <c r="G78" i="28"/>
  <c r="BG77" i="28"/>
  <c r="AD77" i="28"/>
  <c r="U77" i="28" s="1"/>
  <c r="M77" i="28"/>
  <c r="G77" i="28"/>
  <c r="BG76" i="28"/>
  <c r="AD76" i="28"/>
  <c r="U76" i="28" s="1"/>
  <c r="M76" i="28"/>
  <c r="G76" i="28"/>
  <c r="BG75" i="28"/>
  <c r="AD75" i="28"/>
  <c r="U75" i="28" s="1"/>
  <c r="M75" i="28"/>
  <c r="G75" i="28"/>
  <c r="BG74" i="28"/>
  <c r="AD74" i="28"/>
  <c r="U74" i="28" s="1"/>
  <c r="M74" i="28"/>
  <c r="G74" i="28"/>
  <c r="BG73" i="28"/>
  <c r="AD73" i="28"/>
  <c r="U73" i="28" s="1"/>
  <c r="M73" i="28"/>
  <c r="G73" i="28"/>
  <c r="BG72" i="28"/>
  <c r="AD72" i="28"/>
  <c r="U72" i="28" s="1"/>
  <c r="M72" i="28"/>
  <c r="G72" i="28"/>
  <c r="BG71" i="28"/>
  <c r="AD71" i="28"/>
  <c r="U71" i="28" s="1"/>
  <c r="M71" i="28"/>
  <c r="G71" i="28"/>
  <c r="BG70" i="28"/>
  <c r="AD70" i="28"/>
  <c r="U70" i="28" s="1"/>
  <c r="M70" i="28"/>
  <c r="G70" i="28"/>
  <c r="BG69" i="28"/>
  <c r="AD69" i="28"/>
  <c r="U69" i="28" s="1"/>
  <c r="M69" i="28"/>
  <c r="G69" i="28"/>
  <c r="BG68" i="28"/>
  <c r="AD68" i="28"/>
  <c r="U68" i="28" s="1"/>
  <c r="M68" i="28"/>
  <c r="G68" i="28"/>
  <c r="BG67" i="28"/>
  <c r="AD67" i="28"/>
  <c r="U67" i="28" s="1"/>
  <c r="M67" i="28"/>
  <c r="G67" i="28"/>
  <c r="BG66" i="28"/>
  <c r="AD66" i="28"/>
  <c r="U66" i="28" s="1"/>
  <c r="M66" i="28"/>
  <c r="G66" i="28"/>
  <c r="BG65" i="28"/>
  <c r="AD65" i="28"/>
  <c r="U65" i="28" s="1"/>
  <c r="M65" i="28"/>
  <c r="G65" i="28"/>
  <c r="BG64" i="28"/>
  <c r="AD64" i="28"/>
  <c r="U64" i="28" s="1"/>
  <c r="M64" i="28"/>
  <c r="G64" i="28"/>
  <c r="BG63" i="28"/>
  <c r="AD63" i="28"/>
  <c r="U63" i="28" s="1"/>
  <c r="M63" i="28"/>
  <c r="G63" i="28"/>
  <c r="BG62" i="28"/>
  <c r="AD62" i="28"/>
  <c r="U62" i="28" s="1"/>
  <c r="M62" i="28"/>
  <c r="G62" i="28"/>
  <c r="BG61" i="28"/>
  <c r="AD61" i="28"/>
  <c r="U61" i="28" s="1"/>
  <c r="M61" i="28"/>
  <c r="G61" i="28"/>
  <c r="BG60" i="28"/>
  <c r="AD60" i="28"/>
  <c r="U60" i="28" s="1"/>
  <c r="M60" i="28"/>
  <c r="G60" i="28"/>
  <c r="BG59" i="28"/>
  <c r="AD59" i="28"/>
  <c r="U59" i="28" s="1"/>
  <c r="M59" i="28"/>
  <c r="G59" i="28"/>
  <c r="BG58" i="28"/>
  <c r="AD58" i="28"/>
  <c r="U58" i="28" s="1"/>
  <c r="M58" i="28"/>
  <c r="G58" i="28"/>
  <c r="BG57" i="28"/>
  <c r="AD57" i="28"/>
  <c r="U57" i="28" s="1"/>
  <c r="M57" i="28"/>
  <c r="G57" i="28"/>
  <c r="BG56" i="28"/>
  <c r="AD56" i="28"/>
  <c r="U56" i="28" s="1"/>
  <c r="M56" i="28"/>
  <c r="G56" i="28"/>
  <c r="BG55" i="28"/>
  <c r="AD55" i="28"/>
  <c r="U55" i="28" s="1"/>
  <c r="M55" i="28"/>
  <c r="G55" i="28"/>
  <c r="BG54" i="28"/>
  <c r="AD54" i="28"/>
  <c r="U54" i="28" s="1"/>
  <c r="M54" i="28"/>
  <c r="G54" i="28"/>
  <c r="BG53" i="28"/>
  <c r="AD53" i="28"/>
  <c r="U53" i="28" s="1"/>
  <c r="M53" i="28"/>
  <c r="G53" i="28"/>
  <c r="BG52" i="28"/>
  <c r="AD52" i="28"/>
  <c r="U52" i="28" s="1"/>
  <c r="M52" i="28"/>
  <c r="G52" i="28"/>
  <c r="BG51" i="28"/>
  <c r="AD51" i="28"/>
  <c r="U51" i="28" s="1"/>
  <c r="M51" i="28"/>
  <c r="G51" i="28"/>
  <c r="BG50" i="28"/>
  <c r="AD50" i="28"/>
  <c r="U50" i="28" s="1"/>
  <c r="M50" i="28"/>
  <c r="G50" i="28"/>
  <c r="BG49" i="28"/>
  <c r="AD49" i="28"/>
  <c r="U49" i="28" s="1"/>
  <c r="M49" i="28"/>
  <c r="G49" i="28"/>
  <c r="BG48" i="28"/>
  <c r="AD48" i="28"/>
  <c r="U48" i="28" s="1"/>
  <c r="M48" i="28"/>
  <c r="G48" i="28"/>
  <c r="BG47" i="28"/>
  <c r="AD47" i="28"/>
  <c r="U47" i="28" s="1"/>
  <c r="M47" i="28"/>
  <c r="G47" i="28"/>
  <c r="BG46" i="28"/>
  <c r="AD46" i="28"/>
  <c r="U46" i="28" s="1"/>
  <c r="M46" i="28"/>
  <c r="G46" i="28"/>
  <c r="BG45" i="28"/>
  <c r="AD45" i="28"/>
  <c r="U45" i="28" s="1"/>
  <c r="M45" i="28"/>
  <c r="G45" i="28"/>
  <c r="BG44" i="28"/>
  <c r="AD44" i="28"/>
  <c r="U44" i="28" s="1"/>
  <c r="M44" i="28"/>
  <c r="G44" i="28"/>
  <c r="BG43" i="28"/>
  <c r="AD43" i="28"/>
  <c r="U43" i="28" s="1"/>
  <c r="M43" i="28"/>
  <c r="G43" i="28"/>
  <c r="BG42" i="28"/>
  <c r="AD42" i="28"/>
  <c r="U42" i="28" s="1"/>
  <c r="M42" i="28"/>
  <c r="G42" i="28"/>
  <c r="BG41" i="28"/>
  <c r="AD41" i="28"/>
  <c r="U41" i="28" s="1"/>
  <c r="M41" i="28"/>
  <c r="G41" i="28"/>
  <c r="BG40" i="28"/>
  <c r="AD40" i="28"/>
  <c r="U40" i="28" s="1"/>
  <c r="M40" i="28"/>
  <c r="G40" i="28"/>
  <c r="BG39" i="28"/>
  <c r="AD39" i="28"/>
  <c r="U39" i="28" s="1"/>
  <c r="M39" i="28"/>
  <c r="G39" i="28"/>
  <c r="BG38" i="28"/>
  <c r="AD38" i="28"/>
  <c r="U38" i="28" s="1"/>
  <c r="M38" i="28"/>
  <c r="G38" i="28"/>
  <c r="BG37" i="28"/>
  <c r="AD37" i="28"/>
  <c r="U37" i="28" s="1"/>
  <c r="M37" i="28"/>
  <c r="G37" i="28"/>
  <c r="BG36" i="28"/>
  <c r="AD36" i="28"/>
  <c r="U36" i="28" s="1"/>
  <c r="M36" i="28"/>
  <c r="G36" i="28"/>
  <c r="AD35" i="28"/>
  <c r="U35" i="28" s="1"/>
  <c r="M35" i="28"/>
  <c r="G35" i="28"/>
  <c r="BG34" i="28"/>
  <c r="AD34" i="28"/>
  <c r="U34" i="28" s="1"/>
  <c r="M34" i="28"/>
  <c r="G34" i="28"/>
  <c r="BG33" i="28"/>
  <c r="AD33" i="28"/>
  <c r="U33" i="28" s="1"/>
  <c r="M33" i="28"/>
  <c r="G33" i="28"/>
  <c r="BG32" i="28"/>
  <c r="AD32" i="28"/>
  <c r="U32" i="28" s="1"/>
  <c r="M32" i="28"/>
  <c r="G32" i="28"/>
  <c r="BG31" i="28"/>
  <c r="AD31" i="28"/>
  <c r="U31" i="28" s="1"/>
  <c r="M31" i="28"/>
  <c r="G31" i="28"/>
  <c r="BG30" i="28"/>
  <c r="AD30" i="28"/>
  <c r="U30" i="28" s="1"/>
  <c r="M30" i="28"/>
  <c r="G30" i="28"/>
  <c r="BG29" i="28"/>
  <c r="AD29" i="28"/>
  <c r="U29" i="28" s="1"/>
  <c r="M29" i="28"/>
  <c r="G29" i="28"/>
  <c r="BG28" i="28"/>
  <c r="AD28" i="28"/>
  <c r="U28" i="28" s="1"/>
  <c r="M28" i="28"/>
  <c r="G28" i="28"/>
  <c r="BG27" i="28"/>
  <c r="AD27" i="28"/>
  <c r="U27" i="28" s="1"/>
  <c r="M27" i="28"/>
  <c r="G27" i="28"/>
  <c r="BG26" i="28"/>
  <c r="AD26" i="28"/>
  <c r="M26" i="28"/>
  <c r="G26" i="28"/>
  <c r="BG25" i="28"/>
  <c r="AD25" i="28"/>
  <c r="U25" i="28" s="1"/>
  <c r="M25" i="28"/>
  <c r="G25" i="28"/>
  <c r="BG24" i="28"/>
  <c r="AD24" i="28"/>
  <c r="U24" i="28" s="1"/>
  <c r="M24" i="28"/>
  <c r="G24" i="28"/>
  <c r="BG23" i="28"/>
  <c r="AD23" i="28"/>
  <c r="U23" i="28" s="1"/>
  <c r="M23" i="28"/>
  <c r="G23" i="28"/>
  <c r="BG22" i="28"/>
  <c r="AD22" i="28"/>
  <c r="U22" i="28" s="1"/>
  <c r="M22" i="28"/>
  <c r="G22" i="28"/>
  <c r="BG21" i="28"/>
  <c r="AD21" i="28"/>
  <c r="M21" i="28"/>
  <c r="G21" i="28"/>
  <c r="BG20" i="28"/>
  <c r="AD20" i="28"/>
  <c r="U20" i="28" s="1"/>
  <c r="M20" i="28"/>
  <c r="G20" i="28"/>
  <c r="BG19" i="28"/>
  <c r="AD19" i="28"/>
  <c r="M19" i="28"/>
  <c r="G19" i="28"/>
  <c r="BG18" i="28"/>
  <c r="AD18" i="28"/>
  <c r="U18" i="28" s="1"/>
  <c r="M18" i="28"/>
  <c r="G18" i="28"/>
  <c r="BG16" i="28"/>
  <c r="AD16" i="28"/>
  <c r="U16" i="28" s="1"/>
  <c r="M16" i="28"/>
  <c r="G16" i="28"/>
  <c r="BG15" i="28"/>
  <c r="AD15" i="28"/>
  <c r="U15" i="28" s="1"/>
  <c r="M15" i="28"/>
  <c r="G15" i="28"/>
  <c r="BG14" i="28"/>
  <c r="AD14" i="28"/>
  <c r="U14" i="28" s="1"/>
  <c r="M14" i="28"/>
  <c r="G14" i="28"/>
  <c r="BG13" i="28"/>
  <c r="AD13" i="28"/>
  <c r="U13" i="28" s="1"/>
  <c r="M13" i="28"/>
  <c r="G13" i="28"/>
  <c r="BG12" i="28"/>
  <c r="AD12" i="28"/>
  <c r="U12" i="28" s="1"/>
  <c r="M12" i="28"/>
  <c r="G12" i="28"/>
  <c r="BJ11" i="28"/>
  <c r="BI11" i="28"/>
  <c r="BH11" i="28"/>
  <c r="F90" i="28" l="1"/>
  <c r="F102" i="28"/>
  <c r="F44" i="28"/>
  <c r="E44" i="28" s="1"/>
  <c r="C44" i="28" s="1"/>
  <c r="F46" i="28"/>
  <c r="E46" i="28" s="1"/>
  <c r="C46" i="28" s="1"/>
  <c r="F48" i="28"/>
  <c r="F24" i="28"/>
  <c r="F92" i="28"/>
  <c r="E92" i="28" s="1"/>
  <c r="C92" i="28" s="1"/>
  <c r="F37" i="28"/>
  <c r="E37" i="28" s="1"/>
  <c r="C37" i="28" s="1"/>
  <c r="F43" i="28"/>
  <c r="F47" i="28"/>
  <c r="E47" i="28" s="1"/>
  <c r="C47" i="28" s="1"/>
  <c r="F55" i="28"/>
  <c r="E55" i="28" s="1"/>
  <c r="C55" i="28" s="1"/>
  <c r="F57" i="28"/>
  <c r="E57" i="28" s="1"/>
  <c r="C57" i="28" s="1"/>
  <c r="F27" i="28"/>
  <c r="F68" i="28"/>
  <c r="F70" i="28"/>
  <c r="E70" i="28" s="1"/>
  <c r="C70" i="28" s="1"/>
  <c r="F78" i="28"/>
  <c r="E78" i="28" s="1"/>
  <c r="C78" i="28" s="1"/>
  <c r="F38" i="28"/>
  <c r="F35" i="28"/>
  <c r="E35" i="28" s="1"/>
  <c r="C35" i="28" s="1"/>
  <c r="F25" i="28"/>
  <c r="E25" i="28" s="1"/>
  <c r="C25" i="28" s="1"/>
  <c r="F40" i="28"/>
  <c r="E40" i="28" s="1"/>
  <c r="C40" i="28" s="1"/>
  <c r="F32" i="28"/>
  <c r="E32" i="28" s="1"/>
  <c r="C32" i="28" s="1"/>
  <c r="F41" i="28"/>
  <c r="E41" i="28" s="1"/>
  <c r="C41" i="28" s="1"/>
  <c r="F71" i="28"/>
  <c r="E71" i="28" s="1"/>
  <c r="C71" i="28" s="1"/>
  <c r="F36" i="28"/>
  <c r="E36" i="28" s="1"/>
  <c r="C36" i="28" s="1"/>
  <c r="F66" i="28"/>
  <c r="E66" i="28" s="1"/>
  <c r="C66" i="28" s="1"/>
  <c r="E68" i="28"/>
  <c r="C68" i="28" s="1"/>
  <c r="F16" i="28"/>
  <c r="F33" i="28"/>
  <c r="E33" i="28" s="1"/>
  <c r="C33" i="28" s="1"/>
  <c r="F53" i="28"/>
  <c r="E53" i="28" s="1"/>
  <c r="C53" i="28" s="1"/>
  <c r="F59" i="28"/>
  <c r="F65" i="28"/>
  <c r="E65" i="28" s="1"/>
  <c r="C65" i="28" s="1"/>
  <c r="F39" i="28"/>
  <c r="E39" i="28" s="1"/>
  <c r="C39" i="28" s="1"/>
  <c r="F42" i="28"/>
  <c r="E42" i="28" s="1"/>
  <c r="C42" i="28" s="1"/>
  <c r="F51" i="28"/>
  <c r="E51" i="28" s="1"/>
  <c r="C51" i="28" s="1"/>
  <c r="F56" i="28"/>
  <c r="E56" i="28" s="1"/>
  <c r="C56" i="28" s="1"/>
  <c r="F58" i="28"/>
  <c r="E58" i="28" s="1"/>
  <c r="C58" i="28" s="1"/>
  <c r="F67" i="28"/>
  <c r="E67" i="28" s="1"/>
  <c r="C67" i="28" s="1"/>
  <c r="F104" i="28"/>
  <c r="E104" i="28" s="1"/>
  <c r="C104" i="28" s="1"/>
  <c r="F106" i="28"/>
  <c r="E106" i="28" s="1"/>
  <c r="C106" i="28" s="1"/>
  <c r="F69" i="28"/>
  <c r="E69" i="28" s="1"/>
  <c r="C69" i="28" s="1"/>
  <c r="F74" i="28"/>
  <c r="E74" i="28" s="1"/>
  <c r="C74" i="28" s="1"/>
  <c r="F23" i="28"/>
  <c r="F28" i="28"/>
  <c r="E28" i="28" s="1"/>
  <c r="C28" i="28" s="1"/>
  <c r="F30" i="28"/>
  <c r="E30" i="28" s="1"/>
  <c r="C30" i="28" s="1"/>
  <c r="F50" i="28"/>
  <c r="E50" i="28" s="1"/>
  <c r="C50" i="28" s="1"/>
  <c r="F52" i="28"/>
  <c r="E52" i="28" s="1"/>
  <c r="C52" i="28" s="1"/>
  <c r="F54" i="28"/>
  <c r="E54" i="28" s="1"/>
  <c r="C54" i="28" s="1"/>
  <c r="F61" i="28"/>
  <c r="E61" i="28" s="1"/>
  <c r="C61" i="28" s="1"/>
  <c r="F75" i="28"/>
  <c r="E75" i="28" s="1"/>
  <c r="C75" i="28" s="1"/>
  <c r="F15" i="28"/>
  <c r="E15" i="28" s="1"/>
  <c r="C15" i="28" s="1"/>
  <c r="F22" i="28"/>
  <c r="E22" i="28" s="1"/>
  <c r="C22" i="28" s="1"/>
  <c r="F63" i="28"/>
  <c r="E63" i="28" s="1"/>
  <c r="C63" i="28" s="1"/>
  <c r="F60" i="28"/>
  <c r="E60" i="28" s="1"/>
  <c r="C60" i="28" s="1"/>
  <c r="F108" i="28"/>
  <c r="E108" i="28" s="1"/>
  <c r="C108" i="28" s="1"/>
  <c r="F14" i="28"/>
  <c r="E14" i="28" s="1"/>
  <c r="C14" i="28" s="1"/>
  <c r="F21" i="28"/>
  <c r="F29" i="28"/>
  <c r="E29" i="28" s="1"/>
  <c r="C29" i="28" s="1"/>
  <c r="F49" i="28"/>
  <c r="E49" i="28" s="1"/>
  <c r="C49" i="28" s="1"/>
  <c r="F62" i="28"/>
  <c r="E62" i="28" s="1"/>
  <c r="C62" i="28" s="1"/>
  <c r="F80" i="28"/>
  <c r="E80" i="28" s="1"/>
  <c r="C80" i="28" s="1"/>
  <c r="E59" i="28"/>
  <c r="C59" i="28" s="1"/>
  <c r="F26" i="28"/>
  <c r="F34" i="28"/>
  <c r="E34" i="28" s="1"/>
  <c r="C34" i="28" s="1"/>
  <c r="E48" i="28"/>
  <c r="C48" i="28" s="1"/>
  <c r="F31" i="28"/>
  <c r="E31" i="28" s="1"/>
  <c r="C31" i="28" s="1"/>
  <c r="F45" i="28"/>
  <c r="E45" i="28" s="1"/>
  <c r="C45" i="28" s="1"/>
  <c r="F64" i="28"/>
  <c r="E64" i="28" s="1"/>
  <c r="C64" i="28" s="1"/>
  <c r="F77" i="28"/>
  <c r="E77" i="28" s="1"/>
  <c r="C77" i="28" s="1"/>
  <c r="F91" i="28"/>
  <c r="E91" i="28" s="1"/>
  <c r="C91" i="28" s="1"/>
  <c r="F95" i="28"/>
  <c r="E95" i="28" s="1"/>
  <c r="C95" i="28" s="1"/>
  <c r="F97" i="28"/>
  <c r="E97" i="28" s="1"/>
  <c r="C97" i="28" s="1"/>
  <c r="F101" i="28"/>
  <c r="E101" i="28" s="1"/>
  <c r="C101" i="28" s="1"/>
  <c r="F109" i="28"/>
  <c r="E109" i="28" s="1"/>
  <c r="C109" i="28" s="1"/>
  <c r="F111" i="28"/>
  <c r="E111" i="28" s="1"/>
  <c r="C111" i="28" s="1"/>
  <c r="F113" i="28"/>
  <c r="E113" i="28" s="1"/>
  <c r="C113" i="28" s="1"/>
  <c r="E16" i="28"/>
  <c r="C16" i="28" s="1"/>
  <c r="U19" i="28"/>
  <c r="U26" i="28"/>
  <c r="F72" i="28"/>
  <c r="E72" i="28" s="1"/>
  <c r="C72" i="28" s="1"/>
  <c r="F85" i="28"/>
  <c r="E85" i="28" s="1"/>
  <c r="C85" i="28" s="1"/>
  <c r="F93" i="28"/>
  <c r="E93" i="28" s="1"/>
  <c r="C93" i="28" s="1"/>
  <c r="F110" i="28"/>
  <c r="E110" i="28" s="1"/>
  <c r="C110" i="28" s="1"/>
  <c r="F112" i="28"/>
  <c r="E112" i="28" s="1"/>
  <c r="C112" i="28" s="1"/>
  <c r="F13" i="28"/>
  <c r="E13" i="28" s="1"/>
  <c r="C13" i="28" s="1"/>
  <c r="E23" i="28"/>
  <c r="C23" i="28" s="1"/>
  <c r="E38" i="28"/>
  <c r="C38" i="28" s="1"/>
  <c r="E43" i="28"/>
  <c r="C43" i="28" s="1"/>
  <c r="E88" i="28"/>
  <c r="C88" i="28" s="1"/>
  <c r="F99" i="28"/>
  <c r="E99" i="28" s="1"/>
  <c r="C99" i="28" s="1"/>
  <c r="E90" i="28"/>
  <c r="C90" i="28" s="1"/>
  <c r="F103" i="28"/>
  <c r="E103" i="28" s="1"/>
  <c r="C103" i="28" s="1"/>
  <c r="F105" i="28"/>
  <c r="E105" i="28" s="1"/>
  <c r="C105" i="28" s="1"/>
  <c r="F107" i="28"/>
  <c r="E107" i="28" s="1"/>
  <c r="C107" i="28" s="1"/>
  <c r="F20" i="28"/>
  <c r="E20" i="28" s="1"/>
  <c r="C20" i="28" s="1"/>
  <c r="F94" i="28"/>
  <c r="E94" i="28" s="1"/>
  <c r="C94" i="28" s="1"/>
  <c r="F96" i="28"/>
  <c r="E96" i="28" s="1"/>
  <c r="C96" i="28" s="1"/>
  <c r="F12" i="28"/>
  <c r="E12" i="28" s="1"/>
  <c r="C12" i="28" s="1"/>
  <c r="F98" i="28"/>
  <c r="E98" i="28" s="1"/>
  <c r="C98" i="28" s="1"/>
  <c r="F100" i="28"/>
  <c r="E100" i="28" s="1"/>
  <c r="C100" i="28" s="1"/>
  <c r="U21" i="28"/>
  <c r="F18" i="28"/>
  <c r="F19" i="28"/>
  <c r="E27" i="28"/>
  <c r="C27" i="28" s="1"/>
  <c r="F73" i="28"/>
  <c r="E73" i="28" s="1"/>
  <c r="C73" i="28" s="1"/>
  <c r="F76" i="28"/>
  <c r="E76" i="28" s="1"/>
  <c r="C76" i="28" s="1"/>
  <c r="F81" i="28"/>
  <c r="E81" i="28" s="1"/>
  <c r="C81" i="28" s="1"/>
  <c r="E24" i="28"/>
  <c r="C24" i="28" s="1"/>
  <c r="F84" i="28"/>
  <c r="E84" i="28" s="1"/>
  <c r="C84" i="28" s="1"/>
  <c r="F83" i="28"/>
  <c r="E83" i="28" s="1"/>
  <c r="C83" i="28" s="1"/>
  <c r="E89" i="28"/>
  <c r="C89" i="28" s="1"/>
  <c r="F82" i="28"/>
  <c r="E82" i="28" s="1"/>
  <c r="C82" i="28" s="1"/>
  <c r="E102" i="28"/>
  <c r="C102" i="28" s="1"/>
  <c r="F79" i="28"/>
  <c r="E79" i="28" s="1"/>
  <c r="C79" i="28" s="1"/>
  <c r="U87" i="28"/>
  <c r="E26" i="28" l="1"/>
  <c r="C26" i="28" s="1"/>
  <c r="E21" i="28"/>
  <c r="C21" i="28" s="1"/>
  <c r="E19" i="28"/>
  <c r="C19" i="28" s="1"/>
  <c r="E18" i="28"/>
  <c r="C18" i="28" s="1"/>
  <c r="E87" i="28"/>
  <c r="C87" i="28" s="1"/>
  <c r="D293" i="23" l="1"/>
  <c r="K293" i="23"/>
  <c r="BG298" i="23"/>
  <c r="AD298" i="23"/>
  <c r="U298" i="23" s="1"/>
  <c r="M298" i="23"/>
  <c r="G298" i="23"/>
  <c r="BG297" i="23"/>
  <c r="AD297" i="23"/>
  <c r="U297" i="23" s="1"/>
  <c r="M297" i="23"/>
  <c r="G297" i="23"/>
  <c r="BG296" i="23"/>
  <c r="AD296" i="23"/>
  <c r="U296" i="23" s="1"/>
  <c r="M296" i="23"/>
  <c r="G296" i="23"/>
  <c r="BG295" i="23"/>
  <c r="AD295" i="23"/>
  <c r="U295" i="23" s="1"/>
  <c r="M295" i="23"/>
  <c r="G295" i="23"/>
  <c r="F297" i="23" l="1"/>
  <c r="E297" i="23" s="1"/>
  <c r="C297" i="23" s="1"/>
  <c r="F298" i="23"/>
  <c r="E298" i="23" s="1"/>
  <c r="C298" i="23" s="1"/>
  <c r="F296" i="23"/>
  <c r="E296" i="23" s="1"/>
  <c r="C296" i="23" s="1"/>
  <c r="F295" i="23"/>
  <c r="E295" i="23" s="1"/>
  <c r="C295" i="23" s="1"/>
  <c r="BG153" i="23" l="1"/>
  <c r="AD153" i="23"/>
  <c r="U153" i="23" s="1"/>
  <c r="M153" i="23"/>
  <c r="G153" i="23"/>
  <c r="BG152" i="23"/>
  <c r="AD152" i="23"/>
  <c r="U152" i="23" s="1"/>
  <c r="M152" i="23"/>
  <c r="G152" i="23"/>
  <c r="F152" i="23" l="1"/>
  <c r="E152" i="23" s="1"/>
  <c r="C152" i="23" s="1"/>
  <c r="F153" i="23"/>
  <c r="E153" i="23" s="1"/>
  <c r="C153" i="23" s="1"/>
  <c r="BG80" i="23"/>
  <c r="AD80" i="23"/>
  <c r="U80" i="23" s="1"/>
  <c r="M80" i="23"/>
  <c r="G80" i="23"/>
  <c r="BG79" i="23"/>
  <c r="AD79" i="23"/>
  <c r="U79" i="23" s="1"/>
  <c r="M79" i="23"/>
  <c r="G79" i="23"/>
  <c r="BG78" i="23"/>
  <c r="AD78" i="23"/>
  <c r="U78" i="23" s="1"/>
  <c r="M78" i="23"/>
  <c r="G78" i="23"/>
  <c r="BG75" i="23"/>
  <c r="AD75" i="23"/>
  <c r="U75" i="23" s="1"/>
  <c r="M75" i="23"/>
  <c r="G75" i="23"/>
  <c r="F80" i="23" l="1"/>
  <c r="E80" i="23" s="1"/>
  <c r="C80" i="23" s="1"/>
  <c r="F79" i="23"/>
  <c r="E79" i="23" s="1"/>
  <c r="C79" i="23" s="1"/>
  <c r="F78" i="23"/>
  <c r="E78" i="23" s="1"/>
  <c r="C78" i="23" s="1"/>
  <c r="F75" i="23"/>
  <c r="E75" i="23" s="1"/>
  <c r="C75" i="23" s="1"/>
  <c r="BG234" i="23"/>
  <c r="U234" i="23"/>
  <c r="M234" i="23"/>
  <c r="G234" i="23"/>
  <c r="F234" i="23" l="1"/>
  <c r="E234" i="23" s="1"/>
  <c r="C234" i="23" s="1"/>
  <c r="BG113" i="23"/>
  <c r="AD113" i="23"/>
  <c r="U113" i="23" s="1"/>
  <c r="M113" i="23"/>
  <c r="G113" i="23"/>
  <c r="CI94" i="23"/>
  <c r="BG250" i="23"/>
  <c r="AD250" i="23"/>
  <c r="U250" i="23" s="1"/>
  <c r="M250" i="23"/>
  <c r="G250" i="23"/>
  <c r="L233" i="23"/>
  <c r="K233" i="23"/>
  <c r="BG233" i="23"/>
  <c r="BF233" i="23"/>
  <c r="BE233" i="23"/>
  <c r="BD233" i="23"/>
  <c r="BC233" i="23"/>
  <c r="BB233" i="23"/>
  <c r="BA233" i="23"/>
  <c r="AZ233" i="23"/>
  <c r="AY233" i="23"/>
  <c r="AX233" i="23"/>
  <c r="AW233" i="23"/>
  <c r="AV233" i="23"/>
  <c r="AU233" i="23"/>
  <c r="AT233" i="23"/>
  <c r="AS233" i="23"/>
  <c r="AR233" i="23"/>
  <c r="AQ233" i="23"/>
  <c r="AP233" i="23"/>
  <c r="AO233" i="23"/>
  <c r="AN233" i="23"/>
  <c r="AM233" i="23"/>
  <c r="AL233" i="23"/>
  <c r="AK233" i="23"/>
  <c r="AJ233" i="23"/>
  <c r="AI233" i="23"/>
  <c r="AH233" i="23"/>
  <c r="AG233" i="23"/>
  <c r="AF233" i="23"/>
  <c r="AE233" i="23"/>
  <c r="AC233" i="23"/>
  <c r="AB233" i="23"/>
  <c r="AA233" i="23"/>
  <c r="Z233" i="23"/>
  <c r="Y233" i="23"/>
  <c r="X233" i="23"/>
  <c r="W233" i="23"/>
  <c r="V233" i="23"/>
  <c r="T233" i="23"/>
  <c r="S233" i="23"/>
  <c r="R233" i="23"/>
  <c r="Q233" i="23"/>
  <c r="P233" i="23"/>
  <c r="O233" i="23"/>
  <c r="N233" i="23"/>
  <c r="J233" i="23"/>
  <c r="I233" i="23"/>
  <c r="H233" i="23"/>
  <c r="D233" i="23"/>
  <c r="BG192" i="23"/>
  <c r="AD192" i="23"/>
  <c r="U192" i="23" s="1"/>
  <c r="M192" i="23"/>
  <c r="G192" i="23"/>
  <c r="BG163" i="23"/>
  <c r="AD163" i="23"/>
  <c r="U163" i="23" s="1"/>
  <c r="M163" i="23"/>
  <c r="G163" i="23"/>
  <c r="BG162" i="23"/>
  <c r="AD162" i="23"/>
  <c r="U162" i="23" s="1"/>
  <c r="M162" i="23"/>
  <c r="G162" i="23"/>
  <c r="BG140" i="23"/>
  <c r="AD140" i="23"/>
  <c r="U140" i="23" s="1"/>
  <c r="M140" i="23"/>
  <c r="F140" i="23" s="1"/>
  <c r="BG139" i="23"/>
  <c r="AD139" i="23"/>
  <c r="U139" i="23" s="1"/>
  <c r="M139" i="23"/>
  <c r="F139" i="23" s="1"/>
  <c r="BG138" i="23"/>
  <c r="AD138" i="23"/>
  <c r="U138" i="23" s="1"/>
  <c r="M138" i="23"/>
  <c r="F138" i="23" s="1"/>
  <c r="BG52" i="23"/>
  <c r="AD52" i="23"/>
  <c r="U52" i="23" s="1"/>
  <c r="M52" i="23"/>
  <c r="G52" i="23"/>
  <c r="BG51" i="23"/>
  <c r="AD51" i="23"/>
  <c r="U51" i="23" s="1"/>
  <c r="M51" i="23"/>
  <c r="G51" i="23"/>
  <c r="BG50" i="23"/>
  <c r="AD50" i="23"/>
  <c r="U50" i="23" s="1"/>
  <c r="M50" i="23"/>
  <c r="G50" i="23"/>
  <c r="BG220" i="23"/>
  <c r="AD220" i="23"/>
  <c r="U220" i="23" s="1"/>
  <c r="M220" i="23"/>
  <c r="G220" i="23"/>
  <c r="BG310" i="23"/>
  <c r="C310" i="23"/>
  <c r="BJ309" i="23"/>
  <c r="BI309" i="23"/>
  <c r="BH309" i="23"/>
  <c r="BF309" i="23"/>
  <c r="BE309" i="23"/>
  <c r="BD309" i="23"/>
  <c r="BC309" i="23"/>
  <c r="BB309" i="23"/>
  <c r="BA309" i="23"/>
  <c r="AZ309" i="23"/>
  <c r="AY309" i="23"/>
  <c r="AX309" i="23"/>
  <c r="AW309" i="23"/>
  <c r="AV309" i="23"/>
  <c r="AU309" i="23"/>
  <c r="AT309" i="23"/>
  <c r="AS309" i="23"/>
  <c r="AR309" i="23"/>
  <c r="AQ309" i="23"/>
  <c r="AP309" i="23"/>
  <c r="AO309" i="23"/>
  <c r="AN309" i="23"/>
  <c r="AM309" i="23"/>
  <c r="AL309" i="23"/>
  <c r="AK309" i="23"/>
  <c r="AJ309" i="23"/>
  <c r="AI309" i="23"/>
  <c r="AH309" i="23"/>
  <c r="AG309" i="23"/>
  <c r="AF309" i="23"/>
  <c r="AE309" i="23"/>
  <c r="AD309" i="23"/>
  <c r="AC309" i="23"/>
  <c r="AB309" i="23"/>
  <c r="AA309" i="23"/>
  <c r="Z309" i="23"/>
  <c r="Y309" i="23"/>
  <c r="X309" i="23"/>
  <c r="W309" i="23"/>
  <c r="V309" i="23"/>
  <c r="U309" i="23"/>
  <c r="T309" i="23"/>
  <c r="S309" i="23"/>
  <c r="R309" i="23"/>
  <c r="Q309" i="23"/>
  <c r="P309" i="23"/>
  <c r="O309" i="23"/>
  <c r="N309" i="23"/>
  <c r="M309" i="23"/>
  <c r="L309" i="23"/>
  <c r="K309" i="23"/>
  <c r="J309" i="23"/>
  <c r="I309" i="23"/>
  <c r="H309" i="23"/>
  <c r="G309" i="23"/>
  <c r="F309" i="23"/>
  <c r="E309" i="23"/>
  <c r="D309" i="23"/>
  <c r="BG308" i="23"/>
  <c r="AD308" i="23"/>
  <c r="U308" i="23" s="1"/>
  <c r="M308" i="23"/>
  <c r="G308" i="23"/>
  <c r="BJ307" i="23"/>
  <c r="BI307" i="23"/>
  <c r="BH307" i="23"/>
  <c r="BF307" i="23"/>
  <c r="BE307" i="23"/>
  <c r="BD307" i="23"/>
  <c r="BC307" i="23"/>
  <c r="BB307" i="23"/>
  <c r="BA307" i="23"/>
  <c r="AZ307" i="23"/>
  <c r="AY307" i="23"/>
  <c r="AX307" i="23"/>
  <c r="AW307" i="23"/>
  <c r="AV307" i="23"/>
  <c r="AU307" i="23"/>
  <c r="AT307" i="23"/>
  <c r="AS307" i="23"/>
  <c r="AR307" i="23"/>
  <c r="AQ307" i="23"/>
  <c r="AP307" i="23"/>
  <c r="AO307" i="23"/>
  <c r="AN307" i="23"/>
  <c r="AM307" i="23"/>
  <c r="AL307" i="23"/>
  <c r="AK307" i="23"/>
  <c r="AJ307" i="23"/>
  <c r="AI307" i="23"/>
  <c r="AH307" i="23"/>
  <c r="AG307" i="23"/>
  <c r="AF307" i="23"/>
  <c r="AE307" i="23"/>
  <c r="AD307" i="23"/>
  <c r="AC307" i="23"/>
  <c r="AB307" i="23"/>
  <c r="AA307" i="23"/>
  <c r="Z307" i="23"/>
  <c r="Y307" i="23"/>
  <c r="X307" i="23"/>
  <c r="W307" i="23"/>
  <c r="V307" i="23"/>
  <c r="U307" i="23"/>
  <c r="T307" i="23"/>
  <c r="S307" i="23"/>
  <c r="R307" i="23"/>
  <c r="Q307" i="23"/>
  <c r="P307" i="23"/>
  <c r="O307" i="23"/>
  <c r="N307" i="23"/>
  <c r="M307" i="23"/>
  <c r="L307" i="23"/>
  <c r="K307" i="23"/>
  <c r="J307" i="23"/>
  <c r="I307" i="23"/>
  <c r="H307" i="23"/>
  <c r="G307" i="23"/>
  <c r="D307" i="23"/>
  <c r="BG305" i="23"/>
  <c r="AD305" i="23"/>
  <c r="U305" i="23" s="1"/>
  <c r="M305" i="23"/>
  <c r="F305" i="23" s="1"/>
  <c r="BG304" i="23"/>
  <c r="AD304" i="23"/>
  <c r="U304" i="23" s="1"/>
  <c r="M304" i="23"/>
  <c r="G304" i="23"/>
  <c r="BG303" i="23"/>
  <c r="AD303" i="23"/>
  <c r="U303" i="23" s="1"/>
  <c r="M303" i="23"/>
  <c r="F303" i="23" s="1"/>
  <c r="BG302" i="23"/>
  <c r="AD302" i="23"/>
  <c r="U302" i="23" s="1"/>
  <c r="M302" i="23"/>
  <c r="G302" i="23"/>
  <c r="BJ301" i="23"/>
  <c r="BI301" i="23"/>
  <c r="BH301" i="23"/>
  <c r="BF301" i="23"/>
  <c r="BE301" i="23"/>
  <c r="BD301" i="23"/>
  <c r="BC301" i="23"/>
  <c r="BB301" i="23"/>
  <c r="BA301" i="23"/>
  <c r="AZ301" i="23"/>
  <c r="AY301" i="23"/>
  <c r="AX301" i="23"/>
  <c r="AW301" i="23"/>
  <c r="AV301" i="23"/>
  <c r="AU301" i="23"/>
  <c r="AT301" i="23"/>
  <c r="AS301" i="23"/>
  <c r="AR301" i="23"/>
  <c r="AQ301" i="23"/>
  <c r="AP301" i="23"/>
  <c r="AO301" i="23"/>
  <c r="AN301" i="23"/>
  <c r="AM301" i="23"/>
  <c r="AL301" i="23"/>
  <c r="AK301" i="23"/>
  <c r="AJ301" i="23"/>
  <c r="AI301" i="23"/>
  <c r="AH301" i="23"/>
  <c r="AG301" i="23"/>
  <c r="AF301" i="23"/>
  <c r="AE301" i="23"/>
  <c r="AC301" i="23"/>
  <c r="AB301" i="23"/>
  <c r="AA301" i="23"/>
  <c r="Z301" i="23"/>
  <c r="Y301" i="23"/>
  <c r="X301" i="23"/>
  <c r="W301" i="23"/>
  <c r="V301" i="23"/>
  <c r="T301" i="23"/>
  <c r="S301" i="23"/>
  <c r="R301" i="23"/>
  <c r="Q301" i="23"/>
  <c r="P301" i="23"/>
  <c r="O301" i="23"/>
  <c r="N301" i="23"/>
  <c r="L301" i="23"/>
  <c r="K301" i="23"/>
  <c r="J301" i="23"/>
  <c r="I301" i="23"/>
  <c r="H301" i="23"/>
  <c r="D301" i="23"/>
  <c r="BG292" i="23"/>
  <c r="AD292" i="23"/>
  <c r="U292" i="23" s="1"/>
  <c r="M292" i="23"/>
  <c r="G292" i="23"/>
  <c r="BG291" i="23"/>
  <c r="AD291" i="23"/>
  <c r="U291" i="23" s="1"/>
  <c r="M291" i="23"/>
  <c r="G291" i="23"/>
  <c r="BG290" i="23"/>
  <c r="AD290" i="23"/>
  <c r="U290" i="23" s="1"/>
  <c r="M290" i="23"/>
  <c r="G290" i="23"/>
  <c r="BG289" i="23"/>
  <c r="AD289" i="23"/>
  <c r="U289" i="23" s="1"/>
  <c r="M289" i="23"/>
  <c r="G289" i="23"/>
  <c r="BG288" i="23"/>
  <c r="AD288" i="23"/>
  <c r="U288" i="23" s="1"/>
  <c r="M288" i="23"/>
  <c r="G288" i="23"/>
  <c r="BG287" i="23"/>
  <c r="AD287" i="23"/>
  <c r="U287" i="23" s="1"/>
  <c r="M287" i="23"/>
  <c r="G287" i="23"/>
  <c r="BG286" i="23"/>
  <c r="AD286" i="23"/>
  <c r="U286" i="23" s="1"/>
  <c r="M286" i="23"/>
  <c r="G286" i="23"/>
  <c r="BJ285" i="23"/>
  <c r="BI285" i="23"/>
  <c r="BH285" i="23"/>
  <c r="BF285" i="23"/>
  <c r="BE285" i="23"/>
  <c r="BD285" i="23"/>
  <c r="BC285" i="23"/>
  <c r="BB285" i="23"/>
  <c r="BA285" i="23"/>
  <c r="AZ285" i="23"/>
  <c r="AY285" i="23"/>
  <c r="AX285" i="23"/>
  <c r="AW285" i="23"/>
  <c r="AV285" i="23"/>
  <c r="AU285" i="23"/>
  <c r="AT285" i="23"/>
  <c r="AS285" i="23"/>
  <c r="AR285" i="23"/>
  <c r="AQ285" i="23"/>
  <c r="AP285" i="23"/>
  <c r="AO285" i="23"/>
  <c r="AN285" i="23"/>
  <c r="AM285" i="23"/>
  <c r="AL285" i="23"/>
  <c r="AK285" i="23"/>
  <c r="AJ285" i="23"/>
  <c r="AI285" i="23"/>
  <c r="AH285" i="23"/>
  <c r="AG285" i="23"/>
  <c r="AF285" i="23"/>
  <c r="AE285" i="23"/>
  <c r="AC285" i="23"/>
  <c r="AB285" i="23"/>
  <c r="AA285" i="23"/>
  <c r="Z285" i="23"/>
  <c r="Y285" i="23"/>
  <c r="X285" i="23"/>
  <c r="W285" i="23"/>
  <c r="V285" i="23"/>
  <c r="T285" i="23"/>
  <c r="S285" i="23"/>
  <c r="R285" i="23"/>
  <c r="Q285" i="23"/>
  <c r="P285" i="23"/>
  <c r="O285" i="23"/>
  <c r="N285" i="23"/>
  <c r="L285" i="23"/>
  <c r="K285" i="23"/>
  <c r="J285" i="23"/>
  <c r="I285" i="23"/>
  <c r="H285" i="23"/>
  <c r="D285" i="23"/>
  <c r="BG284" i="23"/>
  <c r="AD284" i="23"/>
  <c r="U284" i="23" s="1"/>
  <c r="M284" i="23"/>
  <c r="G284" i="23"/>
  <c r="BG283" i="23"/>
  <c r="AD283" i="23"/>
  <c r="U283" i="23" s="1"/>
  <c r="M283" i="23"/>
  <c r="G283" i="23"/>
  <c r="BJ282" i="23"/>
  <c r="BI282" i="23"/>
  <c r="BH282" i="23"/>
  <c r="BF282" i="23"/>
  <c r="BE282" i="23"/>
  <c r="BD282" i="23"/>
  <c r="BC282" i="23"/>
  <c r="BB282" i="23"/>
  <c r="BA282" i="23"/>
  <c r="AZ282" i="23"/>
  <c r="AY282" i="23"/>
  <c r="AX282" i="23"/>
  <c r="AW282" i="23"/>
  <c r="AV282" i="23"/>
  <c r="AU282" i="23"/>
  <c r="AT282" i="23"/>
  <c r="AS282" i="23"/>
  <c r="AR282" i="23"/>
  <c r="AQ282" i="23"/>
  <c r="AP282" i="23"/>
  <c r="AO282" i="23"/>
  <c r="AN282" i="23"/>
  <c r="AM282" i="23"/>
  <c r="AL282" i="23"/>
  <c r="AK282" i="23"/>
  <c r="AJ282" i="23"/>
  <c r="AI282" i="23"/>
  <c r="AH282" i="23"/>
  <c r="AG282" i="23"/>
  <c r="AF282" i="23"/>
  <c r="AE282" i="23"/>
  <c r="AC282" i="23"/>
  <c r="AB282" i="23"/>
  <c r="AA282" i="23"/>
  <c r="Z282" i="23"/>
  <c r="Y282" i="23"/>
  <c r="X282" i="23"/>
  <c r="W282" i="23"/>
  <c r="V282" i="23"/>
  <c r="T282" i="23"/>
  <c r="S282" i="23"/>
  <c r="R282" i="23"/>
  <c r="Q282" i="23"/>
  <c r="P282" i="23"/>
  <c r="O282" i="23"/>
  <c r="N282" i="23"/>
  <c r="L282" i="23"/>
  <c r="K282" i="23"/>
  <c r="J282" i="23"/>
  <c r="I282" i="23"/>
  <c r="H282" i="23"/>
  <c r="D282" i="23"/>
  <c r="BG281" i="23"/>
  <c r="AD281" i="23"/>
  <c r="U281" i="23" s="1"/>
  <c r="M281" i="23"/>
  <c r="G281" i="23"/>
  <c r="BG280" i="23"/>
  <c r="AD280" i="23"/>
  <c r="U280" i="23" s="1"/>
  <c r="M280" i="23"/>
  <c r="G280" i="23"/>
  <c r="BG279" i="23"/>
  <c r="AD279" i="23"/>
  <c r="U279" i="23" s="1"/>
  <c r="M279" i="23"/>
  <c r="G279" i="23"/>
  <c r="BJ278" i="23"/>
  <c r="BI278" i="23"/>
  <c r="BH278" i="23"/>
  <c r="BF278" i="23"/>
  <c r="BE278" i="23"/>
  <c r="BD278" i="23"/>
  <c r="BC278" i="23"/>
  <c r="BB278" i="23"/>
  <c r="BA278" i="23"/>
  <c r="AZ278" i="23"/>
  <c r="AY278" i="23"/>
  <c r="AX278" i="23"/>
  <c r="AW278" i="23"/>
  <c r="AV278" i="23"/>
  <c r="AU278" i="23"/>
  <c r="AT278" i="23"/>
  <c r="AS278" i="23"/>
  <c r="AR278" i="23"/>
  <c r="AQ278" i="23"/>
  <c r="AP278" i="23"/>
  <c r="AO278" i="23"/>
  <c r="AN278" i="23"/>
  <c r="AM278" i="23"/>
  <c r="AL278" i="23"/>
  <c r="AK278" i="23"/>
  <c r="AJ278" i="23"/>
  <c r="AI278" i="23"/>
  <c r="AH278" i="23"/>
  <c r="AG278" i="23"/>
  <c r="AF278" i="23"/>
  <c r="AE278" i="23"/>
  <c r="AC278" i="23"/>
  <c r="AB278" i="23"/>
  <c r="AA278" i="23"/>
  <c r="Z278" i="23"/>
  <c r="Y278" i="23"/>
  <c r="X278" i="23"/>
  <c r="W278" i="23"/>
  <c r="V278" i="23"/>
  <c r="T278" i="23"/>
  <c r="S278" i="23"/>
  <c r="R278" i="23"/>
  <c r="Q278" i="23"/>
  <c r="P278" i="23"/>
  <c r="O278" i="23"/>
  <c r="N278" i="23"/>
  <c r="L278" i="23"/>
  <c r="K278" i="23"/>
  <c r="J278" i="23"/>
  <c r="I278" i="23"/>
  <c r="H278" i="23"/>
  <c r="D278" i="23"/>
  <c r="BG277" i="23"/>
  <c r="AD277" i="23"/>
  <c r="U277" i="23" s="1"/>
  <c r="M277" i="23"/>
  <c r="G277" i="23"/>
  <c r="G276" i="23" s="1"/>
  <c r="BJ276" i="23"/>
  <c r="BI276" i="23"/>
  <c r="BH276" i="23"/>
  <c r="BF276" i="23"/>
  <c r="BE276" i="23"/>
  <c r="BD276" i="23"/>
  <c r="BC276" i="23"/>
  <c r="BB276" i="23"/>
  <c r="BA276" i="23"/>
  <c r="AZ276" i="23"/>
  <c r="AY276" i="23"/>
  <c r="AX276" i="23"/>
  <c r="AW276" i="23"/>
  <c r="AV276" i="23"/>
  <c r="AU276" i="23"/>
  <c r="AT276" i="23"/>
  <c r="AS276" i="23"/>
  <c r="AR276" i="23"/>
  <c r="AQ276" i="23"/>
  <c r="AP276" i="23"/>
  <c r="AO276" i="23"/>
  <c r="AN276" i="23"/>
  <c r="AM276" i="23"/>
  <c r="AL276" i="23"/>
  <c r="AK276" i="23"/>
  <c r="AJ276" i="23"/>
  <c r="AI276" i="23"/>
  <c r="AH276" i="23"/>
  <c r="AG276" i="23"/>
  <c r="AF276" i="23"/>
  <c r="AE276" i="23"/>
  <c r="AC276" i="23"/>
  <c r="AB276" i="23"/>
  <c r="AA276" i="23"/>
  <c r="Z276" i="23"/>
  <c r="Y276" i="23"/>
  <c r="X276" i="23"/>
  <c r="W276" i="23"/>
  <c r="V276" i="23"/>
  <c r="T276" i="23"/>
  <c r="S276" i="23"/>
  <c r="R276" i="23"/>
  <c r="Q276" i="23"/>
  <c r="P276" i="23"/>
  <c r="O276" i="23"/>
  <c r="N276" i="23"/>
  <c r="L276" i="23"/>
  <c r="K276" i="23"/>
  <c r="J276" i="23"/>
  <c r="I276" i="23"/>
  <c r="H276" i="23"/>
  <c r="BG236" i="23"/>
  <c r="AD236" i="23"/>
  <c r="U236" i="23" s="1"/>
  <c r="M236" i="23"/>
  <c r="G236" i="23"/>
  <c r="BG235" i="23"/>
  <c r="AD235" i="23"/>
  <c r="U235" i="23" s="1"/>
  <c r="M235" i="23"/>
  <c r="G235" i="23"/>
  <c r="G233" i="23" s="1"/>
  <c r="BG275" i="23"/>
  <c r="AD275" i="23"/>
  <c r="U275" i="23" s="1"/>
  <c r="M275" i="23"/>
  <c r="G275" i="23"/>
  <c r="G274" i="23" s="1"/>
  <c r="BJ274" i="23"/>
  <c r="BI274" i="23"/>
  <c r="BH274" i="23"/>
  <c r="BF274" i="23"/>
  <c r="BE274" i="23"/>
  <c r="BD274" i="23"/>
  <c r="BC274" i="23"/>
  <c r="BB274" i="23"/>
  <c r="BA274" i="23"/>
  <c r="AZ274" i="23"/>
  <c r="AY274" i="23"/>
  <c r="AX274" i="23"/>
  <c r="AW274" i="23"/>
  <c r="AV274" i="23"/>
  <c r="AU274" i="23"/>
  <c r="AT274" i="23"/>
  <c r="AS274" i="23"/>
  <c r="AR274" i="23"/>
  <c r="AQ274" i="23"/>
  <c r="AP274" i="23"/>
  <c r="AO274" i="23"/>
  <c r="AN274" i="23"/>
  <c r="AM274" i="23"/>
  <c r="AL274" i="23"/>
  <c r="AK274" i="23"/>
  <c r="AJ274" i="23"/>
  <c r="AI274" i="23"/>
  <c r="AH274" i="23"/>
  <c r="AG274" i="23"/>
  <c r="AF274" i="23"/>
  <c r="AE274" i="23"/>
  <c r="AC274" i="23"/>
  <c r="AB274" i="23"/>
  <c r="AA274" i="23"/>
  <c r="Z274" i="23"/>
  <c r="Y274" i="23"/>
  <c r="X274" i="23"/>
  <c r="W274" i="23"/>
  <c r="V274" i="23"/>
  <c r="T274" i="23"/>
  <c r="S274" i="23"/>
  <c r="R274" i="23"/>
  <c r="Q274" i="23"/>
  <c r="P274" i="23"/>
  <c r="O274" i="23"/>
  <c r="N274" i="23"/>
  <c r="L274" i="23"/>
  <c r="K274" i="23"/>
  <c r="J274" i="23"/>
  <c r="I274" i="23"/>
  <c r="H274" i="23"/>
  <c r="D274" i="23"/>
  <c r="BG272" i="23"/>
  <c r="AD272" i="23"/>
  <c r="M272" i="23"/>
  <c r="G272" i="23"/>
  <c r="BG271" i="23"/>
  <c r="AD271" i="23"/>
  <c r="U271" i="23" s="1"/>
  <c r="M271" i="23"/>
  <c r="G271" i="23"/>
  <c r="BJ270" i="23"/>
  <c r="BI270" i="23"/>
  <c r="BH270" i="23"/>
  <c r="BF270" i="23"/>
  <c r="BE270" i="23"/>
  <c r="BD270" i="23"/>
  <c r="BC270" i="23"/>
  <c r="BB270" i="23"/>
  <c r="BA270" i="23"/>
  <c r="AZ270" i="23"/>
  <c r="AY270" i="23"/>
  <c r="AX270" i="23"/>
  <c r="AW270" i="23"/>
  <c r="AV270" i="23"/>
  <c r="AU270" i="23"/>
  <c r="AT270" i="23"/>
  <c r="AS270" i="23"/>
  <c r="AR270" i="23"/>
  <c r="AQ270" i="23"/>
  <c r="AP270" i="23"/>
  <c r="AO270" i="23"/>
  <c r="AN270" i="23"/>
  <c r="AM270" i="23"/>
  <c r="AL270" i="23"/>
  <c r="AK270" i="23"/>
  <c r="AJ270" i="23"/>
  <c r="AI270" i="23"/>
  <c r="AH270" i="23"/>
  <c r="AG270" i="23"/>
  <c r="AF270" i="23"/>
  <c r="AE270" i="23"/>
  <c r="AC270" i="23"/>
  <c r="AB270" i="23"/>
  <c r="AA270" i="23"/>
  <c r="Z270" i="23"/>
  <c r="Y270" i="23"/>
  <c r="X270" i="23"/>
  <c r="W270" i="23"/>
  <c r="V270" i="23"/>
  <c r="T270" i="23"/>
  <c r="S270" i="23"/>
  <c r="R270" i="23"/>
  <c r="Q270" i="23"/>
  <c r="P270" i="23"/>
  <c r="O270" i="23"/>
  <c r="N270" i="23"/>
  <c r="L270" i="23"/>
  <c r="K270" i="23"/>
  <c r="J270" i="23"/>
  <c r="I270" i="23"/>
  <c r="H270" i="23"/>
  <c r="D270" i="23"/>
  <c r="BG269" i="23"/>
  <c r="AD269" i="23"/>
  <c r="U269" i="23" s="1"/>
  <c r="M269" i="23"/>
  <c r="F269" i="23" s="1"/>
  <c r="BG268" i="23"/>
  <c r="AD268" i="23"/>
  <c r="U268" i="23" s="1"/>
  <c r="M268" i="23"/>
  <c r="G268" i="23"/>
  <c r="G267" i="23" s="1"/>
  <c r="BJ267" i="23"/>
  <c r="BI267" i="23"/>
  <c r="BH267" i="23"/>
  <c r="BF267" i="23"/>
  <c r="BE267" i="23"/>
  <c r="BD267" i="23"/>
  <c r="BC267" i="23"/>
  <c r="BB267" i="23"/>
  <c r="BA267" i="23"/>
  <c r="AZ267" i="23"/>
  <c r="AY267" i="23"/>
  <c r="AX267" i="23"/>
  <c r="AW267" i="23"/>
  <c r="AV267" i="23"/>
  <c r="AU267" i="23"/>
  <c r="AT267" i="23"/>
  <c r="AS267" i="23"/>
  <c r="AR267" i="23"/>
  <c r="AQ267" i="23"/>
  <c r="AP267" i="23"/>
  <c r="AO267" i="23"/>
  <c r="AN267" i="23"/>
  <c r="AM267" i="23"/>
  <c r="AL267" i="23"/>
  <c r="AK267" i="23"/>
  <c r="AJ267" i="23"/>
  <c r="AI267" i="23"/>
  <c r="AH267" i="23"/>
  <c r="AG267" i="23"/>
  <c r="AF267" i="23"/>
  <c r="AE267" i="23"/>
  <c r="AC267" i="23"/>
  <c r="AB267" i="23"/>
  <c r="AA267" i="23"/>
  <c r="Z267" i="23"/>
  <c r="Y267" i="23"/>
  <c r="X267" i="23"/>
  <c r="W267" i="23"/>
  <c r="V267" i="23"/>
  <c r="T267" i="23"/>
  <c r="S267" i="23"/>
  <c r="R267" i="23"/>
  <c r="Q267" i="23"/>
  <c r="P267" i="23"/>
  <c r="O267" i="23"/>
  <c r="N267" i="23"/>
  <c r="L267" i="23"/>
  <c r="K267" i="23"/>
  <c r="J267" i="23"/>
  <c r="I267" i="23"/>
  <c r="H267" i="23"/>
  <c r="D267" i="23"/>
  <c r="BG266" i="23"/>
  <c r="AD266" i="23"/>
  <c r="U266" i="23" s="1"/>
  <c r="M266" i="23"/>
  <c r="F266" i="23" s="1"/>
  <c r="C265" i="23"/>
  <c r="BG299" i="23"/>
  <c r="AD299" i="23"/>
  <c r="U299" i="23" s="1"/>
  <c r="M299" i="23"/>
  <c r="G299" i="23"/>
  <c r="BG294" i="23"/>
  <c r="AD294" i="23"/>
  <c r="U294" i="23" s="1"/>
  <c r="M294" i="23"/>
  <c r="G294" i="23"/>
  <c r="BG262" i="23"/>
  <c r="AD262" i="23"/>
  <c r="U262" i="23" s="1"/>
  <c r="M262" i="23"/>
  <c r="G262" i="23"/>
  <c r="BG261" i="23"/>
  <c r="AD261" i="23"/>
  <c r="U261" i="23" s="1"/>
  <c r="M261" i="23"/>
  <c r="F261" i="23" s="1"/>
  <c r="BG260" i="23"/>
  <c r="AD260" i="23"/>
  <c r="U260" i="23" s="1"/>
  <c r="M260" i="23"/>
  <c r="G260" i="23"/>
  <c r="BG259" i="23"/>
  <c r="AD259" i="23"/>
  <c r="U259" i="23" s="1"/>
  <c r="M259" i="23"/>
  <c r="G259" i="23"/>
  <c r="BG258" i="23"/>
  <c r="AD258" i="23"/>
  <c r="U258" i="23" s="1"/>
  <c r="M258" i="23"/>
  <c r="G258" i="23"/>
  <c r="BG257" i="23"/>
  <c r="AD257" i="23"/>
  <c r="U257" i="23" s="1"/>
  <c r="M257" i="23"/>
  <c r="G257" i="23"/>
  <c r="BG256" i="23"/>
  <c r="AD256" i="23"/>
  <c r="U256" i="23" s="1"/>
  <c r="M256" i="23"/>
  <c r="G256" i="23"/>
  <c r="BG255" i="23"/>
  <c r="AD255" i="23"/>
  <c r="U255" i="23" s="1"/>
  <c r="M255" i="23"/>
  <c r="G255" i="23"/>
  <c r="BG254" i="23"/>
  <c r="AD254" i="23"/>
  <c r="U254" i="23" s="1"/>
  <c r="M254" i="23"/>
  <c r="G254" i="23"/>
  <c r="BG253" i="23"/>
  <c r="AD253" i="23"/>
  <c r="U253" i="23" s="1"/>
  <c r="M253" i="23"/>
  <c r="G253" i="23"/>
  <c r="BG252" i="23"/>
  <c r="AD252" i="23"/>
  <c r="U252" i="23" s="1"/>
  <c r="M252" i="23"/>
  <c r="G252" i="23"/>
  <c r="BG251" i="23"/>
  <c r="AD251" i="23"/>
  <c r="U251" i="23" s="1"/>
  <c r="M251" i="23"/>
  <c r="G251" i="23"/>
  <c r="BG249" i="23"/>
  <c r="AD249" i="23"/>
  <c r="U249" i="23" s="1"/>
  <c r="M249" i="23"/>
  <c r="G249" i="23"/>
  <c r="BG248" i="23"/>
  <c r="AD248" i="23"/>
  <c r="U248" i="23" s="1"/>
  <c r="M248" i="23"/>
  <c r="G248" i="23"/>
  <c r="BJ247" i="23"/>
  <c r="BI247" i="23"/>
  <c r="BH247" i="23"/>
  <c r="BF247" i="23"/>
  <c r="BE247" i="23"/>
  <c r="BD247" i="23"/>
  <c r="BC247" i="23"/>
  <c r="BB247" i="23"/>
  <c r="BA247" i="23"/>
  <c r="AZ247" i="23"/>
  <c r="AY247" i="23"/>
  <c r="AX247" i="23"/>
  <c r="AW247" i="23"/>
  <c r="AV247" i="23"/>
  <c r="AU247" i="23"/>
  <c r="AT247" i="23"/>
  <c r="AS247" i="23"/>
  <c r="AR247" i="23"/>
  <c r="AQ247" i="23"/>
  <c r="AP247" i="23"/>
  <c r="AO247" i="23"/>
  <c r="AN247" i="23"/>
  <c r="AM247" i="23"/>
  <c r="AL247" i="23"/>
  <c r="AK247" i="23"/>
  <c r="AJ247" i="23"/>
  <c r="AI247" i="23"/>
  <c r="AH247" i="23"/>
  <c r="AG247" i="23"/>
  <c r="AF247" i="23"/>
  <c r="AE247" i="23"/>
  <c r="AC247" i="23"/>
  <c r="AB247" i="23"/>
  <c r="AA247" i="23"/>
  <c r="Z247" i="23"/>
  <c r="Y247" i="23"/>
  <c r="X247" i="23"/>
  <c r="W247" i="23"/>
  <c r="V247" i="23"/>
  <c r="J247" i="23"/>
  <c r="I247" i="23"/>
  <c r="H247" i="23"/>
  <c r="BG246" i="23"/>
  <c r="AD246" i="23"/>
  <c r="U246" i="23" s="1"/>
  <c r="M246" i="23"/>
  <c r="G246" i="23"/>
  <c r="BG245" i="23"/>
  <c r="AD245" i="23"/>
  <c r="U245" i="23" s="1"/>
  <c r="M245" i="23"/>
  <c r="G245" i="23"/>
  <c r="BG244" i="23"/>
  <c r="AD244" i="23"/>
  <c r="U244" i="23" s="1"/>
  <c r="M244" i="23"/>
  <c r="G244" i="23"/>
  <c r="BG243" i="23"/>
  <c r="AD243" i="23"/>
  <c r="U243" i="23" s="1"/>
  <c r="M243" i="23"/>
  <c r="G243" i="23"/>
  <c r="G242" i="23" s="1"/>
  <c r="BJ242" i="23"/>
  <c r="BI242" i="23"/>
  <c r="BH242" i="23"/>
  <c r="BF242" i="23"/>
  <c r="BE242" i="23"/>
  <c r="BD242" i="23"/>
  <c r="BC242" i="23"/>
  <c r="BB242" i="23"/>
  <c r="BA242" i="23"/>
  <c r="AZ242" i="23"/>
  <c r="AY242" i="23"/>
  <c r="AX242" i="23"/>
  <c r="AW242" i="23"/>
  <c r="AV242" i="23"/>
  <c r="AU242" i="23"/>
  <c r="AT242" i="23"/>
  <c r="AS242" i="23"/>
  <c r="AR242" i="23"/>
  <c r="AQ242" i="23"/>
  <c r="AP242" i="23"/>
  <c r="AO242" i="23"/>
  <c r="AN242" i="23"/>
  <c r="AM242" i="23"/>
  <c r="AL242" i="23"/>
  <c r="AK242" i="23"/>
  <c r="AJ242" i="23"/>
  <c r="AI242" i="23"/>
  <c r="AH242" i="23"/>
  <c r="AG242" i="23"/>
  <c r="AF242" i="23"/>
  <c r="AE242" i="23"/>
  <c r="AC242" i="23"/>
  <c r="AB242" i="23"/>
  <c r="AA242" i="23"/>
  <c r="Z242" i="23"/>
  <c r="Y242" i="23"/>
  <c r="X242" i="23"/>
  <c r="W242" i="23"/>
  <c r="V242" i="23"/>
  <c r="T242" i="23"/>
  <c r="S242" i="23"/>
  <c r="R242" i="23"/>
  <c r="Q242" i="23"/>
  <c r="P242" i="23"/>
  <c r="O242" i="23"/>
  <c r="N242" i="23"/>
  <c r="L242" i="23"/>
  <c r="K242" i="23"/>
  <c r="J242" i="23"/>
  <c r="I242" i="23"/>
  <c r="H242" i="23"/>
  <c r="D242" i="23"/>
  <c r="BG241" i="23"/>
  <c r="AD241" i="23"/>
  <c r="M241" i="23"/>
  <c r="G241" i="23"/>
  <c r="BG240" i="23"/>
  <c r="AD240" i="23"/>
  <c r="U240" i="23" s="1"/>
  <c r="M240" i="23"/>
  <c r="G240" i="23"/>
  <c r="BJ239" i="23"/>
  <c r="BI239" i="23"/>
  <c r="BH239" i="23"/>
  <c r="BF239" i="23"/>
  <c r="BE239" i="23"/>
  <c r="BD239" i="23"/>
  <c r="BC239" i="23"/>
  <c r="BB239" i="23"/>
  <c r="BA239" i="23"/>
  <c r="AZ239" i="23"/>
  <c r="AY239" i="23"/>
  <c r="AX239" i="23"/>
  <c r="AW239" i="23"/>
  <c r="AV239" i="23"/>
  <c r="AU239" i="23"/>
  <c r="AT239" i="23"/>
  <c r="AS239" i="23"/>
  <c r="AR239" i="23"/>
  <c r="AQ239" i="23"/>
  <c r="AP239" i="23"/>
  <c r="AO239" i="23"/>
  <c r="AN239" i="23"/>
  <c r="AM239" i="23"/>
  <c r="AL239" i="23"/>
  <c r="AK239" i="23"/>
  <c r="AJ239" i="23"/>
  <c r="AI239" i="23"/>
  <c r="AH239" i="23"/>
  <c r="AG239" i="23"/>
  <c r="AF239" i="23"/>
  <c r="AE239" i="23"/>
  <c r="AC239" i="23"/>
  <c r="AB239" i="23"/>
  <c r="AA239" i="23"/>
  <c r="Z239" i="23"/>
  <c r="Y239" i="23"/>
  <c r="X239" i="23"/>
  <c r="W239" i="23"/>
  <c r="V239" i="23"/>
  <c r="T239" i="23"/>
  <c r="S239" i="23"/>
  <c r="R239" i="23"/>
  <c r="Q239" i="23"/>
  <c r="P239" i="23"/>
  <c r="O239" i="23"/>
  <c r="N239" i="23"/>
  <c r="L239" i="23"/>
  <c r="K239" i="23"/>
  <c r="J239" i="23"/>
  <c r="I239" i="23"/>
  <c r="H239" i="23"/>
  <c r="D239" i="23"/>
  <c r="BG238" i="23"/>
  <c r="AD238" i="23"/>
  <c r="U238" i="23" s="1"/>
  <c r="M238" i="23"/>
  <c r="G238" i="23"/>
  <c r="BJ237" i="23"/>
  <c r="BI237" i="23"/>
  <c r="BH237" i="23"/>
  <c r="BF237" i="23"/>
  <c r="BE237" i="23"/>
  <c r="BD237" i="23"/>
  <c r="BC237" i="23"/>
  <c r="BB237" i="23"/>
  <c r="BA237" i="23"/>
  <c r="AZ237" i="23"/>
  <c r="AY237" i="23"/>
  <c r="AX237" i="23"/>
  <c r="AW237" i="23"/>
  <c r="AV237" i="23"/>
  <c r="AU237" i="23"/>
  <c r="AT237" i="23"/>
  <c r="AS237" i="23"/>
  <c r="AR237" i="23"/>
  <c r="AQ237" i="23"/>
  <c r="AP237" i="23"/>
  <c r="AO237" i="23"/>
  <c r="AN237" i="23"/>
  <c r="AM237" i="23"/>
  <c r="AL237" i="23"/>
  <c r="AK237" i="23"/>
  <c r="AJ237" i="23"/>
  <c r="AI237" i="23"/>
  <c r="AH237" i="23"/>
  <c r="AG237" i="23"/>
  <c r="AF237" i="23"/>
  <c r="AE237" i="23"/>
  <c r="AC237" i="23"/>
  <c r="AB237" i="23"/>
  <c r="AA237" i="23"/>
  <c r="Z237" i="23"/>
  <c r="Y237" i="23"/>
  <c r="X237" i="23"/>
  <c r="W237" i="23"/>
  <c r="V237" i="23"/>
  <c r="T237" i="23"/>
  <c r="S237" i="23"/>
  <c r="R237" i="23"/>
  <c r="Q237" i="23"/>
  <c r="P237" i="23"/>
  <c r="O237" i="23"/>
  <c r="N237" i="23"/>
  <c r="L237" i="23"/>
  <c r="K237" i="23"/>
  <c r="J237" i="23"/>
  <c r="I237" i="23"/>
  <c r="H237" i="23"/>
  <c r="D237" i="23"/>
  <c r="BG232" i="23"/>
  <c r="AD232" i="23"/>
  <c r="M232" i="23"/>
  <c r="M231" i="23" s="1"/>
  <c r="G232" i="23"/>
  <c r="BJ231" i="23"/>
  <c r="BI231" i="23"/>
  <c r="BH231" i="23"/>
  <c r="BF231" i="23"/>
  <c r="BE231" i="23"/>
  <c r="BD231" i="23"/>
  <c r="BC231" i="23"/>
  <c r="BB231" i="23"/>
  <c r="BA231" i="23"/>
  <c r="AZ231" i="23"/>
  <c r="AY231" i="23"/>
  <c r="AX231" i="23"/>
  <c r="AW231" i="23"/>
  <c r="AV231" i="23"/>
  <c r="AU231" i="23"/>
  <c r="AT231" i="23"/>
  <c r="AS231" i="23"/>
  <c r="AR231" i="23"/>
  <c r="AQ231" i="23"/>
  <c r="AP231" i="23"/>
  <c r="AO231" i="23"/>
  <c r="AN231" i="23"/>
  <c r="AM231" i="23"/>
  <c r="AL231" i="23"/>
  <c r="AK231" i="23"/>
  <c r="AJ231" i="23"/>
  <c r="AI231" i="23"/>
  <c r="AH231" i="23"/>
  <c r="AG231" i="23"/>
  <c r="AF231" i="23"/>
  <c r="AE231" i="23"/>
  <c r="AC231" i="23"/>
  <c r="AB231" i="23"/>
  <c r="AA231" i="23"/>
  <c r="Z231" i="23"/>
  <c r="Y231" i="23"/>
  <c r="X231" i="23"/>
  <c r="W231" i="23"/>
  <c r="V231" i="23"/>
  <c r="T231" i="23"/>
  <c r="S231" i="23"/>
  <c r="R231" i="23"/>
  <c r="Q231" i="23"/>
  <c r="P231" i="23"/>
  <c r="O231" i="23"/>
  <c r="N231" i="23"/>
  <c r="L231" i="23"/>
  <c r="K231" i="23"/>
  <c r="J231" i="23"/>
  <c r="I231" i="23"/>
  <c r="H231" i="23"/>
  <c r="D231" i="23"/>
  <c r="BG229" i="23"/>
  <c r="AD229" i="23"/>
  <c r="U229" i="23" s="1"/>
  <c r="M229" i="23"/>
  <c r="G229" i="23"/>
  <c r="BG228" i="23"/>
  <c r="AD228" i="23"/>
  <c r="U228" i="23" s="1"/>
  <c r="M228" i="23"/>
  <c r="F228" i="23" s="1"/>
  <c r="BG227" i="23"/>
  <c r="AD227" i="23"/>
  <c r="U227" i="23" s="1"/>
  <c r="M227" i="23"/>
  <c r="G227" i="23"/>
  <c r="BG226" i="23"/>
  <c r="AD226" i="23"/>
  <c r="U226" i="23" s="1"/>
  <c r="M226" i="23"/>
  <c r="G226" i="23"/>
  <c r="BG224" i="23"/>
  <c r="AD224" i="23"/>
  <c r="M224" i="23"/>
  <c r="G224" i="23"/>
  <c r="BJ223" i="23"/>
  <c r="BJ221" i="23" s="1"/>
  <c r="BI223" i="23"/>
  <c r="BI221" i="23" s="1"/>
  <c r="BH223" i="23"/>
  <c r="BH221" i="23" s="1"/>
  <c r="BF223" i="23"/>
  <c r="BE223" i="23"/>
  <c r="BD223" i="23"/>
  <c r="BC223" i="23"/>
  <c r="BB223" i="23"/>
  <c r="BA223" i="23"/>
  <c r="AZ223" i="23"/>
  <c r="AY223" i="23"/>
  <c r="AX223" i="23"/>
  <c r="AW223" i="23"/>
  <c r="AV223" i="23"/>
  <c r="AU223" i="23"/>
  <c r="AT223" i="23"/>
  <c r="AS223" i="23"/>
  <c r="AR223" i="23"/>
  <c r="AQ223" i="23"/>
  <c r="AP223" i="23"/>
  <c r="AO223" i="23"/>
  <c r="AN223" i="23"/>
  <c r="AM223" i="23"/>
  <c r="AL223" i="23"/>
  <c r="AK223" i="23"/>
  <c r="AJ223" i="23"/>
  <c r="AI223" i="23"/>
  <c r="AH223" i="23"/>
  <c r="AG223" i="23"/>
  <c r="AF223" i="23"/>
  <c r="AE223" i="23"/>
  <c r="AC223" i="23"/>
  <c r="AB223" i="23"/>
  <c r="AA223" i="23"/>
  <c r="Z223" i="23"/>
  <c r="Y223" i="23"/>
  <c r="X223" i="23"/>
  <c r="W223" i="23"/>
  <c r="V223" i="23"/>
  <c r="T223" i="23"/>
  <c r="S223" i="23"/>
  <c r="R223" i="23"/>
  <c r="Q223" i="23"/>
  <c r="P223" i="23"/>
  <c r="O223" i="23"/>
  <c r="N223" i="23"/>
  <c r="L223" i="23"/>
  <c r="K223" i="23"/>
  <c r="J223" i="23"/>
  <c r="J221" i="23" s="1"/>
  <c r="I223" i="23"/>
  <c r="I221" i="23" s="1"/>
  <c r="H223" i="23"/>
  <c r="H221" i="23" s="1"/>
  <c r="D223" i="23"/>
  <c r="D221" i="23" s="1"/>
  <c r="BG222" i="23"/>
  <c r="AD222" i="23"/>
  <c r="U222" i="23" s="1"/>
  <c r="M222" i="23"/>
  <c r="G222" i="23"/>
  <c r="BF221" i="23"/>
  <c r="BE221" i="23"/>
  <c r="BD221" i="23"/>
  <c r="BC221" i="23"/>
  <c r="BB221" i="23"/>
  <c r="BA221" i="23"/>
  <c r="AZ221" i="23"/>
  <c r="AY221" i="23"/>
  <c r="AX221" i="23"/>
  <c r="AW221" i="23"/>
  <c r="AV221" i="23"/>
  <c r="AU221" i="23"/>
  <c r="AT221" i="23"/>
  <c r="AS221" i="23"/>
  <c r="AR221" i="23"/>
  <c r="AQ221" i="23"/>
  <c r="AP221" i="23"/>
  <c r="AO221" i="23"/>
  <c r="AN221" i="23"/>
  <c r="AM221" i="23"/>
  <c r="AL221" i="23"/>
  <c r="AK221" i="23"/>
  <c r="AJ221" i="23"/>
  <c r="AI221" i="23"/>
  <c r="AH221" i="23"/>
  <c r="AG221" i="23"/>
  <c r="AF221" i="23"/>
  <c r="AE221" i="23"/>
  <c r="AC221" i="23"/>
  <c r="AB221" i="23"/>
  <c r="AA221" i="23"/>
  <c r="Z221" i="23"/>
  <c r="Y221" i="23"/>
  <c r="X221" i="23"/>
  <c r="W221" i="23"/>
  <c r="V221" i="23"/>
  <c r="T221" i="23"/>
  <c r="S221" i="23"/>
  <c r="R221" i="23"/>
  <c r="Q221" i="23"/>
  <c r="P221" i="23"/>
  <c r="O221" i="23"/>
  <c r="N221" i="23"/>
  <c r="L221" i="23"/>
  <c r="K221" i="23"/>
  <c r="BG219" i="23"/>
  <c r="AD219" i="23"/>
  <c r="U219" i="23" s="1"/>
  <c r="M219" i="23"/>
  <c r="G219" i="23"/>
  <c r="BG218" i="23"/>
  <c r="AD218" i="23"/>
  <c r="U218" i="23" s="1"/>
  <c r="M218" i="23"/>
  <c r="G218" i="23"/>
  <c r="BG217" i="23"/>
  <c r="AD217" i="23"/>
  <c r="U217" i="23" s="1"/>
  <c r="M217" i="23"/>
  <c r="G217" i="23"/>
  <c r="BG216" i="23"/>
  <c r="AD216" i="23"/>
  <c r="U216" i="23" s="1"/>
  <c r="M216" i="23"/>
  <c r="G216" i="23"/>
  <c r="BG215" i="23"/>
  <c r="AD215" i="23"/>
  <c r="U215" i="23" s="1"/>
  <c r="M215" i="23"/>
  <c r="G215" i="23"/>
  <c r="BG214" i="23"/>
  <c r="AD214" i="23"/>
  <c r="U214" i="23" s="1"/>
  <c r="M214" i="23"/>
  <c r="G214" i="23"/>
  <c r="BG213" i="23"/>
  <c r="AD213" i="23"/>
  <c r="U213" i="23" s="1"/>
  <c r="M213" i="23"/>
  <c r="G213" i="23"/>
  <c r="BG212" i="23"/>
  <c r="AD212" i="23"/>
  <c r="U212" i="23" s="1"/>
  <c r="M212" i="23"/>
  <c r="G212" i="23"/>
  <c r="BG211" i="23"/>
  <c r="AD211" i="23"/>
  <c r="U211" i="23" s="1"/>
  <c r="M211" i="23"/>
  <c r="G211" i="23"/>
  <c r="BG210" i="23"/>
  <c r="AD210" i="23"/>
  <c r="U210" i="23" s="1"/>
  <c r="M210" i="23"/>
  <c r="G210" i="23"/>
  <c r="BG209" i="23"/>
  <c r="AD209" i="23"/>
  <c r="U209" i="23" s="1"/>
  <c r="M209" i="23"/>
  <c r="G209" i="23"/>
  <c r="BJ208" i="23"/>
  <c r="BI208" i="23"/>
  <c r="BH208" i="23"/>
  <c r="BF208" i="23"/>
  <c r="BE208" i="23"/>
  <c r="BD208" i="23"/>
  <c r="BC208" i="23"/>
  <c r="BB208"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C208" i="23"/>
  <c r="AB208" i="23"/>
  <c r="AA208" i="23"/>
  <c r="Z208" i="23"/>
  <c r="Y208" i="23"/>
  <c r="X208" i="23"/>
  <c r="W208" i="23"/>
  <c r="V208" i="23"/>
  <c r="T208" i="23"/>
  <c r="S208" i="23"/>
  <c r="R208" i="23"/>
  <c r="Q208" i="23"/>
  <c r="P208" i="23"/>
  <c r="O208" i="23"/>
  <c r="N208" i="23"/>
  <c r="L208" i="23"/>
  <c r="K208" i="23"/>
  <c r="J208" i="23"/>
  <c r="I208" i="23"/>
  <c r="H208" i="23"/>
  <c r="D208" i="23"/>
  <c r="BG206" i="23"/>
  <c r="AD206" i="23"/>
  <c r="U206" i="23" s="1"/>
  <c r="M206" i="23"/>
  <c r="F206" i="23" s="1"/>
  <c r="BG205" i="23"/>
  <c r="AD205" i="23"/>
  <c r="U205" i="23" s="1"/>
  <c r="M205" i="23"/>
  <c r="F205" i="23" s="1"/>
  <c r="BJ204" i="23"/>
  <c r="BI204" i="23"/>
  <c r="BH204" i="23"/>
  <c r="BF204" i="23"/>
  <c r="BE204" i="23"/>
  <c r="BD204" i="23"/>
  <c r="BC204" i="23"/>
  <c r="BB204"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C204" i="23"/>
  <c r="AB204" i="23"/>
  <c r="AA204" i="23"/>
  <c r="Z204" i="23"/>
  <c r="Y204" i="23"/>
  <c r="X204" i="23"/>
  <c r="W204" i="23"/>
  <c r="V204" i="23"/>
  <c r="T204" i="23"/>
  <c r="S204" i="23"/>
  <c r="R204" i="23"/>
  <c r="Q204" i="23"/>
  <c r="P204" i="23"/>
  <c r="O204" i="23"/>
  <c r="N204" i="23"/>
  <c r="L204" i="23"/>
  <c r="K204" i="23"/>
  <c r="J204" i="23"/>
  <c r="I204" i="23"/>
  <c r="H204" i="23"/>
  <c r="G204" i="23"/>
  <c r="D204" i="23"/>
  <c r="BG203" i="23"/>
  <c r="AD203" i="23"/>
  <c r="U203" i="23" s="1"/>
  <c r="M203" i="23"/>
  <c r="F203" i="23" s="1"/>
  <c r="BG202" i="23"/>
  <c r="AD202" i="23"/>
  <c r="U202" i="23" s="1"/>
  <c r="M202" i="23"/>
  <c r="G202" i="23"/>
  <c r="BG201" i="23"/>
  <c r="AD201" i="23"/>
  <c r="U201" i="23" s="1"/>
  <c r="M201" i="23"/>
  <c r="G201" i="23"/>
  <c r="BG200" i="23"/>
  <c r="AD200" i="23"/>
  <c r="U200" i="23" s="1"/>
  <c r="M200" i="23"/>
  <c r="G200" i="23"/>
  <c r="BG199" i="23"/>
  <c r="AD199" i="23"/>
  <c r="U199" i="23" s="1"/>
  <c r="M199" i="23"/>
  <c r="G199" i="23"/>
  <c r="BG198" i="23"/>
  <c r="AD198" i="23"/>
  <c r="U198" i="23" s="1"/>
  <c r="M198" i="23"/>
  <c r="G198" i="23"/>
  <c r="BG196" i="23"/>
  <c r="AD196" i="23"/>
  <c r="U196" i="23" s="1"/>
  <c r="M196" i="23"/>
  <c r="G196" i="23"/>
  <c r="BG195" i="23"/>
  <c r="AD195" i="23"/>
  <c r="U195" i="23" s="1"/>
  <c r="M195" i="23"/>
  <c r="G195" i="23"/>
  <c r="BG194" i="23"/>
  <c r="AD194" i="23"/>
  <c r="U194" i="23" s="1"/>
  <c r="M194" i="23"/>
  <c r="G194" i="23"/>
  <c r="A194" i="23"/>
  <c r="BG193" i="23"/>
  <c r="AD193" i="23"/>
  <c r="U193" i="23" s="1"/>
  <c r="M193" i="23"/>
  <c r="G193" i="23"/>
  <c r="BG191" i="23"/>
  <c r="AD191" i="23"/>
  <c r="U191" i="23" s="1"/>
  <c r="M191" i="23"/>
  <c r="G191" i="23"/>
  <c r="BG190" i="23"/>
  <c r="AD190" i="23"/>
  <c r="U190" i="23" s="1"/>
  <c r="M190" i="23"/>
  <c r="G190" i="23"/>
  <c r="BG197" i="23"/>
  <c r="AD197" i="23"/>
  <c r="U197" i="23" s="1"/>
  <c r="M197" i="23"/>
  <c r="G197" i="23"/>
  <c r="BG189" i="23"/>
  <c r="AD189" i="23"/>
  <c r="U189" i="23" s="1"/>
  <c r="M189" i="23"/>
  <c r="G189" i="23"/>
  <c r="BG188" i="23"/>
  <c r="AD188" i="23"/>
  <c r="U188" i="23" s="1"/>
  <c r="M188" i="23"/>
  <c r="G188" i="23"/>
  <c r="BJ187" i="23"/>
  <c r="BI187" i="23"/>
  <c r="BH187" i="23"/>
  <c r="BF187" i="23"/>
  <c r="BE187" i="23"/>
  <c r="BD187" i="23"/>
  <c r="BC187" i="23"/>
  <c r="BB187" i="23"/>
  <c r="BA187" i="23"/>
  <c r="AZ187" i="23"/>
  <c r="AY187" i="23"/>
  <c r="AX187" i="23"/>
  <c r="AW187" i="23"/>
  <c r="AV187" i="23"/>
  <c r="AU187" i="23"/>
  <c r="AT187" i="23"/>
  <c r="AS187" i="23"/>
  <c r="AR187" i="23"/>
  <c r="AQ187" i="23"/>
  <c r="AP187" i="23"/>
  <c r="AO187" i="23"/>
  <c r="AN187" i="23"/>
  <c r="AM187" i="23"/>
  <c r="AL187" i="23"/>
  <c r="AK187" i="23"/>
  <c r="AJ187" i="23"/>
  <c r="AI187" i="23"/>
  <c r="AH187" i="23"/>
  <c r="AG187" i="23"/>
  <c r="AF187" i="23"/>
  <c r="AE187" i="23"/>
  <c r="AC187" i="23"/>
  <c r="AB187" i="23"/>
  <c r="AA187" i="23"/>
  <c r="Z187" i="23"/>
  <c r="Y187" i="23"/>
  <c r="X187" i="23"/>
  <c r="W187" i="23"/>
  <c r="V187" i="23"/>
  <c r="T187" i="23"/>
  <c r="S187" i="23"/>
  <c r="R187" i="23"/>
  <c r="Q187" i="23"/>
  <c r="P187" i="23"/>
  <c r="O187" i="23"/>
  <c r="N187" i="23"/>
  <c r="L187" i="23"/>
  <c r="K187" i="23"/>
  <c r="J187" i="23"/>
  <c r="I187" i="23"/>
  <c r="H187" i="23"/>
  <c r="D187" i="23"/>
  <c r="BG186" i="23"/>
  <c r="AD186" i="23"/>
  <c r="U186" i="23" s="1"/>
  <c r="M186" i="23"/>
  <c r="G186" i="23"/>
  <c r="BG185" i="23"/>
  <c r="AD185" i="23"/>
  <c r="U185" i="23" s="1"/>
  <c r="M185" i="23"/>
  <c r="G185" i="23"/>
  <c r="BG184" i="23"/>
  <c r="AD184" i="23"/>
  <c r="U184" i="23" s="1"/>
  <c r="M184" i="23"/>
  <c r="G184" i="23"/>
  <c r="BG183" i="23"/>
  <c r="AD183" i="23"/>
  <c r="U183" i="23" s="1"/>
  <c r="M183" i="23"/>
  <c r="G183" i="23"/>
  <c r="BJ182" i="23"/>
  <c r="BI182" i="23"/>
  <c r="BH182" i="23"/>
  <c r="BF182" i="23"/>
  <c r="BE182" i="23"/>
  <c r="BD182" i="23"/>
  <c r="BC182" i="23"/>
  <c r="BB182"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C182" i="23"/>
  <c r="AB182" i="23"/>
  <c r="AA182" i="23"/>
  <c r="Z182" i="23"/>
  <c r="Y182" i="23"/>
  <c r="X182" i="23"/>
  <c r="W182" i="23"/>
  <c r="V182" i="23"/>
  <c r="T182" i="23"/>
  <c r="S182" i="23"/>
  <c r="R182" i="23"/>
  <c r="Q182" i="23"/>
  <c r="P182" i="23"/>
  <c r="O182" i="23"/>
  <c r="N182" i="23"/>
  <c r="L182" i="23"/>
  <c r="K182" i="23"/>
  <c r="J182" i="23"/>
  <c r="I182" i="23"/>
  <c r="H182" i="23"/>
  <c r="D182" i="23"/>
  <c r="BG180" i="23"/>
  <c r="AD180" i="23"/>
  <c r="U180" i="23" s="1"/>
  <c r="M180" i="23"/>
  <c r="G180" i="23"/>
  <c r="BG179" i="23"/>
  <c r="AD179" i="23"/>
  <c r="U179" i="23" s="1"/>
  <c r="M179" i="23"/>
  <c r="G179" i="23"/>
  <c r="G178" i="23" s="1"/>
  <c r="BJ178" i="23"/>
  <c r="BI178" i="23"/>
  <c r="BH178" i="23"/>
  <c r="BF178" i="23"/>
  <c r="BE178" i="23"/>
  <c r="BD178" i="23"/>
  <c r="BC178" i="23"/>
  <c r="BB178"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C178" i="23"/>
  <c r="AB178" i="23"/>
  <c r="AA178" i="23"/>
  <c r="Z178" i="23"/>
  <c r="Y178" i="23"/>
  <c r="X178" i="23"/>
  <c r="W178" i="23"/>
  <c r="V178" i="23"/>
  <c r="T178" i="23"/>
  <c r="S178" i="23"/>
  <c r="R178" i="23"/>
  <c r="Q178" i="23"/>
  <c r="P178" i="23"/>
  <c r="O178" i="23"/>
  <c r="N178" i="23"/>
  <c r="L178" i="23"/>
  <c r="K178" i="23"/>
  <c r="J178" i="23"/>
  <c r="I178" i="23"/>
  <c r="H178" i="23"/>
  <c r="D178" i="23"/>
  <c r="BG177" i="23"/>
  <c r="AD177" i="23"/>
  <c r="U177" i="23" s="1"/>
  <c r="M177" i="23"/>
  <c r="G177" i="23"/>
  <c r="BG158" i="23"/>
  <c r="AD158" i="23"/>
  <c r="U158" i="23" s="1"/>
  <c r="M158" i="23"/>
  <c r="G158" i="23"/>
  <c r="BG176" i="23"/>
  <c r="AD176" i="23"/>
  <c r="U176" i="23" s="1"/>
  <c r="M176" i="23"/>
  <c r="G176" i="23"/>
  <c r="BG175" i="23"/>
  <c r="AD175" i="23"/>
  <c r="U175" i="23" s="1"/>
  <c r="M175" i="23"/>
  <c r="G175" i="23"/>
  <c r="BG174" i="23"/>
  <c r="AD174" i="23"/>
  <c r="U174" i="23" s="1"/>
  <c r="M174" i="23"/>
  <c r="G174" i="23"/>
  <c r="BG173" i="23"/>
  <c r="AD173" i="23"/>
  <c r="U173" i="23" s="1"/>
  <c r="M173" i="23"/>
  <c r="G173" i="23"/>
  <c r="BG172" i="23"/>
  <c r="AD172" i="23"/>
  <c r="U172" i="23" s="1"/>
  <c r="M172" i="23"/>
  <c r="G172" i="23"/>
  <c r="BG171" i="23"/>
  <c r="AD171" i="23"/>
  <c r="U171" i="23" s="1"/>
  <c r="M171" i="23"/>
  <c r="G171" i="23"/>
  <c r="BG170" i="23"/>
  <c r="AD170" i="23"/>
  <c r="U170" i="23" s="1"/>
  <c r="M170" i="23"/>
  <c r="G170" i="23"/>
  <c r="BG169" i="23"/>
  <c r="AD169" i="23"/>
  <c r="U169" i="23" s="1"/>
  <c r="M169" i="23"/>
  <c r="G169" i="23"/>
  <c r="BG168" i="23"/>
  <c r="AD168" i="23"/>
  <c r="U168" i="23" s="1"/>
  <c r="M168" i="23"/>
  <c r="G168" i="23"/>
  <c r="BG167" i="23"/>
  <c r="AD167" i="23"/>
  <c r="U167" i="23" s="1"/>
  <c r="M167" i="23"/>
  <c r="G167" i="23"/>
  <c r="BG166" i="23"/>
  <c r="AD166" i="23"/>
  <c r="U166" i="23" s="1"/>
  <c r="M166" i="23"/>
  <c r="G166" i="23"/>
  <c r="BG165" i="23"/>
  <c r="AD165" i="23"/>
  <c r="U165" i="23" s="1"/>
  <c r="M165" i="23"/>
  <c r="G165" i="23"/>
  <c r="BG164" i="23"/>
  <c r="AD164" i="23"/>
  <c r="U164" i="23" s="1"/>
  <c r="M164" i="23"/>
  <c r="G164" i="23"/>
  <c r="BG161" i="23"/>
  <c r="AD161" i="23"/>
  <c r="U161" i="23" s="1"/>
  <c r="M161" i="23"/>
  <c r="G161" i="23"/>
  <c r="BG160" i="23"/>
  <c r="AD160" i="23"/>
  <c r="U160" i="23" s="1"/>
  <c r="M160" i="23"/>
  <c r="G160" i="23"/>
  <c r="BG159" i="23"/>
  <c r="AD159" i="23"/>
  <c r="U159" i="23" s="1"/>
  <c r="M159" i="23"/>
  <c r="G159" i="23"/>
  <c r="BG157" i="23"/>
  <c r="AD157" i="23"/>
  <c r="U157" i="23" s="1"/>
  <c r="M157" i="23"/>
  <c r="G157" i="23"/>
  <c r="BG156" i="23"/>
  <c r="AD156" i="23"/>
  <c r="U156" i="23" s="1"/>
  <c r="M156" i="23"/>
  <c r="G156" i="23"/>
  <c r="BG155" i="23"/>
  <c r="AD155" i="23"/>
  <c r="U155" i="23" s="1"/>
  <c r="M155" i="23"/>
  <c r="G155" i="23"/>
  <c r="BG154" i="23"/>
  <c r="AD154" i="23"/>
  <c r="U154" i="23" s="1"/>
  <c r="M154" i="23"/>
  <c r="G154" i="23"/>
  <c r="BG151" i="23"/>
  <c r="AD151" i="23"/>
  <c r="U151" i="23" s="1"/>
  <c r="M151" i="23"/>
  <c r="G151" i="23"/>
  <c r="BG150" i="23"/>
  <c r="AD150" i="23"/>
  <c r="U150" i="23" s="1"/>
  <c r="M150" i="23"/>
  <c r="G150" i="23"/>
  <c r="BG149" i="23"/>
  <c r="AD149" i="23"/>
  <c r="U149" i="23" s="1"/>
  <c r="M149" i="23"/>
  <c r="G149" i="23"/>
  <c r="BG148" i="23"/>
  <c r="AD148" i="23"/>
  <c r="U148" i="23" s="1"/>
  <c r="M148" i="23"/>
  <c r="G148" i="23"/>
  <c r="BG147" i="23"/>
  <c r="AD147" i="23"/>
  <c r="U147" i="23" s="1"/>
  <c r="M147" i="23"/>
  <c r="G147" i="23"/>
  <c r="BG146" i="23"/>
  <c r="AD146" i="23"/>
  <c r="U146" i="23" s="1"/>
  <c r="M146" i="23"/>
  <c r="G146" i="23"/>
  <c r="BG145" i="23"/>
  <c r="AD145" i="23"/>
  <c r="U145" i="23" s="1"/>
  <c r="M145" i="23"/>
  <c r="G145" i="23"/>
  <c r="BG144" i="23"/>
  <c r="AD144" i="23"/>
  <c r="U144" i="23" s="1"/>
  <c r="M144" i="23"/>
  <c r="G144" i="23"/>
  <c r="BG143" i="23"/>
  <c r="AD143" i="23"/>
  <c r="U143" i="23" s="1"/>
  <c r="M143" i="23"/>
  <c r="F143" i="23" s="1"/>
  <c r="BG142" i="23"/>
  <c r="AD142" i="23"/>
  <c r="U142" i="23" s="1"/>
  <c r="M142" i="23"/>
  <c r="F142" i="23" s="1"/>
  <c r="BG141" i="23"/>
  <c r="AD141" i="23"/>
  <c r="U141" i="23" s="1"/>
  <c r="M141" i="23"/>
  <c r="F141" i="23" s="1"/>
  <c r="BG137" i="23"/>
  <c r="AD137" i="23"/>
  <c r="U137" i="23" s="1"/>
  <c r="M137" i="23"/>
  <c r="F137" i="23" s="1"/>
  <c r="BJ136" i="23"/>
  <c r="BI136" i="23"/>
  <c r="BH136" i="23"/>
  <c r="BF136" i="23"/>
  <c r="BE136" i="23"/>
  <c r="BD136" i="23"/>
  <c r="BC136" i="23"/>
  <c r="BB136"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C136" i="23"/>
  <c r="AB136" i="23"/>
  <c r="AA136" i="23"/>
  <c r="Z136" i="23"/>
  <c r="Y136" i="23"/>
  <c r="X136" i="23"/>
  <c r="W136" i="23"/>
  <c r="V136" i="23"/>
  <c r="T136" i="23"/>
  <c r="S136" i="23"/>
  <c r="R136" i="23"/>
  <c r="Q136" i="23"/>
  <c r="P136" i="23"/>
  <c r="O136" i="23"/>
  <c r="N136" i="23"/>
  <c r="L136" i="23"/>
  <c r="K136" i="23"/>
  <c r="J136" i="23"/>
  <c r="I136" i="23"/>
  <c r="H136" i="23"/>
  <c r="D136" i="23"/>
  <c r="BG134" i="23"/>
  <c r="AD134" i="23"/>
  <c r="U134" i="23" s="1"/>
  <c r="M134" i="23"/>
  <c r="G134" i="23"/>
  <c r="BG133" i="23"/>
  <c r="AD133" i="23"/>
  <c r="U133" i="23" s="1"/>
  <c r="M133" i="23"/>
  <c r="G133" i="23"/>
  <c r="BG132" i="23"/>
  <c r="AD132" i="23"/>
  <c r="U132" i="23" s="1"/>
  <c r="M132" i="23"/>
  <c r="G132" i="23"/>
  <c r="BG131" i="23"/>
  <c r="AD131" i="23"/>
  <c r="U131" i="23" s="1"/>
  <c r="M131" i="23"/>
  <c r="G131" i="23"/>
  <c r="BG130" i="23"/>
  <c r="AD130" i="23"/>
  <c r="U130" i="23" s="1"/>
  <c r="M130" i="23"/>
  <c r="G130" i="23"/>
  <c r="BG129" i="23"/>
  <c r="AD129" i="23"/>
  <c r="U129" i="23" s="1"/>
  <c r="M129" i="23"/>
  <c r="G129" i="23"/>
  <c r="BG128" i="23"/>
  <c r="AD128" i="23"/>
  <c r="U128" i="23" s="1"/>
  <c r="M128" i="23"/>
  <c r="G128" i="23"/>
  <c r="BG127" i="23"/>
  <c r="AD127" i="23"/>
  <c r="U127" i="23" s="1"/>
  <c r="M127" i="23"/>
  <c r="G127" i="23"/>
  <c r="BG126" i="23"/>
  <c r="AD126" i="23"/>
  <c r="U126" i="23" s="1"/>
  <c r="M126" i="23"/>
  <c r="G126" i="23"/>
  <c r="BG125" i="23"/>
  <c r="AD125" i="23"/>
  <c r="U125" i="23" s="1"/>
  <c r="M125" i="23"/>
  <c r="G125" i="23"/>
  <c r="BG124" i="23"/>
  <c r="AD124" i="23"/>
  <c r="U124" i="23" s="1"/>
  <c r="M124" i="23"/>
  <c r="G124" i="23"/>
  <c r="BG77" i="23"/>
  <c r="AD77" i="23"/>
  <c r="U77" i="23" s="1"/>
  <c r="M77" i="23"/>
  <c r="G77" i="23"/>
  <c r="BG76" i="23"/>
  <c r="AD76" i="23"/>
  <c r="U76" i="23" s="1"/>
  <c r="M76" i="23"/>
  <c r="G76" i="23"/>
  <c r="BG74" i="23"/>
  <c r="AD74" i="23"/>
  <c r="U74" i="23" s="1"/>
  <c r="M74" i="23"/>
  <c r="G74" i="23"/>
  <c r="BG123" i="23"/>
  <c r="AD123" i="23"/>
  <c r="U123" i="23" s="1"/>
  <c r="M123" i="23"/>
  <c r="G123" i="23"/>
  <c r="BG122" i="23"/>
  <c r="AD122" i="23"/>
  <c r="U122" i="23" s="1"/>
  <c r="M122" i="23"/>
  <c r="G122" i="23"/>
  <c r="BG121" i="23"/>
  <c r="AD121" i="23"/>
  <c r="U121" i="23" s="1"/>
  <c r="M121" i="23"/>
  <c r="G121" i="23"/>
  <c r="BG81" i="23"/>
  <c r="AD81" i="23"/>
  <c r="U81" i="23" s="1"/>
  <c r="M81" i="23"/>
  <c r="G81" i="23"/>
  <c r="BG120" i="23"/>
  <c r="AD120" i="23"/>
  <c r="U120" i="23" s="1"/>
  <c r="M120" i="23"/>
  <c r="G120" i="23"/>
  <c r="BG119" i="23"/>
  <c r="AD119" i="23"/>
  <c r="U119" i="23" s="1"/>
  <c r="M119" i="23"/>
  <c r="G119" i="23"/>
  <c r="BG118" i="23"/>
  <c r="AD118" i="23"/>
  <c r="U118" i="23" s="1"/>
  <c r="M118" i="23"/>
  <c r="G118" i="23"/>
  <c r="BG117" i="23"/>
  <c r="AD117" i="23"/>
  <c r="U117" i="23" s="1"/>
  <c r="M117" i="23"/>
  <c r="G117" i="23"/>
  <c r="BG116" i="23"/>
  <c r="AD116" i="23"/>
  <c r="U116" i="23" s="1"/>
  <c r="M116" i="23"/>
  <c r="G116" i="23"/>
  <c r="BG115" i="23"/>
  <c r="AD115" i="23"/>
  <c r="U115" i="23" s="1"/>
  <c r="M115" i="23"/>
  <c r="G115" i="23"/>
  <c r="BG114" i="23"/>
  <c r="AD114" i="23"/>
  <c r="U114" i="23" s="1"/>
  <c r="M114" i="23"/>
  <c r="G114" i="23"/>
  <c r="BG112" i="23"/>
  <c r="AD112" i="23"/>
  <c r="U112" i="23" s="1"/>
  <c r="M112" i="23"/>
  <c r="G112" i="23"/>
  <c r="BG111" i="23"/>
  <c r="AD111" i="23"/>
  <c r="U111" i="23" s="1"/>
  <c r="M111" i="23"/>
  <c r="G111" i="23"/>
  <c r="BG110" i="23"/>
  <c r="AD110" i="23"/>
  <c r="U110" i="23" s="1"/>
  <c r="M110" i="23"/>
  <c r="G110" i="23"/>
  <c r="BG109" i="23"/>
  <c r="AD109" i="23"/>
  <c r="U109" i="23" s="1"/>
  <c r="M109" i="23"/>
  <c r="G109" i="23"/>
  <c r="BG108" i="23"/>
  <c r="AD108" i="23"/>
  <c r="U108" i="23" s="1"/>
  <c r="M108" i="23"/>
  <c r="G108" i="23"/>
  <c r="BG107" i="23"/>
  <c r="AD107" i="23"/>
  <c r="U107" i="23" s="1"/>
  <c r="M107" i="23"/>
  <c r="G107" i="23"/>
  <c r="BG106" i="23"/>
  <c r="AD106" i="23"/>
  <c r="U106" i="23" s="1"/>
  <c r="M106" i="23"/>
  <c r="G106" i="23"/>
  <c r="BG105" i="23"/>
  <c r="AD105" i="23"/>
  <c r="U105" i="23" s="1"/>
  <c r="M105" i="23"/>
  <c r="G105" i="23"/>
  <c r="BG104" i="23"/>
  <c r="AD104" i="23"/>
  <c r="U104" i="23" s="1"/>
  <c r="M104" i="23"/>
  <c r="G104" i="23"/>
  <c r="BG103" i="23"/>
  <c r="AD103" i="23"/>
  <c r="U103" i="23" s="1"/>
  <c r="M103" i="23"/>
  <c r="G103" i="23"/>
  <c r="BG102" i="23"/>
  <c r="AD102" i="23"/>
  <c r="U102" i="23" s="1"/>
  <c r="M102" i="23"/>
  <c r="G102" i="23"/>
  <c r="BG101" i="23"/>
  <c r="AD101" i="23"/>
  <c r="U101" i="23" s="1"/>
  <c r="M101" i="23"/>
  <c r="G101" i="23"/>
  <c r="BG100" i="23"/>
  <c r="AD100" i="23"/>
  <c r="U100" i="23" s="1"/>
  <c r="M100" i="23"/>
  <c r="G100" i="23"/>
  <c r="BG99" i="23"/>
  <c r="AD99" i="23"/>
  <c r="U99" i="23" s="1"/>
  <c r="M99" i="23"/>
  <c r="G99" i="23"/>
  <c r="BG98" i="23"/>
  <c r="AD98" i="23"/>
  <c r="U98" i="23" s="1"/>
  <c r="M98" i="23"/>
  <c r="G98" i="23"/>
  <c r="BG97" i="23"/>
  <c r="AD97" i="23"/>
  <c r="U97" i="23" s="1"/>
  <c r="M97" i="23"/>
  <c r="G97" i="23"/>
  <c r="BG96" i="23"/>
  <c r="AD96" i="23"/>
  <c r="U96" i="23" s="1"/>
  <c r="M96" i="23"/>
  <c r="G96" i="23"/>
  <c r="BG95" i="23"/>
  <c r="AD95" i="23"/>
  <c r="U95" i="23" s="1"/>
  <c r="M95" i="23"/>
  <c r="G95" i="23"/>
  <c r="BG94" i="23"/>
  <c r="AD94" i="23"/>
  <c r="U94" i="23" s="1"/>
  <c r="M94" i="23"/>
  <c r="G94" i="23"/>
  <c r="BG93" i="23"/>
  <c r="AD93" i="23"/>
  <c r="U93" i="23" s="1"/>
  <c r="M93" i="23"/>
  <c r="G93" i="23"/>
  <c r="BG92" i="23"/>
  <c r="AD92" i="23"/>
  <c r="U92" i="23" s="1"/>
  <c r="M92" i="23"/>
  <c r="G92" i="23"/>
  <c r="BG91" i="23"/>
  <c r="AD91" i="23"/>
  <c r="U91" i="23" s="1"/>
  <c r="M91" i="23"/>
  <c r="G91" i="23"/>
  <c r="BG90" i="23"/>
  <c r="AD90" i="23"/>
  <c r="U90" i="23" s="1"/>
  <c r="M90" i="23"/>
  <c r="G90" i="23"/>
  <c r="BG89" i="23"/>
  <c r="AD89" i="23"/>
  <c r="U89" i="23" s="1"/>
  <c r="M89" i="23"/>
  <c r="G89" i="23"/>
  <c r="BG88" i="23"/>
  <c r="AD88" i="23"/>
  <c r="U88" i="23" s="1"/>
  <c r="M88" i="23"/>
  <c r="G88" i="23"/>
  <c r="BG87" i="23"/>
  <c r="AD87" i="23"/>
  <c r="U87" i="23" s="1"/>
  <c r="M87" i="23"/>
  <c r="G87" i="23"/>
  <c r="BG86" i="23"/>
  <c r="AD86" i="23"/>
  <c r="U86" i="23" s="1"/>
  <c r="M86" i="23"/>
  <c r="G86" i="23"/>
  <c r="BG85" i="23"/>
  <c r="AD85" i="23"/>
  <c r="U85" i="23" s="1"/>
  <c r="M85" i="23"/>
  <c r="G85" i="23"/>
  <c r="BG84" i="23"/>
  <c r="AD84" i="23"/>
  <c r="U84" i="23" s="1"/>
  <c r="M84" i="23"/>
  <c r="G84" i="23"/>
  <c r="BG83" i="23"/>
  <c r="AD83" i="23"/>
  <c r="U83" i="23" s="1"/>
  <c r="M83" i="23"/>
  <c r="G83" i="23"/>
  <c r="BG82" i="23"/>
  <c r="AD82" i="23"/>
  <c r="U82" i="23" s="1"/>
  <c r="M82" i="23"/>
  <c r="G82" i="23"/>
  <c r="BG73" i="23"/>
  <c r="AD73" i="23"/>
  <c r="U73" i="23" s="1"/>
  <c r="M73" i="23"/>
  <c r="G73" i="23"/>
  <c r="BG72" i="23"/>
  <c r="AD72" i="23"/>
  <c r="U72" i="23" s="1"/>
  <c r="M72" i="23"/>
  <c r="G72" i="23"/>
  <c r="BG71" i="23"/>
  <c r="AD71" i="23"/>
  <c r="U71" i="23" s="1"/>
  <c r="M71" i="23"/>
  <c r="G71" i="23"/>
  <c r="BG70" i="23"/>
  <c r="AD70" i="23"/>
  <c r="U70" i="23" s="1"/>
  <c r="M70" i="23"/>
  <c r="G70" i="23"/>
  <c r="BG69" i="23"/>
  <c r="AD69" i="23"/>
  <c r="U69" i="23" s="1"/>
  <c r="M69" i="23"/>
  <c r="G69" i="23"/>
  <c r="BG68" i="23"/>
  <c r="AD68" i="23"/>
  <c r="U68" i="23" s="1"/>
  <c r="M68" i="23"/>
  <c r="G68" i="23"/>
  <c r="BG67" i="23"/>
  <c r="AD67" i="23"/>
  <c r="U67" i="23" s="1"/>
  <c r="M67" i="23"/>
  <c r="G67" i="23"/>
  <c r="BG66" i="23"/>
  <c r="AD66" i="23"/>
  <c r="U66" i="23" s="1"/>
  <c r="M66" i="23"/>
  <c r="G66" i="23"/>
  <c r="BG65" i="23"/>
  <c r="AD65" i="23"/>
  <c r="U65" i="23" s="1"/>
  <c r="M65" i="23"/>
  <c r="G65" i="23"/>
  <c r="BG64" i="23"/>
  <c r="AD64" i="23"/>
  <c r="U64" i="23" s="1"/>
  <c r="M64" i="23"/>
  <c r="G64" i="23"/>
  <c r="BG63" i="23"/>
  <c r="AD63" i="23"/>
  <c r="U63" i="23" s="1"/>
  <c r="M63" i="23"/>
  <c r="G63" i="23"/>
  <c r="BG62" i="23"/>
  <c r="AD62" i="23"/>
  <c r="U62" i="23" s="1"/>
  <c r="M62" i="23"/>
  <c r="G62" i="23"/>
  <c r="BG61" i="23"/>
  <c r="AD61" i="23"/>
  <c r="U61" i="23" s="1"/>
  <c r="M61" i="23"/>
  <c r="G61" i="23"/>
  <c r="BG60" i="23"/>
  <c r="AD60" i="23"/>
  <c r="U60" i="23" s="1"/>
  <c r="M60" i="23"/>
  <c r="G60" i="23"/>
  <c r="BG59" i="23"/>
  <c r="AD59" i="23"/>
  <c r="U59" i="23" s="1"/>
  <c r="M59" i="23"/>
  <c r="G59" i="23"/>
  <c r="BG58" i="23"/>
  <c r="AD58" i="23"/>
  <c r="U58" i="23" s="1"/>
  <c r="M58" i="23"/>
  <c r="G58" i="23"/>
  <c r="BG42" i="23"/>
  <c r="AD42" i="23"/>
  <c r="U42" i="23" s="1"/>
  <c r="M42" i="23"/>
  <c r="G42" i="23"/>
  <c r="BG57" i="23"/>
  <c r="AD57" i="23"/>
  <c r="U57" i="23" s="1"/>
  <c r="M57" i="23"/>
  <c r="G57" i="23"/>
  <c r="BG56" i="23"/>
  <c r="AD56" i="23"/>
  <c r="U56" i="23" s="1"/>
  <c r="M56" i="23"/>
  <c r="G56" i="23"/>
  <c r="BG55" i="23"/>
  <c r="AD55" i="23"/>
  <c r="U55" i="23" s="1"/>
  <c r="M55" i="23"/>
  <c r="G55" i="23"/>
  <c r="BG54" i="23"/>
  <c r="AD54" i="23"/>
  <c r="U54" i="23" s="1"/>
  <c r="M54" i="23"/>
  <c r="G54" i="23"/>
  <c r="BG53" i="23"/>
  <c r="AD53" i="23"/>
  <c r="U53" i="23" s="1"/>
  <c r="M53" i="23"/>
  <c r="G53" i="23"/>
  <c r="BG49" i="23"/>
  <c r="AD49" i="23"/>
  <c r="U49" i="23" s="1"/>
  <c r="M49" i="23"/>
  <c r="G49" i="23"/>
  <c r="BG48" i="23"/>
  <c r="AD48" i="23"/>
  <c r="U48" i="23" s="1"/>
  <c r="M48" i="23"/>
  <c r="G48" i="23"/>
  <c r="BG47" i="23"/>
  <c r="AD47" i="23"/>
  <c r="U47" i="23" s="1"/>
  <c r="M47" i="23"/>
  <c r="G47" i="23"/>
  <c r="BG46" i="23"/>
  <c r="AD46" i="23"/>
  <c r="U46" i="23" s="1"/>
  <c r="M46" i="23"/>
  <c r="G46" i="23"/>
  <c r="BG45" i="23"/>
  <c r="AD45" i="23"/>
  <c r="U45" i="23" s="1"/>
  <c r="M45" i="23"/>
  <c r="G45" i="23"/>
  <c r="BG44" i="23"/>
  <c r="AD44" i="23"/>
  <c r="U44" i="23" s="1"/>
  <c r="M44" i="23"/>
  <c r="G44" i="23"/>
  <c r="BG41" i="23"/>
  <c r="AD41" i="23"/>
  <c r="U41" i="23" s="1"/>
  <c r="M41" i="23"/>
  <c r="G41" i="23"/>
  <c r="BG40" i="23"/>
  <c r="AD40" i="23"/>
  <c r="U40" i="23" s="1"/>
  <c r="M40" i="23"/>
  <c r="G40" i="23"/>
  <c r="BG43" i="23"/>
  <c r="AD43" i="23"/>
  <c r="U43" i="23" s="1"/>
  <c r="M43" i="23"/>
  <c r="G43" i="23"/>
  <c r="BJ39" i="23"/>
  <c r="BI39" i="23"/>
  <c r="BH39" i="23"/>
  <c r="BF39" i="23"/>
  <c r="BE39" i="23"/>
  <c r="BD39" i="23"/>
  <c r="BC39" i="23"/>
  <c r="BB39" i="23"/>
  <c r="BA39" i="23"/>
  <c r="AZ39" i="23"/>
  <c r="AY39" i="23"/>
  <c r="AX39" i="23"/>
  <c r="AW39" i="23"/>
  <c r="AV39" i="23"/>
  <c r="AU39" i="23"/>
  <c r="AT39" i="23"/>
  <c r="AS39" i="23"/>
  <c r="AR39" i="23"/>
  <c r="AQ39" i="23"/>
  <c r="AP39" i="23"/>
  <c r="AO39" i="23"/>
  <c r="AN39" i="23"/>
  <c r="AM39" i="23"/>
  <c r="AL39" i="23"/>
  <c r="AK39" i="23"/>
  <c r="AJ39" i="23"/>
  <c r="AI39" i="23"/>
  <c r="AH39" i="23"/>
  <c r="AG39" i="23"/>
  <c r="AF39" i="23"/>
  <c r="AE39" i="23"/>
  <c r="AC39" i="23"/>
  <c r="AB39" i="23"/>
  <c r="AA39" i="23"/>
  <c r="Z39" i="23"/>
  <c r="Y39" i="23"/>
  <c r="X39" i="23"/>
  <c r="W39" i="23"/>
  <c r="V39" i="23"/>
  <c r="T39" i="23"/>
  <c r="S39" i="23"/>
  <c r="R39" i="23"/>
  <c r="Q39" i="23"/>
  <c r="P39" i="23"/>
  <c r="O39" i="23"/>
  <c r="N39" i="23"/>
  <c r="L39" i="23"/>
  <c r="K39" i="23"/>
  <c r="J39" i="23"/>
  <c r="I39" i="23"/>
  <c r="H39" i="23"/>
  <c r="D39" i="23"/>
  <c r="BG37" i="23"/>
  <c r="AD37" i="23"/>
  <c r="U37" i="23" s="1"/>
  <c r="M37" i="23"/>
  <c r="F37" i="23" s="1"/>
  <c r="BG36" i="23"/>
  <c r="AD36" i="23"/>
  <c r="U36" i="23" s="1"/>
  <c r="M36" i="23"/>
  <c r="F36" i="23" s="1"/>
  <c r="BG34" i="23"/>
  <c r="AD34" i="23"/>
  <c r="U34" i="23" s="1"/>
  <c r="M34" i="23"/>
  <c r="F34" i="23" s="1"/>
  <c r="BJ33" i="23"/>
  <c r="BG29" i="23"/>
  <c r="AD29" i="23"/>
  <c r="U29" i="23" s="1"/>
  <c r="M29" i="23"/>
  <c r="G29" i="23"/>
  <c r="BG28" i="23"/>
  <c r="AD28" i="23"/>
  <c r="U28" i="23" s="1"/>
  <c r="M28" i="23"/>
  <c r="G28" i="23"/>
  <c r="BN27" i="23"/>
  <c r="BM27" i="23"/>
  <c r="BL27" i="23"/>
  <c r="BJ27" i="23"/>
  <c r="BI27" i="23"/>
  <c r="BH27" i="23"/>
  <c r="BF27" i="23"/>
  <c r="BE27" i="23"/>
  <c r="BD27" i="23"/>
  <c r="BC27" i="23"/>
  <c r="BB27" i="23"/>
  <c r="BA27" i="23"/>
  <c r="AZ27" i="23"/>
  <c r="AY27" i="23"/>
  <c r="AX27" i="23"/>
  <c r="AW27" i="23"/>
  <c r="AV27" i="23"/>
  <c r="AU27" i="23"/>
  <c r="AT27" i="23"/>
  <c r="AS27" i="23"/>
  <c r="AR27" i="23"/>
  <c r="AQ27" i="23"/>
  <c r="AP27" i="23"/>
  <c r="AO27" i="23"/>
  <c r="AN27" i="23"/>
  <c r="AM27" i="23"/>
  <c r="AL27" i="23"/>
  <c r="AK27" i="23"/>
  <c r="AJ27" i="23"/>
  <c r="AI27" i="23"/>
  <c r="AH27" i="23"/>
  <c r="AG27" i="23"/>
  <c r="AF27" i="23"/>
  <c r="AE27" i="23"/>
  <c r="AC27" i="23"/>
  <c r="AB27" i="23"/>
  <c r="AA27" i="23"/>
  <c r="Z27" i="23"/>
  <c r="Y27" i="23"/>
  <c r="X27" i="23"/>
  <c r="W27" i="23"/>
  <c r="V27" i="23"/>
  <c r="T27" i="23"/>
  <c r="S27" i="23"/>
  <c r="R27" i="23"/>
  <c r="Q27" i="23"/>
  <c r="P27" i="23"/>
  <c r="O27" i="23"/>
  <c r="N27" i="23"/>
  <c r="L27" i="23"/>
  <c r="K27" i="23"/>
  <c r="J27" i="23"/>
  <c r="I27" i="23"/>
  <c r="H27" i="23"/>
  <c r="D27" i="23"/>
  <c r="BG26" i="23"/>
  <c r="AD26" i="23"/>
  <c r="U26" i="23" s="1"/>
  <c r="M26" i="23"/>
  <c r="F26" i="23" s="1"/>
  <c r="BG25" i="23"/>
  <c r="AD25" i="23"/>
  <c r="U25" i="23" s="1"/>
  <c r="M25" i="23"/>
  <c r="F25" i="23" s="1"/>
  <c r="BG24" i="23"/>
  <c r="AD24" i="23"/>
  <c r="U24" i="23" s="1"/>
  <c r="M24" i="23"/>
  <c r="G24" i="23"/>
  <c r="BG23" i="23"/>
  <c r="AD23" i="23"/>
  <c r="U23" i="23" s="1"/>
  <c r="M23" i="23"/>
  <c r="G23" i="23"/>
  <c r="BG22" i="23"/>
  <c r="AD22" i="23"/>
  <c r="U22" i="23" s="1"/>
  <c r="M22" i="23"/>
  <c r="F22" i="23" s="1"/>
  <c r="BG21" i="23"/>
  <c r="AD21" i="23"/>
  <c r="U21" i="23" s="1"/>
  <c r="M21" i="23"/>
  <c r="F21" i="23" s="1"/>
  <c r="BG20" i="23"/>
  <c r="AD20" i="23"/>
  <c r="U20" i="23" s="1"/>
  <c r="M20" i="23"/>
  <c r="G20" i="23"/>
  <c r="BG19" i="23"/>
  <c r="AD19" i="23"/>
  <c r="U19" i="23" s="1"/>
  <c r="M19" i="23"/>
  <c r="F19" i="23" s="1"/>
  <c r="BG18" i="23"/>
  <c r="AD18" i="23"/>
  <c r="U18" i="23" s="1"/>
  <c r="M18" i="23"/>
  <c r="F18" i="23" s="1"/>
  <c r="BG17" i="23"/>
  <c r="AD17" i="23"/>
  <c r="U17" i="23" s="1"/>
  <c r="M17" i="23"/>
  <c r="F17" i="23" s="1"/>
  <c r="BG16" i="23"/>
  <c r="AD16" i="23"/>
  <c r="U16" i="23" s="1"/>
  <c r="M16" i="23"/>
  <c r="F16" i="23" s="1"/>
  <c r="BG15" i="23"/>
  <c r="AD15" i="23"/>
  <c r="U15" i="23" s="1"/>
  <c r="M15" i="23"/>
  <c r="F15" i="23" s="1"/>
  <c r="BG14" i="23"/>
  <c r="AD14" i="23"/>
  <c r="U14" i="23" s="1"/>
  <c r="M14" i="23"/>
  <c r="F14" i="23" s="1"/>
  <c r="BG13" i="23"/>
  <c r="AD13" i="23"/>
  <c r="U13" i="23" s="1"/>
  <c r="M13" i="23"/>
  <c r="F13" i="23" s="1"/>
  <c r="BJ12" i="23"/>
  <c r="BJ11" i="23" s="1"/>
  <c r="BI12" i="23"/>
  <c r="BI11" i="23" s="1"/>
  <c r="BH12" i="23"/>
  <c r="BF12" i="23"/>
  <c r="BF11" i="23" s="1"/>
  <c r="BE12" i="23"/>
  <c r="BE11" i="23" s="1"/>
  <c r="BD12" i="23"/>
  <c r="BD11" i="23" s="1"/>
  <c r="BC12" i="23"/>
  <c r="BC11" i="23" s="1"/>
  <c r="BB12" i="23"/>
  <c r="BB11" i="23" s="1"/>
  <c r="BA12" i="23"/>
  <c r="BA11" i="23" s="1"/>
  <c r="AZ12" i="23"/>
  <c r="AZ11" i="23" s="1"/>
  <c r="AY12" i="23"/>
  <c r="AY11" i="23" s="1"/>
  <c r="AX12" i="23"/>
  <c r="AX11" i="23" s="1"/>
  <c r="AW12" i="23"/>
  <c r="AW11" i="23" s="1"/>
  <c r="AV12" i="23"/>
  <c r="AV11" i="23" s="1"/>
  <c r="AU12" i="23"/>
  <c r="AU11" i="23" s="1"/>
  <c r="AT12" i="23"/>
  <c r="AT11" i="23" s="1"/>
  <c r="AS12" i="23"/>
  <c r="AS11" i="23" s="1"/>
  <c r="AR12" i="23"/>
  <c r="AR11" i="23" s="1"/>
  <c r="AQ12" i="23"/>
  <c r="AQ11" i="23" s="1"/>
  <c r="AP12" i="23"/>
  <c r="AP11" i="23" s="1"/>
  <c r="AO12" i="23"/>
  <c r="AO11" i="23" s="1"/>
  <c r="AN12" i="23"/>
  <c r="AN11" i="23" s="1"/>
  <c r="AM12" i="23"/>
  <c r="AM11" i="23" s="1"/>
  <c r="AL12" i="23"/>
  <c r="AL11" i="23" s="1"/>
  <c r="AK12" i="23"/>
  <c r="AK11" i="23" s="1"/>
  <c r="AJ12" i="23"/>
  <c r="AJ11" i="23" s="1"/>
  <c r="AI12" i="23"/>
  <c r="AI11" i="23" s="1"/>
  <c r="AH12" i="23"/>
  <c r="AH11" i="23" s="1"/>
  <c r="AG12" i="23"/>
  <c r="AG11" i="23" s="1"/>
  <c r="AF12" i="23"/>
  <c r="AF11" i="23" s="1"/>
  <c r="AE12" i="23"/>
  <c r="AE11" i="23" s="1"/>
  <c r="AC12" i="23"/>
  <c r="AC11" i="23" s="1"/>
  <c r="AB12" i="23"/>
  <c r="AB11" i="23" s="1"/>
  <c r="AA12" i="23"/>
  <c r="AA11" i="23" s="1"/>
  <c r="Z12" i="23"/>
  <c r="Z11" i="23" s="1"/>
  <c r="Y12" i="23"/>
  <c r="Y11" i="23" s="1"/>
  <c r="X12" i="23"/>
  <c r="X11" i="23" s="1"/>
  <c r="W12" i="23"/>
  <c r="V12" i="23"/>
  <c r="V11" i="23" s="1"/>
  <c r="T12" i="23"/>
  <c r="T11" i="23" s="1"/>
  <c r="S12" i="23"/>
  <c r="S11" i="23" s="1"/>
  <c r="R12" i="23"/>
  <c r="R11" i="23" s="1"/>
  <c r="Q12" i="23"/>
  <c r="Q11" i="23" s="1"/>
  <c r="P12" i="23"/>
  <c r="P11" i="23" s="1"/>
  <c r="O12" i="23"/>
  <c r="O11" i="23" s="1"/>
  <c r="N12" i="23"/>
  <c r="L12" i="23"/>
  <c r="L11" i="23" s="1"/>
  <c r="K12" i="23"/>
  <c r="K11" i="23" s="1"/>
  <c r="J12" i="23"/>
  <c r="J11" i="23" s="1"/>
  <c r="I12" i="23"/>
  <c r="I11" i="23" s="1"/>
  <c r="H12" i="23"/>
  <c r="H11" i="23" s="1"/>
  <c r="D12" i="23"/>
  <c r="D11" i="23" s="1"/>
  <c r="DU46" i="17"/>
  <c r="G322" i="1"/>
  <c r="G321" i="1"/>
  <c r="G320" i="1"/>
  <c r="G319" i="1"/>
  <c r="G318" i="1"/>
  <c r="G317" i="1"/>
  <c r="G316" i="1"/>
  <c r="G315" i="1"/>
  <c r="G314" i="1"/>
  <c r="G313" i="1"/>
  <c r="M47" i="12"/>
  <c r="G47" i="12"/>
  <c r="BG46" i="12"/>
  <c r="AD46" i="12"/>
  <c r="U46" i="12" s="1"/>
  <c r="M46" i="12"/>
  <c r="G46" i="12"/>
  <c r="BG45" i="12"/>
  <c r="AD45" i="12"/>
  <c r="U45" i="12" s="1"/>
  <c r="M45" i="12"/>
  <c r="G45" i="12"/>
  <c r="BG44" i="12"/>
  <c r="AD44" i="12"/>
  <c r="U44" i="12" s="1"/>
  <c r="M44" i="12"/>
  <c r="G44" i="12"/>
  <c r="BG43" i="12"/>
  <c r="AD43" i="12"/>
  <c r="U43" i="12" s="1"/>
  <c r="M43" i="12"/>
  <c r="G43" i="12"/>
  <c r="BG42" i="12"/>
  <c r="AD42" i="12"/>
  <c r="U42" i="12" s="1"/>
  <c r="M42" i="12"/>
  <c r="G42" i="12"/>
  <c r="BG41" i="12"/>
  <c r="AD41" i="12"/>
  <c r="U41" i="12" s="1"/>
  <c r="M41" i="12"/>
  <c r="G41" i="12"/>
  <c r="BG40" i="12"/>
  <c r="AD40" i="12"/>
  <c r="U40" i="12" s="1"/>
  <c r="M40" i="12"/>
  <c r="G40" i="12"/>
  <c r="BG39" i="12"/>
  <c r="AD39" i="12"/>
  <c r="U39" i="12" s="1"/>
  <c r="M39" i="12"/>
  <c r="G39" i="12"/>
  <c r="BG57" i="10"/>
  <c r="AD57" i="10"/>
  <c r="U57" i="10" s="1"/>
  <c r="M57" i="10"/>
  <c r="G57" i="10"/>
  <c r="BG56" i="10"/>
  <c r="AD56" i="10"/>
  <c r="U56" i="10" s="1"/>
  <c r="G55" i="10"/>
  <c r="M55" i="10"/>
  <c r="AD55" i="10"/>
  <c r="U55" i="10" s="1"/>
  <c r="BG55" i="10"/>
  <c r="C56" i="10"/>
  <c r="BG29" i="11"/>
  <c r="AD29" i="11"/>
  <c r="U29" i="11" s="1"/>
  <c r="M29" i="11"/>
  <c r="F29" i="11" s="1"/>
  <c r="BG42" i="17"/>
  <c r="AD42" i="17"/>
  <c r="U42" i="17" s="1"/>
  <c r="M42" i="17"/>
  <c r="G42" i="17"/>
  <c r="BG41" i="17"/>
  <c r="AD41" i="17"/>
  <c r="U41" i="17" s="1"/>
  <c r="M41" i="17"/>
  <c r="G41" i="17"/>
  <c r="BG40" i="17"/>
  <c r="AD40" i="17"/>
  <c r="U40" i="17" s="1"/>
  <c r="M40" i="17"/>
  <c r="G40" i="17"/>
  <c r="BG39" i="17"/>
  <c r="AD39" i="17"/>
  <c r="U39" i="17" s="1"/>
  <c r="M39" i="17"/>
  <c r="G39" i="17"/>
  <c r="BG38" i="17"/>
  <c r="AD38" i="17"/>
  <c r="U38" i="17" s="1"/>
  <c r="M38" i="17"/>
  <c r="G38" i="17"/>
  <c r="BG37" i="17"/>
  <c r="AD37" i="17"/>
  <c r="U37" i="17" s="1"/>
  <c r="M37" i="17"/>
  <c r="G37" i="17"/>
  <c r="BG36" i="17"/>
  <c r="AD36" i="17"/>
  <c r="U36" i="17" s="1"/>
  <c r="M36" i="17"/>
  <c r="G36" i="17"/>
  <c r="BG35" i="17"/>
  <c r="AD35" i="17"/>
  <c r="U35" i="17" s="1"/>
  <c r="M35" i="17"/>
  <c r="G35" i="17"/>
  <c r="BG34" i="17"/>
  <c r="AD34" i="17"/>
  <c r="U34" i="17" s="1"/>
  <c r="M34" i="17"/>
  <c r="G34" i="17"/>
  <c r="BG33" i="17"/>
  <c r="AD33" i="17"/>
  <c r="U33" i="17" s="1"/>
  <c r="M33" i="17"/>
  <c r="G33" i="17"/>
  <c r="BG32" i="17"/>
  <c r="AD32" i="17"/>
  <c r="U32" i="17" s="1"/>
  <c r="M32" i="17"/>
  <c r="G32" i="17"/>
  <c r="BG31" i="17"/>
  <c r="AD31" i="17"/>
  <c r="U31" i="17" s="1"/>
  <c r="M31" i="17"/>
  <c r="G31" i="17"/>
  <c r="BG30" i="17"/>
  <c r="AD30" i="17"/>
  <c r="U30" i="17" s="1"/>
  <c r="M30" i="17"/>
  <c r="G30" i="17"/>
  <c r="BG29" i="17"/>
  <c r="AD29" i="17"/>
  <c r="U29" i="17" s="1"/>
  <c r="M29" i="17"/>
  <c r="G29" i="17"/>
  <c r="BG28" i="17"/>
  <c r="AD28" i="17"/>
  <c r="U28" i="17" s="1"/>
  <c r="M28" i="17"/>
  <c r="G28" i="17"/>
  <c r="BG27" i="17"/>
  <c r="AD27" i="17"/>
  <c r="U27" i="17" s="1"/>
  <c r="M27" i="17"/>
  <c r="G27" i="17"/>
  <c r="BG26" i="17"/>
  <c r="AD26" i="17"/>
  <c r="U26" i="17" s="1"/>
  <c r="M26" i="17"/>
  <c r="G26" i="17"/>
  <c r="BG25" i="17"/>
  <c r="AD25" i="17"/>
  <c r="U25" i="17" s="1"/>
  <c r="M25" i="17"/>
  <c r="G25" i="17"/>
  <c r="BG24" i="17"/>
  <c r="AD24" i="17"/>
  <c r="U24" i="17" s="1"/>
  <c r="M24" i="17"/>
  <c r="G24" i="17"/>
  <c r="BG23" i="17"/>
  <c r="AD23" i="17"/>
  <c r="U23" i="17" s="1"/>
  <c r="M23" i="17"/>
  <c r="G23" i="17"/>
  <c r="BG22" i="17"/>
  <c r="AD22" i="17"/>
  <c r="U22" i="17" s="1"/>
  <c r="M22" i="17"/>
  <c r="G22" i="17"/>
  <c r="BG21" i="17"/>
  <c r="AD21" i="17"/>
  <c r="U21" i="17" s="1"/>
  <c r="M21" i="17"/>
  <c r="G21" i="17"/>
  <c r="BG20" i="17"/>
  <c r="AD20" i="17"/>
  <c r="U20" i="17" s="1"/>
  <c r="M20" i="17"/>
  <c r="G20" i="17"/>
  <c r="BG19" i="17"/>
  <c r="AD19" i="17"/>
  <c r="U19" i="17" s="1"/>
  <c r="M19" i="17"/>
  <c r="G19" i="17"/>
  <c r="BG18" i="17"/>
  <c r="AD18" i="17"/>
  <c r="U18" i="17" s="1"/>
  <c r="M18" i="17"/>
  <c r="G18" i="17"/>
  <c r="BG17" i="17"/>
  <c r="AD17" i="17"/>
  <c r="U17" i="17" s="1"/>
  <c r="M17" i="17"/>
  <c r="G17" i="17"/>
  <c r="BG16" i="17"/>
  <c r="AD16" i="17"/>
  <c r="U16" i="17" s="1"/>
  <c r="M16" i="17"/>
  <c r="G16" i="17"/>
  <c r="BG15" i="17"/>
  <c r="AD15" i="17"/>
  <c r="U15" i="17" s="1"/>
  <c r="M15" i="17"/>
  <c r="G15" i="17"/>
  <c r="BG14" i="17"/>
  <c r="AD14" i="17"/>
  <c r="U14" i="17" s="1"/>
  <c r="M14" i="17"/>
  <c r="G14" i="17"/>
  <c r="BG13" i="17"/>
  <c r="AD13" i="17"/>
  <c r="U13" i="17" s="1"/>
  <c r="M13" i="17"/>
  <c r="G13" i="17"/>
  <c r="BG12" i="17"/>
  <c r="AD12" i="17"/>
  <c r="U12" i="17" s="1"/>
  <c r="M12" i="17"/>
  <c r="G12" i="17"/>
  <c r="BG11" i="17"/>
  <c r="AD11" i="17"/>
  <c r="U11" i="17" s="1"/>
  <c r="M11" i="17"/>
  <c r="G11" i="17"/>
  <c r="BG10" i="17"/>
  <c r="AD10" i="17"/>
  <c r="U10" i="17" s="1"/>
  <c r="M10" i="17"/>
  <c r="F10" i="17" s="1"/>
  <c r="BG36" i="16"/>
  <c r="AD36" i="16"/>
  <c r="U36" i="16" s="1"/>
  <c r="M36" i="16"/>
  <c r="G36" i="16"/>
  <c r="BG35" i="16"/>
  <c r="AD35" i="16"/>
  <c r="U35" i="16" s="1"/>
  <c r="M35" i="16"/>
  <c r="F35" i="16" s="1"/>
  <c r="BG34" i="16"/>
  <c r="AD34" i="16"/>
  <c r="U34" i="16" s="1"/>
  <c r="M34" i="16"/>
  <c r="G34" i="16"/>
  <c r="BG33" i="16"/>
  <c r="AD33" i="16"/>
  <c r="U33" i="16" s="1"/>
  <c r="M33" i="16"/>
  <c r="G33" i="16"/>
  <c r="BG32" i="16"/>
  <c r="AD32" i="16"/>
  <c r="U32" i="16" s="1"/>
  <c r="M32" i="16"/>
  <c r="G32" i="16"/>
  <c r="BG31" i="16"/>
  <c r="AD31" i="16"/>
  <c r="U31" i="16" s="1"/>
  <c r="M31" i="16"/>
  <c r="F31" i="16" s="1"/>
  <c r="BG30" i="16"/>
  <c r="AD30" i="16"/>
  <c r="U30" i="16" s="1"/>
  <c r="M30" i="16"/>
  <c r="F30" i="16" s="1"/>
  <c r="BG29" i="16"/>
  <c r="AD29" i="16"/>
  <c r="U29" i="16" s="1"/>
  <c r="M29" i="16"/>
  <c r="F29" i="16" s="1"/>
  <c r="BG28" i="16"/>
  <c r="AD28" i="16"/>
  <c r="U28" i="16" s="1"/>
  <c r="M28" i="16"/>
  <c r="F28" i="16" s="1"/>
  <c r="BG27" i="16"/>
  <c r="AD27" i="16"/>
  <c r="U27" i="16" s="1"/>
  <c r="M27" i="16"/>
  <c r="F27" i="16" s="1"/>
  <c r="BG26" i="16"/>
  <c r="AD26" i="16"/>
  <c r="U26" i="16" s="1"/>
  <c r="M26" i="16"/>
  <c r="G26" i="16"/>
  <c r="BG25" i="16"/>
  <c r="AD25" i="16"/>
  <c r="U25" i="16" s="1"/>
  <c r="M25" i="16"/>
  <c r="G25" i="16"/>
  <c r="BG24" i="16"/>
  <c r="AD24" i="16"/>
  <c r="U24" i="16" s="1"/>
  <c r="M24" i="16"/>
  <c r="G24" i="16"/>
  <c r="BG23" i="16"/>
  <c r="AD23" i="16"/>
  <c r="U23" i="16" s="1"/>
  <c r="M23" i="16"/>
  <c r="G23" i="16"/>
  <c r="BG22" i="16"/>
  <c r="AD22" i="16"/>
  <c r="U22" i="16" s="1"/>
  <c r="M22" i="16"/>
  <c r="G22" i="16"/>
  <c r="BG21" i="16"/>
  <c r="AD21" i="16"/>
  <c r="U21" i="16" s="1"/>
  <c r="M21" i="16"/>
  <c r="G21" i="16"/>
  <c r="BG20" i="16"/>
  <c r="AD20" i="16"/>
  <c r="U20" i="16" s="1"/>
  <c r="M20" i="16"/>
  <c r="G20" i="16"/>
  <c r="BG19" i="16"/>
  <c r="AD19" i="16"/>
  <c r="U19" i="16" s="1"/>
  <c r="M19" i="16"/>
  <c r="G19" i="16"/>
  <c r="BG18" i="16"/>
  <c r="AD18" i="16"/>
  <c r="U18" i="16" s="1"/>
  <c r="M18" i="16"/>
  <c r="G18" i="16"/>
  <c r="BG17" i="16"/>
  <c r="AD17" i="16"/>
  <c r="U17" i="16" s="1"/>
  <c r="M17" i="16"/>
  <c r="G17" i="16"/>
  <c r="BG16" i="16"/>
  <c r="AD16" i="16"/>
  <c r="U16" i="16" s="1"/>
  <c r="M16" i="16"/>
  <c r="G16" i="16"/>
  <c r="BG15" i="16"/>
  <c r="AD15" i="16"/>
  <c r="U15" i="16" s="1"/>
  <c r="M15" i="16"/>
  <c r="G15" i="16"/>
  <c r="BG14" i="16"/>
  <c r="AD14" i="16"/>
  <c r="U14" i="16" s="1"/>
  <c r="M14" i="16"/>
  <c r="G14" i="16"/>
  <c r="BG13" i="16"/>
  <c r="AD13" i="16"/>
  <c r="U13" i="16" s="1"/>
  <c r="M13" i="16"/>
  <c r="G13" i="16"/>
  <c r="BG12" i="16"/>
  <c r="AD12" i="16"/>
  <c r="U12" i="16" s="1"/>
  <c r="M12" i="16"/>
  <c r="G12" i="16"/>
  <c r="BG11" i="16"/>
  <c r="AD11" i="16"/>
  <c r="U11" i="16" s="1"/>
  <c r="M11" i="16"/>
  <c r="F11" i="16" s="1"/>
  <c r="BG10" i="16"/>
  <c r="AD10" i="16"/>
  <c r="U10" i="16" s="1"/>
  <c r="M10" i="16"/>
  <c r="F10" i="16" s="1"/>
  <c r="BG30" i="15"/>
  <c r="AD30" i="15"/>
  <c r="U30" i="15" s="1"/>
  <c r="M30" i="15"/>
  <c r="F30" i="15" s="1"/>
  <c r="BG29" i="15"/>
  <c r="AD29" i="15"/>
  <c r="U29" i="15" s="1"/>
  <c r="M29" i="15"/>
  <c r="G29" i="15"/>
  <c r="BG28" i="15"/>
  <c r="AD28" i="15"/>
  <c r="U28" i="15" s="1"/>
  <c r="M28" i="15"/>
  <c r="G28" i="15"/>
  <c r="BG27" i="15"/>
  <c r="AD27" i="15"/>
  <c r="U27" i="15" s="1"/>
  <c r="M27" i="15"/>
  <c r="G27" i="15"/>
  <c r="BG26" i="15"/>
  <c r="AD26" i="15"/>
  <c r="U26" i="15" s="1"/>
  <c r="M26" i="15"/>
  <c r="G26" i="15"/>
  <c r="BG25" i="15"/>
  <c r="AD25" i="15"/>
  <c r="U25" i="15" s="1"/>
  <c r="M25" i="15"/>
  <c r="G25" i="15"/>
  <c r="BG24" i="15"/>
  <c r="AD24" i="15"/>
  <c r="U24" i="15" s="1"/>
  <c r="M24" i="15"/>
  <c r="G24" i="15"/>
  <c r="BG23" i="15"/>
  <c r="AD23" i="15"/>
  <c r="U23" i="15" s="1"/>
  <c r="M23" i="15"/>
  <c r="G23" i="15"/>
  <c r="BG22" i="15"/>
  <c r="AD22" i="15"/>
  <c r="U22" i="15" s="1"/>
  <c r="M22" i="15"/>
  <c r="G22" i="15"/>
  <c r="BG21" i="15"/>
  <c r="AD21" i="15"/>
  <c r="U21" i="15" s="1"/>
  <c r="M21" i="15"/>
  <c r="G21" i="15"/>
  <c r="BG20" i="15"/>
  <c r="AD20" i="15"/>
  <c r="U20" i="15" s="1"/>
  <c r="M20" i="15"/>
  <c r="G20" i="15"/>
  <c r="BG19" i="15"/>
  <c r="AD19" i="15"/>
  <c r="U19" i="15" s="1"/>
  <c r="M19" i="15"/>
  <c r="G19" i="15"/>
  <c r="BG18" i="15"/>
  <c r="AD18" i="15"/>
  <c r="U18" i="15" s="1"/>
  <c r="M18" i="15"/>
  <c r="G18" i="15"/>
  <c r="BG17" i="15"/>
  <c r="AD17" i="15"/>
  <c r="U17" i="15" s="1"/>
  <c r="M17" i="15"/>
  <c r="G17" i="15"/>
  <c r="BG16" i="15"/>
  <c r="AD16" i="15"/>
  <c r="U16" i="15" s="1"/>
  <c r="M16" i="15"/>
  <c r="G16" i="15"/>
  <c r="BG15" i="15"/>
  <c r="AD15" i="15"/>
  <c r="U15" i="15" s="1"/>
  <c r="M15" i="15"/>
  <c r="G15" i="15"/>
  <c r="BG14" i="15"/>
  <c r="AD14" i="15"/>
  <c r="U14" i="15" s="1"/>
  <c r="M14" i="15"/>
  <c r="G14" i="15"/>
  <c r="BG13" i="15"/>
  <c r="AD13" i="15"/>
  <c r="U13" i="15" s="1"/>
  <c r="M13" i="15"/>
  <c r="G13" i="15"/>
  <c r="BG12" i="15"/>
  <c r="AD12" i="15"/>
  <c r="U12" i="15" s="1"/>
  <c r="M12" i="15"/>
  <c r="G12" i="15"/>
  <c r="BG11" i="15"/>
  <c r="AD11" i="15"/>
  <c r="U11" i="15" s="1"/>
  <c r="M11" i="15"/>
  <c r="G11" i="15"/>
  <c r="BG10" i="15"/>
  <c r="AD10" i="15"/>
  <c r="U10" i="15" s="1"/>
  <c r="M10" i="15"/>
  <c r="F10" i="15" s="1"/>
  <c r="BG27" i="14"/>
  <c r="AD27" i="14"/>
  <c r="U27" i="14" s="1"/>
  <c r="M27" i="14"/>
  <c r="G27" i="14"/>
  <c r="BG26" i="14"/>
  <c r="AD26" i="14"/>
  <c r="U26" i="14" s="1"/>
  <c r="M26" i="14"/>
  <c r="G26" i="14"/>
  <c r="BG25" i="14"/>
  <c r="AD25" i="14"/>
  <c r="U25" i="14" s="1"/>
  <c r="M25" i="14"/>
  <c r="G25" i="14"/>
  <c r="BG24" i="14"/>
  <c r="AD24" i="14"/>
  <c r="U24" i="14" s="1"/>
  <c r="M24" i="14"/>
  <c r="G24" i="14"/>
  <c r="BG23" i="14"/>
  <c r="AD23" i="14"/>
  <c r="U23" i="14" s="1"/>
  <c r="M23" i="14"/>
  <c r="G23" i="14"/>
  <c r="BG22" i="14"/>
  <c r="AD22" i="14"/>
  <c r="U22" i="14" s="1"/>
  <c r="M22" i="14"/>
  <c r="G22" i="14"/>
  <c r="BG21" i="14"/>
  <c r="AD21" i="14"/>
  <c r="U21" i="14" s="1"/>
  <c r="M21" i="14"/>
  <c r="G21" i="14"/>
  <c r="BG20" i="14"/>
  <c r="AD20" i="14"/>
  <c r="U20" i="14" s="1"/>
  <c r="M20" i="14"/>
  <c r="G20" i="14"/>
  <c r="BG19" i="14"/>
  <c r="AD19" i="14"/>
  <c r="U19" i="14" s="1"/>
  <c r="M19" i="14"/>
  <c r="G19" i="14"/>
  <c r="BG18" i="14"/>
  <c r="AD18" i="14"/>
  <c r="U18" i="14" s="1"/>
  <c r="M18" i="14"/>
  <c r="G18" i="14"/>
  <c r="BG17" i="14"/>
  <c r="AD17" i="14"/>
  <c r="U17" i="14" s="1"/>
  <c r="M17" i="14"/>
  <c r="G17" i="14"/>
  <c r="BG16" i="14"/>
  <c r="AD16" i="14"/>
  <c r="U16" i="14" s="1"/>
  <c r="M16" i="14"/>
  <c r="G16" i="14"/>
  <c r="BG15" i="14"/>
  <c r="AD15" i="14"/>
  <c r="U15" i="14" s="1"/>
  <c r="M15" i="14"/>
  <c r="G15" i="14"/>
  <c r="BG14" i="14"/>
  <c r="AD14" i="14"/>
  <c r="U14" i="14" s="1"/>
  <c r="M14" i="14"/>
  <c r="G14" i="14"/>
  <c r="BG13" i="14"/>
  <c r="AD13" i="14"/>
  <c r="U13" i="14" s="1"/>
  <c r="M13" i="14"/>
  <c r="G13" i="14"/>
  <c r="BG12" i="14"/>
  <c r="AD12" i="14"/>
  <c r="U12" i="14" s="1"/>
  <c r="M12" i="14"/>
  <c r="G12" i="14"/>
  <c r="BG11" i="14"/>
  <c r="AD11" i="14"/>
  <c r="U11" i="14" s="1"/>
  <c r="M11" i="14"/>
  <c r="G11" i="14"/>
  <c r="BG10" i="14"/>
  <c r="AD10" i="14"/>
  <c r="U10" i="14" s="1"/>
  <c r="M10" i="14"/>
  <c r="G10" i="14"/>
  <c r="BG31" i="13"/>
  <c r="AD31" i="13"/>
  <c r="U31" i="13" s="1"/>
  <c r="M31" i="13"/>
  <c r="G31" i="13"/>
  <c r="BG30" i="13"/>
  <c r="AD30" i="13"/>
  <c r="U30" i="13" s="1"/>
  <c r="M30" i="13"/>
  <c r="G30" i="13"/>
  <c r="BG29" i="13"/>
  <c r="AD29" i="13"/>
  <c r="U29" i="13" s="1"/>
  <c r="M29" i="13"/>
  <c r="F29" i="13" s="1"/>
  <c r="BG28" i="13"/>
  <c r="AD28" i="13"/>
  <c r="U28" i="13" s="1"/>
  <c r="M28" i="13"/>
  <c r="G28" i="13"/>
  <c r="BG27" i="13"/>
  <c r="AD27" i="13"/>
  <c r="U27" i="13" s="1"/>
  <c r="M27" i="13"/>
  <c r="G27" i="13"/>
  <c r="BG26" i="13"/>
  <c r="AD26" i="13"/>
  <c r="U26" i="13" s="1"/>
  <c r="M26" i="13"/>
  <c r="G26" i="13"/>
  <c r="BG25" i="13"/>
  <c r="AD25" i="13"/>
  <c r="U25" i="13" s="1"/>
  <c r="M25" i="13"/>
  <c r="G25" i="13"/>
  <c r="BG24" i="13"/>
  <c r="AD24" i="13"/>
  <c r="U24" i="13" s="1"/>
  <c r="M24" i="13"/>
  <c r="G24" i="13"/>
  <c r="BG23" i="13"/>
  <c r="AD23" i="13"/>
  <c r="U23" i="13" s="1"/>
  <c r="M23" i="13"/>
  <c r="G23" i="13"/>
  <c r="BG22" i="13"/>
  <c r="AD22" i="13"/>
  <c r="U22" i="13" s="1"/>
  <c r="M22" i="13"/>
  <c r="G22" i="13"/>
  <c r="BG21" i="13"/>
  <c r="AD21" i="13"/>
  <c r="U21" i="13" s="1"/>
  <c r="M21" i="13"/>
  <c r="G21" i="13"/>
  <c r="BG20" i="13"/>
  <c r="AD20" i="13"/>
  <c r="U20" i="13" s="1"/>
  <c r="M20" i="13"/>
  <c r="G20" i="13"/>
  <c r="BG19" i="13"/>
  <c r="AD19" i="13"/>
  <c r="U19" i="13" s="1"/>
  <c r="M19" i="13"/>
  <c r="G19" i="13"/>
  <c r="BG18" i="13"/>
  <c r="AD18" i="13"/>
  <c r="U18" i="13" s="1"/>
  <c r="M18" i="13"/>
  <c r="G18" i="13"/>
  <c r="BG17" i="13"/>
  <c r="AD17" i="13"/>
  <c r="U17" i="13" s="1"/>
  <c r="M17" i="13"/>
  <c r="G17" i="13"/>
  <c r="BG16" i="13"/>
  <c r="AD16" i="13"/>
  <c r="U16" i="13" s="1"/>
  <c r="M16" i="13"/>
  <c r="G16" i="13"/>
  <c r="BG15" i="13"/>
  <c r="AD15" i="13"/>
  <c r="U15" i="13" s="1"/>
  <c r="M15" i="13"/>
  <c r="G15" i="13"/>
  <c r="BG14" i="13"/>
  <c r="AD14" i="13"/>
  <c r="U14" i="13" s="1"/>
  <c r="M14" i="13"/>
  <c r="G14" i="13"/>
  <c r="BG13" i="13"/>
  <c r="AD13" i="13"/>
  <c r="U13" i="13" s="1"/>
  <c r="M13" i="13"/>
  <c r="G13" i="13"/>
  <c r="BG12" i="13"/>
  <c r="AD12" i="13"/>
  <c r="U12" i="13" s="1"/>
  <c r="M12" i="13"/>
  <c r="G12" i="13"/>
  <c r="BG11" i="13"/>
  <c r="AD11" i="13"/>
  <c r="U11" i="13" s="1"/>
  <c r="M11" i="13"/>
  <c r="G11" i="13"/>
  <c r="BG10" i="13"/>
  <c r="AD10" i="13"/>
  <c r="U10" i="13" s="1"/>
  <c r="M10" i="13"/>
  <c r="F10" i="13" s="1"/>
  <c r="BG38" i="12"/>
  <c r="C38" i="12"/>
  <c r="BG37" i="12"/>
  <c r="AD37" i="12"/>
  <c r="U37" i="12" s="1"/>
  <c r="M37" i="12"/>
  <c r="G37" i="12"/>
  <c r="BG36" i="12"/>
  <c r="AD36" i="12"/>
  <c r="U36" i="12" s="1"/>
  <c r="M36" i="12"/>
  <c r="G36" i="12"/>
  <c r="BG35" i="12"/>
  <c r="AD35" i="12"/>
  <c r="U35" i="12" s="1"/>
  <c r="M35" i="12"/>
  <c r="G35" i="12"/>
  <c r="BG34" i="12"/>
  <c r="AD34" i="12"/>
  <c r="U34" i="12" s="1"/>
  <c r="M34" i="12"/>
  <c r="G34" i="12"/>
  <c r="BG33" i="12"/>
  <c r="AD33" i="12"/>
  <c r="U33" i="12" s="1"/>
  <c r="M33" i="12"/>
  <c r="G33" i="12"/>
  <c r="BG32" i="12"/>
  <c r="AD32" i="12"/>
  <c r="U32" i="12" s="1"/>
  <c r="M32" i="12"/>
  <c r="G32" i="12"/>
  <c r="BG31" i="12"/>
  <c r="AD31" i="12"/>
  <c r="U31" i="12" s="1"/>
  <c r="M31" i="12"/>
  <c r="G31" i="12"/>
  <c r="BG30" i="12"/>
  <c r="AD30" i="12"/>
  <c r="U30" i="12" s="1"/>
  <c r="M30" i="12"/>
  <c r="G30" i="12"/>
  <c r="BG29" i="12"/>
  <c r="AD29" i="12"/>
  <c r="U29" i="12" s="1"/>
  <c r="M29" i="12"/>
  <c r="G29" i="12"/>
  <c r="BG28" i="12"/>
  <c r="AD28" i="12"/>
  <c r="U28" i="12" s="1"/>
  <c r="M28" i="12"/>
  <c r="G28" i="12"/>
  <c r="BG27" i="12"/>
  <c r="AD27" i="12"/>
  <c r="U27" i="12" s="1"/>
  <c r="M27" i="12"/>
  <c r="G27" i="12"/>
  <c r="BG26" i="12"/>
  <c r="AD26" i="12"/>
  <c r="U26" i="12" s="1"/>
  <c r="M26" i="12"/>
  <c r="G26" i="12"/>
  <c r="BG25" i="12"/>
  <c r="AD25" i="12"/>
  <c r="U25" i="12" s="1"/>
  <c r="M25" i="12"/>
  <c r="G25" i="12"/>
  <c r="BG24" i="12"/>
  <c r="AD24" i="12"/>
  <c r="U24" i="12" s="1"/>
  <c r="M24" i="12"/>
  <c r="G24" i="12"/>
  <c r="BG23" i="12"/>
  <c r="AD23" i="12"/>
  <c r="U23" i="12" s="1"/>
  <c r="M23" i="12"/>
  <c r="G23" i="12"/>
  <c r="BG22" i="12"/>
  <c r="AD22" i="12"/>
  <c r="U22" i="12" s="1"/>
  <c r="M22" i="12"/>
  <c r="G22" i="12"/>
  <c r="BG21" i="12"/>
  <c r="AD21" i="12"/>
  <c r="U21" i="12" s="1"/>
  <c r="M21" i="12"/>
  <c r="G21" i="12"/>
  <c r="BG20" i="12"/>
  <c r="AD20" i="12"/>
  <c r="U20" i="12" s="1"/>
  <c r="M20" i="12"/>
  <c r="G20" i="12"/>
  <c r="BG19" i="12"/>
  <c r="AD19" i="12"/>
  <c r="U19" i="12" s="1"/>
  <c r="M19" i="12"/>
  <c r="G19" i="12"/>
  <c r="BG18" i="12"/>
  <c r="AD18" i="12"/>
  <c r="U18" i="12" s="1"/>
  <c r="M18" i="12"/>
  <c r="G18" i="12"/>
  <c r="BG17" i="12"/>
  <c r="AD17" i="12"/>
  <c r="U17" i="12" s="1"/>
  <c r="M17" i="12"/>
  <c r="G17" i="12"/>
  <c r="BG16" i="12"/>
  <c r="AD16" i="12"/>
  <c r="U16" i="12" s="1"/>
  <c r="M16" i="12"/>
  <c r="G16" i="12"/>
  <c r="BG15" i="12"/>
  <c r="AD15" i="12"/>
  <c r="U15" i="12" s="1"/>
  <c r="M15" i="12"/>
  <c r="G15" i="12"/>
  <c r="BG14" i="12"/>
  <c r="AD14" i="12"/>
  <c r="U14" i="12" s="1"/>
  <c r="M14" i="12"/>
  <c r="G14" i="12"/>
  <c r="BG13" i="12"/>
  <c r="AD13" i="12"/>
  <c r="U13" i="12" s="1"/>
  <c r="M13" i="12"/>
  <c r="G13" i="12"/>
  <c r="BG12" i="12"/>
  <c r="AD12" i="12"/>
  <c r="U12" i="12" s="1"/>
  <c r="M12" i="12"/>
  <c r="G12" i="12"/>
  <c r="BG11" i="12"/>
  <c r="AD11" i="12"/>
  <c r="U11" i="12" s="1"/>
  <c r="M11" i="12"/>
  <c r="F11" i="12" s="1"/>
  <c r="BG10" i="12"/>
  <c r="AD10" i="12"/>
  <c r="U10" i="12" s="1"/>
  <c r="M10" i="12"/>
  <c r="F10" i="12" s="1"/>
  <c r="BG28" i="11"/>
  <c r="AD28" i="11"/>
  <c r="U28" i="11" s="1"/>
  <c r="M28" i="11"/>
  <c r="G28" i="11"/>
  <c r="BG27" i="11"/>
  <c r="AD27" i="11"/>
  <c r="U27" i="11" s="1"/>
  <c r="M27" i="11"/>
  <c r="G27" i="11"/>
  <c r="BG26" i="11"/>
  <c r="AD26" i="11"/>
  <c r="U26" i="11" s="1"/>
  <c r="M26" i="11"/>
  <c r="F26" i="11" s="1"/>
  <c r="BG25" i="11"/>
  <c r="AD25" i="11"/>
  <c r="U25" i="11" s="1"/>
  <c r="M25" i="11"/>
  <c r="G25" i="11"/>
  <c r="BG24" i="11"/>
  <c r="AD24" i="11"/>
  <c r="U24" i="11" s="1"/>
  <c r="M24" i="11"/>
  <c r="G24" i="11"/>
  <c r="BG23" i="11"/>
  <c r="AD23" i="11"/>
  <c r="U23" i="11" s="1"/>
  <c r="M23" i="11"/>
  <c r="G23" i="11"/>
  <c r="BG22" i="11"/>
  <c r="AD22" i="11"/>
  <c r="U22" i="11" s="1"/>
  <c r="M22" i="11"/>
  <c r="G22" i="11"/>
  <c r="BG21" i="11"/>
  <c r="AD21" i="11"/>
  <c r="U21" i="11" s="1"/>
  <c r="M21" i="11"/>
  <c r="G21" i="11"/>
  <c r="BG20" i="11"/>
  <c r="AD20" i="11"/>
  <c r="U20" i="11" s="1"/>
  <c r="M20" i="11"/>
  <c r="G20" i="11"/>
  <c r="BG19" i="11"/>
  <c r="AD19" i="11"/>
  <c r="U19" i="11" s="1"/>
  <c r="M19" i="11"/>
  <c r="G19" i="11"/>
  <c r="BG18" i="11"/>
  <c r="AD18" i="11"/>
  <c r="U18" i="11" s="1"/>
  <c r="M18" i="11"/>
  <c r="G18" i="11"/>
  <c r="BG17" i="11"/>
  <c r="AD17" i="11"/>
  <c r="U17" i="11" s="1"/>
  <c r="M17" i="11"/>
  <c r="G17" i="11"/>
  <c r="BG16" i="11"/>
  <c r="AD16" i="11"/>
  <c r="U16" i="11" s="1"/>
  <c r="M16" i="11"/>
  <c r="G16" i="11"/>
  <c r="BG15" i="11"/>
  <c r="AD15" i="11"/>
  <c r="U15" i="11" s="1"/>
  <c r="M15" i="11"/>
  <c r="G15" i="11"/>
  <c r="BG14" i="11"/>
  <c r="AD14" i="11"/>
  <c r="U14" i="11" s="1"/>
  <c r="M14" i="11"/>
  <c r="G14" i="11"/>
  <c r="BG13" i="11"/>
  <c r="AD13" i="11"/>
  <c r="U13" i="11" s="1"/>
  <c r="M13" i="11"/>
  <c r="G13" i="11"/>
  <c r="BG12" i="11"/>
  <c r="AD12" i="11"/>
  <c r="U12" i="11" s="1"/>
  <c r="M12" i="11"/>
  <c r="G12" i="11"/>
  <c r="BG11" i="11"/>
  <c r="AD11" i="11"/>
  <c r="U11" i="11" s="1"/>
  <c r="M11" i="11"/>
  <c r="G11" i="11"/>
  <c r="BG10" i="11"/>
  <c r="AD10" i="11"/>
  <c r="U10" i="11" s="1"/>
  <c r="M10" i="11"/>
  <c r="G10" i="11"/>
  <c r="BG54" i="10"/>
  <c r="AD54" i="10"/>
  <c r="U54" i="10" s="1"/>
  <c r="M54" i="10"/>
  <c r="G54" i="10"/>
  <c r="BG53" i="10"/>
  <c r="AD53" i="10"/>
  <c r="U53" i="10" s="1"/>
  <c r="M53" i="10"/>
  <c r="G53" i="10"/>
  <c r="BG52" i="10"/>
  <c r="AD52" i="10"/>
  <c r="U52" i="10" s="1"/>
  <c r="M52" i="10"/>
  <c r="G52" i="10"/>
  <c r="BG51" i="10"/>
  <c r="AD51" i="10"/>
  <c r="U51" i="10" s="1"/>
  <c r="M51" i="10"/>
  <c r="G51" i="10"/>
  <c r="BG50" i="10"/>
  <c r="AD50" i="10"/>
  <c r="U50" i="10" s="1"/>
  <c r="M50" i="10"/>
  <c r="G50" i="10"/>
  <c r="BG49" i="10"/>
  <c r="AD49" i="10"/>
  <c r="U49" i="10" s="1"/>
  <c r="M49" i="10"/>
  <c r="G49" i="10"/>
  <c r="BG48" i="10"/>
  <c r="AD48" i="10"/>
  <c r="U48" i="10" s="1"/>
  <c r="M48" i="10"/>
  <c r="G48" i="10"/>
  <c r="BG47" i="10"/>
  <c r="AD47" i="10"/>
  <c r="U47" i="10" s="1"/>
  <c r="M47" i="10"/>
  <c r="G47" i="10"/>
  <c r="BG46" i="10"/>
  <c r="AD46" i="10"/>
  <c r="U46" i="10" s="1"/>
  <c r="M46" i="10"/>
  <c r="G46" i="10"/>
  <c r="BG45" i="10"/>
  <c r="AD45" i="10"/>
  <c r="U45" i="10" s="1"/>
  <c r="M45" i="10"/>
  <c r="G45" i="10"/>
  <c r="BG44" i="10"/>
  <c r="AD44" i="10"/>
  <c r="U44" i="10" s="1"/>
  <c r="M44" i="10"/>
  <c r="G44" i="10"/>
  <c r="BG43" i="10"/>
  <c r="AD43" i="10"/>
  <c r="U43" i="10" s="1"/>
  <c r="M43" i="10"/>
  <c r="G43" i="10"/>
  <c r="BG42" i="10"/>
  <c r="AD42" i="10"/>
  <c r="U42" i="10" s="1"/>
  <c r="M42" i="10"/>
  <c r="G42" i="10"/>
  <c r="BG41" i="10"/>
  <c r="AD41" i="10"/>
  <c r="U41" i="10" s="1"/>
  <c r="M41" i="10"/>
  <c r="G41" i="10"/>
  <c r="BG40" i="10"/>
  <c r="AD40" i="10"/>
  <c r="U40" i="10" s="1"/>
  <c r="M40" i="10"/>
  <c r="G40" i="10"/>
  <c r="BG39" i="10"/>
  <c r="AD39" i="10"/>
  <c r="U39" i="10" s="1"/>
  <c r="M39" i="10"/>
  <c r="G39" i="10"/>
  <c r="BG38" i="10"/>
  <c r="AD38" i="10"/>
  <c r="U38" i="10" s="1"/>
  <c r="M38" i="10"/>
  <c r="G38" i="10"/>
  <c r="BG37" i="10"/>
  <c r="AD37" i="10"/>
  <c r="U37" i="10" s="1"/>
  <c r="M37" i="10"/>
  <c r="G37" i="10"/>
  <c r="BG36" i="10"/>
  <c r="AD36" i="10"/>
  <c r="U36" i="10" s="1"/>
  <c r="M36" i="10"/>
  <c r="G36" i="10"/>
  <c r="BG35" i="10"/>
  <c r="AD35" i="10"/>
  <c r="U35" i="10" s="1"/>
  <c r="M35" i="10"/>
  <c r="G35" i="10"/>
  <c r="BG34" i="10"/>
  <c r="AD34" i="10"/>
  <c r="U34" i="10" s="1"/>
  <c r="M34" i="10"/>
  <c r="G34" i="10"/>
  <c r="BG33" i="10"/>
  <c r="AD33" i="10"/>
  <c r="U33" i="10" s="1"/>
  <c r="M33" i="10"/>
  <c r="G33" i="10"/>
  <c r="BG32" i="10"/>
  <c r="AD32" i="10"/>
  <c r="U32" i="10" s="1"/>
  <c r="M32" i="10"/>
  <c r="G32" i="10"/>
  <c r="BG31" i="10"/>
  <c r="AD31" i="10"/>
  <c r="U31" i="10" s="1"/>
  <c r="M31" i="10"/>
  <c r="G31" i="10"/>
  <c r="BG30" i="10"/>
  <c r="AD30" i="10"/>
  <c r="U30" i="10" s="1"/>
  <c r="M30" i="10"/>
  <c r="F30" i="10" s="1"/>
  <c r="BG29" i="10"/>
  <c r="AD29" i="10"/>
  <c r="U29" i="10" s="1"/>
  <c r="M29" i="10"/>
  <c r="G29" i="10"/>
  <c r="BG28" i="10"/>
  <c r="AD28" i="10"/>
  <c r="U28" i="10" s="1"/>
  <c r="M28" i="10"/>
  <c r="G28" i="10"/>
  <c r="BG27" i="10"/>
  <c r="AD27" i="10"/>
  <c r="U27" i="10" s="1"/>
  <c r="M27" i="10"/>
  <c r="G27" i="10"/>
  <c r="BG26" i="10"/>
  <c r="AD26" i="10"/>
  <c r="U26" i="10" s="1"/>
  <c r="M26" i="10"/>
  <c r="G26" i="10"/>
  <c r="BG25" i="10"/>
  <c r="AD25" i="10"/>
  <c r="U25" i="10" s="1"/>
  <c r="M25" i="10"/>
  <c r="G25" i="10"/>
  <c r="BG24" i="10"/>
  <c r="AD24" i="10"/>
  <c r="U24" i="10" s="1"/>
  <c r="M24" i="10"/>
  <c r="G24" i="10"/>
  <c r="BG23" i="10"/>
  <c r="AD23" i="10"/>
  <c r="U23" i="10" s="1"/>
  <c r="M23" i="10"/>
  <c r="G23" i="10"/>
  <c r="BG22" i="10"/>
  <c r="AD22" i="10"/>
  <c r="U22" i="10" s="1"/>
  <c r="M22" i="10"/>
  <c r="G22" i="10"/>
  <c r="BG21" i="10"/>
  <c r="AD21" i="10"/>
  <c r="U21" i="10" s="1"/>
  <c r="M21" i="10"/>
  <c r="G21" i="10"/>
  <c r="BG20" i="10"/>
  <c r="AD20" i="10"/>
  <c r="U20" i="10" s="1"/>
  <c r="M20" i="10"/>
  <c r="G20" i="10"/>
  <c r="BG19" i="10"/>
  <c r="AD19" i="10"/>
  <c r="U19" i="10" s="1"/>
  <c r="M19" i="10"/>
  <c r="G19" i="10"/>
  <c r="BG18" i="10"/>
  <c r="AD18" i="10"/>
  <c r="U18" i="10" s="1"/>
  <c r="M18" i="10"/>
  <c r="G18" i="10"/>
  <c r="BG17" i="10"/>
  <c r="AD17" i="10"/>
  <c r="U17" i="10" s="1"/>
  <c r="M17" i="10"/>
  <c r="G17" i="10"/>
  <c r="BG16" i="10"/>
  <c r="AD16" i="10"/>
  <c r="U16" i="10" s="1"/>
  <c r="M16" i="10"/>
  <c r="G16" i="10"/>
  <c r="BG15" i="10"/>
  <c r="AD15" i="10"/>
  <c r="U15" i="10" s="1"/>
  <c r="M15" i="10"/>
  <c r="G15" i="10"/>
  <c r="BG14" i="10"/>
  <c r="AD14" i="10"/>
  <c r="U14" i="10" s="1"/>
  <c r="M14" i="10"/>
  <c r="G14" i="10"/>
  <c r="BG13" i="10"/>
  <c r="AD13" i="10"/>
  <c r="U13" i="10" s="1"/>
  <c r="M13" i="10"/>
  <c r="G13" i="10"/>
  <c r="BG12" i="10"/>
  <c r="AD12" i="10"/>
  <c r="U12" i="10" s="1"/>
  <c r="M12" i="10"/>
  <c r="G12" i="10"/>
  <c r="BG11" i="10"/>
  <c r="AD11" i="10"/>
  <c r="U11" i="10" s="1"/>
  <c r="M11" i="10"/>
  <c r="BG10" i="10"/>
  <c r="AD10" i="10"/>
  <c r="U10" i="10" s="1"/>
  <c r="M10" i="10"/>
  <c r="F10" i="10" s="1"/>
  <c r="BG92" i="9"/>
  <c r="AD92" i="9"/>
  <c r="U92" i="9" s="1"/>
  <c r="M92" i="9"/>
  <c r="G92" i="9"/>
  <c r="BG91" i="9"/>
  <c r="AD91" i="9"/>
  <c r="U91" i="9" s="1"/>
  <c r="M91" i="9"/>
  <c r="F91" i="9" s="1"/>
  <c r="BG90" i="9"/>
  <c r="AD90" i="9"/>
  <c r="U90" i="9" s="1"/>
  <c r="M90" i="9"/>
  <c r="G90" i="9"/>
  <c r="BG89" i="9"/>
  <c r="AD89" i="9"/>
  <c r="U89" i="9" s="1"/>
  <c r="M89" i="9"/>
  <c r="G89" i="9"/>
  <c r="BG88" i="9"/>
  <c r="AD88" i="9"/>
  <c r="U88" i="9" s="1"/>
  <c r="M88" i="9"/>
  <c r="G88" i="9"/>
  <c r="BG87" i="9"/>
  <c r="AD87" i="9"/>
  <c r="U87" i="9" s="1"/>
  <c r="M87" i="9"/>
  <c r="G87" i="9"/>
  <c r="BG86" i="9"/>
  <c r="AD86" i="9"/>
  <c r="U86" i="9" s="1"/>
  <c r="M86" i="9"/>
  <c r="G86" i="9"/>
  <c r="BG85" i="9"/>
  <c r="AD85" i="9"/>
  <c r="U85" i="9" s="1"/>
  <c r="M85" i="9"/>
  <c r="G85" i="9"/>
  <c r="BG84" i="9"/>
  <c r="AD84" i="9"/>
  <c r="U84" i="9" s="1"/>
  <c r="M84" i="9"/>
  <c r="G84" i="9"/>
  <c r="BG83" i="9"/>
  <c r="AD83" i="9"/>
  <c r="U83" i="9" s="1"/>
  <c r="M83" i="9"/>
  <c r="G83" i="9"/>
  <c r="BG82" i="9"/>
  <c r="AD82" i="9"/>
  <c r="U82" i="9" s="1"/>
  <c r="M82" i="9"/>
  <c r="G82" i="9"/>
  <c r="BG81" i="9"/>
  <c r="AD81" i="9"/>
  <c r="U81" i="9" s="1"/>
  <c r="M81" i="9"/>
  <c r="G81" i="9"/>
  <c r="BG80" i="9"/>
  <c r="AD80" i="9"/>
  <c r="U80" i="9" s="1"/>
  <c r="M80" i="9"/>
  <c r="F80" i="9" s="1"/>
  <c r="BG79" i="9"/>
  <c r="AD79" i="9"/>
  <c r="U79" i="9" s="1"/>
  <c r="M79" i="9"/>
  <c r="F79" i="9" s="1"/>
  <c r="BG78" i="9"/>
  <c r="AD78" i="9"/>
  <c r="U78" i="9" s="1"/>
  <c r="M78" i="9"/>
  <c r="G78" i="9"/>
  <c r="BG77" i="9"/>
  <c r="AD77" i="9"/>
  <c r="U77" i="9" s="1"/>
  <c r="M77" i="9"/>
  <c r="G77" i="9"/>
  <c r="BG76" i="9"/>
  <c r="AD76" i="9"/>
  <c r="U76" i="9" s="1"/>
  <c r="M76" i="9"/>
  <c r="G76" i="9"/>
  <c r="BG75" i="9"/>
  <c r="AD75" i="9"/>
  <c r="U75" i="9" s="1"/>
  <c r="M75" i="9"/>
  <c r="G75" i="9"/>
  <c r="BG74" i="9"/>
  <c r="AD74" i="9"/>
  <c r="U74" i="9" s="1"/>
  <c r="M74" i="9"/>
  <c r="G74" i="9"/>
  <c r="BG73" i="9"/>
  <c r="AD73" i="9"/>
  <c r="U73" i="9" s="1"/>
  <c r="M73" i="9"/>
  <c r="G73" i="9"/>
  <c r="BG72" i="9"/>
  <c r="AD72" i="9"/>
  <c r="U72" i="9" s="1"/>
  <c r="M72" i="9"/>
  <c r="G72" i="9"/>
  <c r="BG71" i="9"/>
  <c r="AD71" i="9"/>
  <c r="U71" i="9" s="1"/>
  <c r="M71" i="9"/>
  <c r="G71" i="9"/>
  <c r="BG70" i="9"/>
  <c r="AD70" i="9"/>
  <c r="U70" i="9" s="1"/>
  <c r="M70" i="9"/>
  <c r="G70" i="9"/>
  <c r="BG69" i="9"/>
  <c r="AD69" i="9"/>
  <c r="U69" i="9" s="1"/>
  <c r="M69" i="9"/>
  <c r="G69" i="9"/>
  <c r="BG68" i="9"/>
  <c r="AD68" i="9"/>
  <c r="U68" i="9" s="1"/>
  <c r="M68" i="9"/>
  <c r="G68" i="9"/>
  <c r="BG67" i="9"/>
  <c r="AD67" i="9"/>
  <c r="U67" i="9" s="1"/>
  <c r="M67" i="9"/>
  <c r="G67" i="9"/>
  <c r="BG66" i="9"/>
  <c r="AD66" i="9"/>
  <c r="U66" i="9" s="1"/>
  <c r="M66" i="9"/>
  <c r="G66" i="9"/>
  <c r="BG65" i="9"/>
  <c r="AD65" i="9"/>
  <c r="U65" i="9" s="1"/>
  <c r="M65" i="9"/>
  <c r="G65" i="9"/>
  <c r="BG64" i="9"/>
  <c r="AD64" i="9"/>
  <c r="U64" i="9" s="1"/>
  <c r="M64" i="9"/>
  <c r="G64" i="9"/>
  <c r="BG63" i="9"/>
  <c r="AD63" i="9"/>
  <c r="U63" i="9" s="1"/>
  <c r="M63" i="9"/>
  <c r="G63" i="9"/>
  <c r="BG62" i="9"/>
  <c r="AD62" i="9"/>
  <c r="U62" i="9" s="1"/>
  <c r="M62" i="9"/>
  <c r="G62" i="9"/>
  <c r="BG61" i="9"/>
  <c r="AD61" i="9"/>
  <c r="U61" i="9" s="1"/>
  <c r="M61" i="9"/>
  <c r="G61" i="9"/>
  <c r="BG60" i="9"/>
  <c r="AD60" i="9"/>
  <c r="U60" i="9" s="1"/>
  <c r="M60" i="9"/>
  <c r="G60" i="9"/>
  <c r="BG59" i="9"/>
  <c r="AD59" i="9"/>
  <c r="U59" i="9" s="1"/>
  <c r="M59" i="9"/>
  <c r="G59" i="9"/>
  <c r="BG58" i="9"/>
  <c r="AD58" i="9"/>
  <c r="U58" i="9" s="1"/>
  <c r="M58" i="9"/>
  <c r="G58" i="9"/>
  <c r="BG57" i="9"/>
  <c r="AD57" i="9"/>
  <c r="U57" i="9" s="1"/>
  <c r="M57" i="9"/>
  <c r="G57" i="9"/>
  <c r="BG56" i="9"/>
  <c r="AD56" i="9"/>
  <c r="U56" i="9" s="1"/>
  <c r="M56" i="9"/>
  <c r="G56" i="9"/>
  <c r="BG55" i="9"/>
  <c r="AD55" i="9"/>
  <c r="U55" i="9" s="1"/>
  <c r="M55" i="9"/>
  <c r="G55" i="9"/>
  <c r="BG54" i="9"/>
  <c r="AD54" i="9"/>
  <c r="U54" i="9" s="1"/>
  <c r="M54" i="9"/>
  <c r="G54" i="9"/>
  <c r="BG53" i="9"/>
  <c r="AD53" i="9"/>
  <c r="U53" i="9" s="1"/>
  <c r="M53" i="9"/>
  <c r="G53" i="9"/>
  <c r="BG52" i="9"/>
  <c r="AD52" i="9"/>
  <c r="U52" i="9" s="1"/>
  <c r="M52" i="9"/>
  <c r="G52" i="9"/>
  <c r="BG51" i="9"/>
  <c r="AD51" i="9"/>
  <c r="U51" i="9" s="1"/>
  <c r="M51" i="9"/>
  <c r="G51" i="9"/>
  <c r="BG50" i="9"/>
  <c r="AD50" i="9"/>
  <c r="U50" i="9" s="1"/>
  <c r="M50" i="9"/>
  <c r="G50" i="9"/>
  <c r="BG49" i="9"/>
  <c r="AD49" i="9"/>
  <c r="U49" i="9" s="1"/>
  <c r="M49" i="9"/>
  <c r="F49" i="9" s="1"/>
  <c r="BG48" i="9"/>
  <c r="AD48" i="9"/>
  <c r="U48" i="9" s="1"/>
  <c r="M48" i="9"/>
  <c r="F48" i="9" s="1"/>
  <c r="BG47" i="9"/>
  <c r="AD47" i="9"/>
  <c r="U47" i="9" s="1"/>
  <c r="M47" i="9"/>
  <c r="G47" i="9"/>
  <c r="BG46" i="9"/>
  <c r="AD46" i="9"/>
  <c r="U46" i="9" s="1"/>
  <c r="M46" i="9"/>
  <c r="G46" i="9"/>
  <c r="BG45" i="9"/>
  <c r="AD45" i="9"/>
  <c r="U45" i="9" s="1"/>
  <c r="M45" i="9"/>
  <c r="G45" i="9"/>
  <c r="BG44" i="9"/>
  <c r="AD44" i="9"/>
  <c r="U44" i="9" s="1"/>
  <c r="M44" i="9"/>
  <c r="G44" i="9"/>
  <c r="BG43" i="9"/>
  <c r="AD43" i="9"/>
  <c r="U43" i="9" s="1"/>
  <c r="M43" i="9"/>
  <c r="G43" i="9"/>
  <c r="BG42" i="9"/>
  <c r="AD42" i="9"/>
  <c r="U42" i="9" s="1"/>
  <c r="M42" i="9"/>
  <c r="G42" i="9"/>
  <c r="BG41" i="9"/>
  <c r="AD41" i="9"/>
  <c r="U41" i="9" s="1"/>
  <c r="M41" i="9"/>
  <c r="G41" i="9"/>
  <c r="BG40" i="9"/>
  <c r="AD40" i="9"/>
  <c r="U40" i="9" s="1"/>
  <c r="M40" i="9"/>
  <c r="G40" i="9"/>
  <c r="BG39" i="9"/>
  <c r="AD39" i="9"/>
  <c r="U39" i="9" s="1"/>
  <c r="M39" i="9"/>
  <c r="F39" i="9" s="1"/>
  <c r="BG38" i="9"/>
  <c r="AD38" i="9"/>
  <c r="U38" i="9" s="1"/>
  <c r="M38" i="9"/>
  <c r="F38" i="9" s="1"/>
  <c r="BG37" i="9"/>
  <c r="AD37" i="9"/>
  <c r="U37" i="9" s="1"/>
  <c r="M37" i="9"/>
  <c r="F37" i="9" s="1"/>
  <c r="BG36" i="9"/>
  <c r="AD36" i="9"/>
  <c r="U36" i="9" s="1"/>
  <c r="M36" i="9"/>
  <c r="F36" i="9" s="1"/>
  <c r="BG35" i="9"/>
  <c r="AD35" i="9"/>
  <c r="U35" i="9" s="1"/>
  <c r="M35" i="9"/>
  <c r="G35" i="9"/>
  <c r="BG34" i="9"/>
  <c r="AD34" i="9"/>
  <c r="U34" i="9" s="1"/>
  <c r="M34" i="9"/>
  <c r="G34" i="9"/>
  <c r="BG33" i="9"/>
  <c r="AD33" i="9"/>
  <c r="U33" i="9" s="1"/>
  <c r="M33" i="9"/>
  <c r="G33" i="9"/>
  <c r="BG32" i="9"/>
  <c r="AD32" i="9"/>
  <c r="U32" i="9" s="1"/>
  <c r="M32" i="9"/>
  <c r="G32" i="9"/>
  <c r="BG31" i="9"/>
  <c r="AD31" i="9"/>
  <c r="U31" i="9" s="1"/>
  <c r="M31" i="9"/>
  <c r="G31" i="9"/>
  <c r="BG30" i="9"/>
  <c r="AD30" i="9"/>
  <c r="U30" i="9" s="1"/>
  <c r="M30" i="9"/>
  <c r="G30" i="9"/>
  <c r="BG29" i="9"/>
  <c r="AD29" i="9"/>
  <c r="U29" i="9" s="1"/>
  <c r="M29" i="9"/>
  <c r="G29" i="9"/>
  <c r="BG28" i="9"/>
  <c r="AD28" i="9"/>
  <c r="U28" i="9" s="1"/>
  <c r="M28" i="9"/>
  <c r="G28" i="9"/>
  <c r="BG27" i="9"/>
  <c r="AD27" i="9"/>
  <c r="U27" i="9" s="1"/>
  <c r="M27" i="9"/>
  <c r="G27" i="9"/>
  <c r="BG26" i="9"/>
  <c r="AD26" i="9"/>
  <c r="U26" i="9" s="1"/>
  <c r="M26" i="9"/>
  <c r="G26" i="9"/>
  <c r="BG25" i="9"/>
  <c r="AD25" i="9"/>
  <c r="U25" i="9" s="1"/>
  <c r="M25" i="9"/>
  <c r="G25" i="9"/>
  <c r="BG24" i="9"/>
  <c r="AD24" i="9"/>
  <c r="U24" i="9" s="1"/>
  <c r="M24" i="9"/>
  <c r="G24" i="9"/>
  <c r="BG23" i="9"/>
  <c r="AD23" i="9"/>
  <c r="U23" i="9" s="1"/>
  <c r="M23" i="9"/>
  <c r="G23" i="9"/>
  <c r="BG22" i="9"/>
  <c r="AD22" i="9"/>
  <c r="U22" i="9" s="1"/>
  <c r="M22" i="9"/>
  <c r="G22" i="9"/>
  <c r="BG21" i="9"/>
  <c r="AD21" i="9"/>
  <c r="U21" i="9" s="1"/>
  <c r="M21" i="9"/>
  <c r="G21" i="9"/>
  <c r="BG20" i="9"/>
  <c r="AD20" i="9"/>
  <c r="U20" i="9" s="1"/>
  <c r="M20" i="9"/>
  <c r="G20" i="9"/>
  <c r="BG19" i="9"/>
  <c r="AD19" i="9"/>
  <c r="U19" i="9" s="1"/>
  <c r="M19" i="9"/>
  <c r="G19" i="9"/>
  <c r="BG18" i="9"/>
  <c r="AD18" i="9"/>
  <c r="U18" i="9" s="1"/>
  <c r="M18" i="9"/>
  <c r="G18" i="9"/>
  <c r="BG17" i="9"/>
  <c r="AD17" i="9"/>
  <c r="U17" i="9" s="1"/>
  <c r="M17" i="9"/>
  <c r="G17" i="9"/>
  <c r="BG16" i="9"/>
  <c r="AD16" i="9"/>
  <c r="U16" i="9" s="1"/>
  <c r="M16" i="9"/>
  <c r="G16" i="9"/>
  <c r="BG15" i="9"/>
  <c r="AD15" i="9"/>
  <c r="U15" i="9" s="1"/>
  <c r="M15" i="9"/>
  <c r="G15" i="9"/>
  <c r="BG14" i="9"/>
  <c r="AD14" i="9"/>
  <c r="U14" i="9" s="1"/>
  <c r="M14" i="9"/>
  <c r="G14" i="9"/>
  <c r="BG13" i="9"/>
  <c r="AD13" i="9"/>
  <c r="U13" i="9" s="1"/>
  <c r="M13" i="9"/>
  <c r="G13" i="9"/>
  <c r="BG12" i="9"/>
  <c r="AD12" i="9"/>
  <c r="U12" i="9" s="1"/>
  <c r="M12" i="9"/>
  <c r="G12" i="9"/>
  <c r="BG11" i="9"/>
  <c r="AD11" i="9"/>
  <c r="U11" i="9" s="1"/>
  <c r="M11" i="9"/>
  <c r="F11" i="9" s="1"/>
  <c r="A11" i="9"/>
  <c r="A12" i="9" s="1"/>
  <c r="A13" i="9" s="1"/>
  <c r="A14" i="9" s="1"/>
  <c r="A15" i="9" s="1"/>
  <c r="A16" i="9" s="1"/>
  <c r="A17" i="9" s="1"/>
  <c r="A18" i="9" s="1"/>
  <c r="A19" i="9" s="1"/>
  <c r="A20" i="9" s="1"/>
  <c r="A21" i="9" s="1"/>
  <c r="A22" i="9" s="1"/>
  <c r="A23" i="9" s="1"/>
  <c r="A24" i="9" s="1"/>
  <c r="A25" i="9" s="1"/>
  <c r="BG10" i="9"/>
  <c r="AD10" i="9"/>
  <c r="U10" i="9" s="1"/>
  <c r="M10" i="9"/>
  <c r="F10" i="9" s="1"/>
  <c r="BG55" i="1"/>
  <c r="AD55" i="1"/>
  <c r="U55" i="1" s="1"/>
  <c r="M55" i="1"/>
  <c r="G55" i="1"/>
  <c r="BG366" i="1"/>
  <c r="C366" i="1"/>
  <c r="BJ365" i="1"/>
  <c r="BI365" i="1"/>
  <c r="BH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BG364" i="1"/>
  <c r="AD364" i="1"/>
  <c r="U364" i="1" s="1"/>
  <c r="M364" i="1"/>
  <c r="G364" i="1"/>
  <c r="BJ363" i="1"/>
  <c r="BI363" i="1"/>
  <c r="BH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I363" i="1"/>
  <c r="H363" i="1"/>
  <c r="G363" i="1"/>
  <c r="D363" i="1"/>
  <c r="BG362" i="1"/>
  <c r="AD362" i="1"/>
  <c r="U362" i="1" s="1"/>
  <c r="U361" i="1" s="1"/>
  <c r="M362" i="1"/>
  <c r="M361" i="1" s="1"/>
  <c r="G362" i="1"/>
  <c r="G361" i="1" s="1"/>
  <c r="BJ361" i="1"/>
  <c r="BI361" i="1"/>
  <c r="BH361" i="1"/>
  <c r="BF361" i="1"/>
  <c r="BE361" i="1"/>
  <c r="BD361" i="1"/>
  <c r="BC361" i="1"/>
  <c r="BB361" i="1"/>
  <c r="BA361" i="1"/>
  <c r="AZ361" i="1"/>
  <c r="AY361" i="1"/>
  <c r="AX361" i="1"/>
  <c r="AW361" i="1"/>
  <c r="AV361" i="1"/>
  <c r="AU361" i="1"/>
  <c r="AT361" i="1"/>
  <c r="AS361" i="1"/>
  <c r="AR361" i="1"/>
  <c r="AQ361" i="1"/>
  <c r="AP361" i="1"/>
  <c r="AO361" i="1"/>
  <c r="AN361" i="1"/>
  <c r="AM361" i="1"/>
  <c r="AL361" i="1"/>
  <c r="AK361" i="1"/>
  <c r="AJ361" i="1"/>
  <c r="AI361" i="1"/>
  <c r="AH361" i="1"/>
  <c r="AG361" i="1"/>
  <c r="AF361" i="1"/>
  <c r="AE361" i="1"/>
  <c r="AC361" i="1"/>
  <c r="AB361" i="1"/>
  <c r="AA361" i="1"/>
  <c r="Z361" i="1"/>
  <c r="Y361" i="1"/>
  <c r="X361" i="1"/>
  <c r="W361" i="1"/>
  <c r="V361" i="1"/>
  <c r="T361" i="1"/>
  <c r="S361" i="1"/>
  <c r="R361" i="1"/>
  <c r="Q361" i="1"/>
  <c r="P361" i="1"/>
  <c r="O361" i="1"/>
  <c r="N361" i="1"/>
  <c r="L361" i="1"/>
  <c r="K361" i="1"/>
  <c r="J361" i="1"/>
  <c r="I361" i="1"/>
  <c r="H361" i="1"/>
  <c r="D361" i="1"/>
  <c r="BG360" i="1"/>
  <c r="AD360" i="1"/>
  <c r="U360" i="1" s="1"/>
  <c r="M360" i="1"/>
  <c r="F360" i="1" s="1"/>
  <c r="BG359" i="1"/>
  <c r="AD359" i="1"/>
  <c r="U359" i="1" s="1"/>
  <c r="M359" i="1"/>
  <c r="G359" i="1"/>
  <c r="BG358" i="1"/>
  <c r="AD358" i="1"/>
  <c r="U358" i="1" s="1"/>
  <c r="M358" i="1"/>
  <c r="F358" i="1" s="1"/>
  <c r="BG357" i="1"/>
  <c r="AD357" i="1"/>
  <c r="U357" i="1" s="1"/>
  <c r="M357" i="1"/>
  <c r="G357" i="1"/>
  <c r="BG356" i="1"/>
  <c r="AD356" i="1"/>
  <c r="U356" i="1" s="1"/>
  <c r="M356" i="1"/>
  <c r="G356" i="1"/>
  <c r="F356" i="1" s="1"/>
  <c r="BG355" i="1"/>
  <c r="AD355" i="1"/>
  <c r="U355" i="1" s="1"/>
  <c r="M355" i="1"/>
  <c r="F355" i="1" s="1"/>
  <c r="BG354" i="1"/>
  <c r="AD354" i="1"/>
  <c r="U354" i="1" s="1"/>
  <c r="M354" i="1"/>
  <c r="G354" i="1"/>
  <c r="BJ353" i="1"/>
  <c r="BI353" i="1"/>
  <c r="BH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C353" i="1"/>
  <c r="AB353" i="1"/>
  <c r="AA353" i="1"/>
  <c r="Z353" i="1"/>
  <c r="Y353" i="1"/>
  <c r="X353" i="1"/>
  <c r="W353" i="1"/>
  <c r="V353" i="1"/>
  <c r="T353" i="1"/>
  <c r="S353" i="1"/>
  <c r="R353" i="1"/>
  <c r="Q353" i="1"/>
  <c r="P353" i="1"/>
  <c r="O353" i="1"/>
  <c r="N353" i="1"/>
  <c r="L353" i="1"/>
  <c r="K353" i="1"/>
  <c r="J353" i="1"/>
  <c r="I353" i="1"/>
  <c r="H353" i="1"/>
  <c r="D353" i="1"/>
  <c r="BG351" i="1"/>
  <c r="AD351" i="1"/>
  <c r="U351" i="1" s="1"/>
  <c r="M351" i="1"/>
  <c r="G351" i="1"/>
  <c r="BG350" i="1"/>
  <c r="AD350" i="1"/>
  <c r="U350" i="1" s="1"/>
  <c r="M350" i="1"/>
  <c r="G350" i="1"/>
  <c r="BG349" i="1"/>
  <c r="AD349" i="1"/>
  <c r="U349" i="1" s="1"/>
  <c r="M349" i="1"/>
  <c r="G349" i="1"/>
  <c r="BG348" i="1"/>
  <c r="AD348" i="1"/>
  <c r="U348" i="1" s="1"/>
  <c r="M348" i="1"/>
  <c r="G348" i="1"/>
  <c r="BG347" i="1"/>
  <c r="AD347" i="1"/>
  <c r="U347" i="1" s="1"/>
  <c r="M347" i="1"/>
  <c r="G347" i="1"/>
  <c r="BG346" i="1"/>
  <c r="AD346" i="1"/>
  <c r="U346" i="1" s="1"/>
  <c r="M346" i="1"/>
  <c r="G346" i="1"/>
  <c r="BJ345" i="1"/>
  <c r="BI345" i="1"/>
  <c r="BH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C345" i="1"/>
  <c r="AB345" i="1"/>
  <c r="AA345" i="1"/>
  <c r="Z345" i="1"/>
  <c r="Y345" i="1"/>
  <c r="X345" i="1"/>
  <c r="W345" i="1"/>
  <c r="V345" i="1"/>
  <c r="T345" i="1"/>
  <c r="S345" i="1"/>
  <c r="R345" i="1"/>
  <c r="Q345" i="1"/>
  <c r="P345" i="1"/>
  <c r="O345" i="1"/>
  <c r="N345" i="1"/>
  <c r="L345" i="1"/>
  <c r="K345" i="1"/>
  <c r="J345" i="1"/>
  <c r="I345" i="1"/>
  <c r="H345" i="1"/>
  <c r="D345" i="1"/>
  <c r="BG344" i="1"/>
  <c r="AD344" i="1"/>
  <c r="U344" i="1" s="1"/>
  <c r="M344" i="1"/>
  <c r="G344" i="1"/>
  <c r="BG343" i="1"/>
  <c r="AD343" i="1"/>
  <c r="U343" i="1" s="1"/>
  <c r="M343" i="1"/>
  <c r="G343" i="1"/>
  <c r="BJ342" i="1"/>
  <c r="BI342" i="1"/>
  <c r="BH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C342" i="1"/>
  <c r="AB342" i="1"/>
  <c r="AA342" i="1"/>
  <c r="Z342" i="1"/>
  <c r="Y342" i="1"/>
  <c r="X342" i="1"/>
  <c r="W342" i="1"/>
  <c r="V342" i="1"/>
  <c r="T342" i="1"/>
  <c r="S342" i="1"/>
  <c r="R342" i="1"/>
  <c r="Q342" i="1"/>
  <c r="P342" i="1"/>
  <c r="O342" i="1"/>
  <c r="N342" i="1"/>
  <c r="L342" i="1"/>
  <c r="K342" i="1"/>
  <c r="J342" i="1"/>
  <c r="I342" i="1"/>
  <c r="H342" i="1"/>
  <c r="D342" i="1"/>
  <c r="BG341" i="1"/>
  <c r="AD341" i="1"/>
  <c r="U341" i="1" s="1"/>
  <c r="M341" i="1"/>
  <c r="G341" i="1"/>
  <c r="BG340" i="1"/>
  <c r="AD340" i="1"/>
  <c r="U340" i="1" s="1"/>
  <c r="M340" i="1"/>
  <c r="G340" i="1"/>
  <c r="BG339" i="1"/>
  <c r="AD339" i="1"/>
  <c r="U339" i="1" s="1"/>
  <c r="M339" i="1"/>
  <c r="G339" i="1"/>
  <c r="BG338" i="1"/>
  <c r="AD338" i="1"/>
  <c r="U338" i="1" s="1"/>
  <c r="M338" i="1"/>
  <c r="G338" i="1"/>
  <c r="BJ337" i="1"/>
  <c r="BI337" i="1"/>
  <c r="BH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C337" i="1"/>
  <c r="AB337" i="1"/>
  <c r="AA337" i="1"/>
  <c r="Z337" i="1"/>
  <c r="Y337" i="1"/>
  <c r="X337" i="1"/>
  <c r="W337" i="1"/>
  <c r="V337" i="1"/>
  <c r="T337" i="1"/>
  <c r="S337" i="1"/>
  <c r="R337" i="1"/>
  <c r="Q337" i="1"/>
  <c r="P337" i="1"/>
  <c r="O337" i="1"/>
  <c r="N337" i="1"/>
  <c r="L337" i="1"/>
  <c r="K337" i="1"/>
  <c r="J337" i="1"/>
  <c r="I337" i="1"/>
  <c r="H337" i="1"/>
  <c r="D337" i="1"/>
  <c r="BG336" i="1"/>
  <c r="AD336" i="1"/>
  <c r="U336" i="1" s="1"/>
  <c r="M336" i="1"/>
  <c r="G336" i="1"/>
  <c r="G335" i="1" s="1"/>
  <c r="BJ335" i="1"/>
  <c r="BI335" i="1"/>
  <c r="BH335" i="1"/>
  <c r="BF335" i="1"/>
  <c r="BE335" i="1"/>
  <c r="BD335" i="1"/>
  <c r="BC335" i="1"/>
  <c r="BB335" i="1"/>
  <c r="BA335" i="1"/>
  <c r="AZ335" i="1"/>
  <c r="AY335" i="1"/>
  <c r="AX335" i="1"/>
  <c r="AW335" i="1"/>
  <c r="AV335" i="1"/>
  <c r="AU335" i="1"/>
  <c r="AT335" i="1"/>
  <c r="AS335" i="1"/>
  <c r="AR335" i="1"/>
  <c r="AQ335" i="1"/>
  <c r="AP335" i="1"/>
  <c r="AO335" i="1"/>
  <c r="AN335" i="1"/>
  <c r="AM335" i="1"/>
  <c r="AL335" i="1"/>
  <c r="AK335" i="1"/>
  <c r="AJ335" i="1"/>
  <c r="AI335" i="1"/>
  <c r="AH335" i="1"/>
  <c r="AG335" i="1"/>
  <c r="AF335" i="1"/>
  <c r="AE335" i="1"/>
  <c r="AC335" i="1"/>
  <c r="AB335" i="1"/>
  <c r="AA335" i="1"/>
  <c r="Z335" i="1"/>
  <c r="Y335" i="1"/>
  <c r="X335" i="1"/>
  <c r="W335" i="1"/>
  <c r="V335" i="1"/>
  <c r="T335" i="1"/>
  <c r="S335" i="1"/>
  <c r="R335" i="1"/>
  <c r="Q335" i="1"/>
  <c r="P335" i="1"/>
  <c r="O335" i="1"/>
  <c r="N335" i="1"/>
  <c r="L335" i="1"/>
  <c r="K335" i="1"/>
  <c r="J335" i="1"/>
  <c r="I335" i="1"/>
  <c r="H335" i="1"/>
  <c r="BG334" i="1"/>
  <c r="AD334" i="1"/>
  <c r="U334" i="1" s="1"/>
  <c r="M334" i="1"/>
  <c r="G334" i="1"/>
  <c r="BG333" i="1"/>
  <c r="AD333" i="1"/>
  <c r="U333" i="1" s="1"/>
  <c r="M333" i="1"/>
  <c r="G333" i="1"/>
  <c r="BG332" i="1"/>
  <c r="AD332" i="1"/>
  <c r="U332" i="1" s="1"/>
  <c r="M332" i="1"/>
  <c r="G332" i="1"/>
  <c r="BG331" i="1"/>
  <c r="AD331" i="1"/>
  <c r="U331" i="1" s="1"/>
  <c r="M331" i="1"/>
  <c r="G331" i="1"/>
  <c r="BG330" i="1"/>
  <c r="AD330" i="1"/>
  <c r="U330" i="1" s="1"/>
  <c r="M330" i="1"/>
  <c r="G330" i="1"/>
  <c r="BG329" i="1"/>
  <c r="AD329" i="1"/>
  <c r="U329" i="1" s="1"/>
  <c r="M329" i="1"/>
  <c r="G329" i="1"/>
  <c r="BG328" i="1"/>
  <c r="AD328" i="1"/>
  <c r="U328" i="1" s="1"/>
  <c r="M328" i="1"/>
  <c r="G328" i="1"/>
  <c r="BG327" i="1"/>
  <c r="AD327" i="1"/>
  <c r="U327" i="1" s="1"/>
  <c r="M327" i="1"/>
  <c r="G327" i="1"/>
  <c r="BG326" i="1"/>
  <c r="AD326" i="1"/>
  <c r="U326" i="1" s="1"/>
  <c r="M326" i="1"/>
  <c r="G326" i="1"/>
  <c r="BG325" i="1"/>
  <c r="AD325" i="1"/>
  <c r="U325" i="1" s="1"/>
  <c r="M325" i="1"/>
  <c r="G325" i="1"/>
  <c r="BG324" i="1"/>
  <c r="AD324" i="1"/>
  <c r="U324" i="1" s="1"/>
  <c r="M324" i="1"/>
  <c r="G324" i="1"/>
  <c r="BG323" i="1"/>
  <c r="AD323" i="1"/>
  <c r="U323" i="1" s="1"/>
  <c r="M323" i="1"/>
  <c r="G323" i="1"/>
  <c r="BG322" i="1"/>
  <c r="AD322" i="1"/>
  <c r="U322" i="1" s="1"/>
  <c r="M322" i="1"/>
  <c r="BG321" i="1"/>
  <c r="AD321" i="1"/>
  <c r="U321" i="1" s="1"/>
  <c r="M321" i="1"/>
  <c r="BG320" i="1"/>
  <c r="AD320" i="1"/>
  <c r="U320" i="1" s="1"/>
  <c r="M320" i="1"/>
  <c r="BG319" i="1"/>
  <c r="AD319" i="1"/>
  <c r="U319" i="1" s="1"/>
  <c r="M319" i="1"/>
  <c r="BG318" i="1"/>
  <c r="AD318" i="1"/>
  <c r="U318" i="1" s="1"/>
  <c r="M318" i="1"/>
  <c r="BG317" i="1"/>
  <c r="AD317" i="1"/>
  <c r="U317" i="1" s="1"/>
  <c r="M317" i="1"/>
  <c r="BG316" i="1"/>
  <c r="AD316" i="1"/>
  <c r="U316" i="1" s="1"/>
  <c r="M316" i="1"/>
  <c r="BG315" i="1"/>
  <c r="AD315" i="1"/>
  <c r="U315" i="1" s="1"/>
  <c r="M315" i="1"/>
  <c r="BG314" i="1"/>
  <c r="AD314" i="1"/>
  <c r="U314" i="1" s="1"/>
  <c r="M314" i="1"/>
  <c r="BG313" i="1"/>
  <c r="AD313" i="1"/>
  <c r="U313" i="1" s="1"/>
  <c r="M313" i="1"/>
  <c r="BG312" i="1"/>
  <c r="AD312" i="1"/>
  <c r="U312" i="1" s="1"/>
  <c r="M312" i="1"/>
  <c r="G312" i="1"/>
  <c r="BJ311" i="1"/>
  <c r="BI311" i="1"/>
  <c r="BH311" i="1"/>
  <c r="BF311" i="1"/>
  <c r="BE311" i="1"/>
  <c r="BD311" i="1"/>
  <c r="BC311" i="1"/>
  <c r="BB311" i="1"/>
  <c r="BA311" i="1"/>
  <c r="AZ311" i="1"/>
  <c r="AY311" i="1"/>
  <c r="AX311" i="1"/>
  <c r="AW311" i="1"/>
  <c r="AV311" i="1"/>
  <c r="AU311" i="1"/>
  <c r="AT311" i="1"/>
  <c r="AS311" i="1"/>
  <c r="AR311" i="1"/>
  <c r="AQ311" i="1"/>
  <c r="AP311" i="1"/>
  <c r="AO311" i="1"/>
  <c r="AN311" i="1"/>
  <c r="AM311" i="1"/>
  <c r="AL311" i="1"/>
  <c r="AK311" i="1"/>
  <c r="AJ311" i="1"/>
  <c r="AI311" i="1"/>
  <c r="AH311" i="1"/>
  <c r="AG311" i="1"/>
  <c r="AF311" i="1"/>
  <c r="AE311" i="1"/>
  <c r="AC311" i="1"/>
  <c r="AB311" i="1"/>
  <c r="AA311" i="1"/>
  <c r="Z311" i="1"/>
  <c r="Y311" i="1"/>
  <c r="X311" i="1"/>
  <c r="W311" i="1"/>
  <c r="V311" i="1"/>
  <c r="T311" i="1"/>
  <c r="S311" i="1"/>
  <c r="R311" i="1"/>
  <c r="Q311" i="1"/>
  <c r="P311" i="1"/>
  <c r="O311" i="1"/>
  <c r="N311" i="1"/>
  <c r="L311" i="1"/>
  <c r="K311" i="1"/>
  <c r="J311" i="1"/>
  <c r="I311" i="1"/>
  <c r="H311" i="1"/>
  <c r="D311" i="1"/>
  <c r="BG309" i="1"/>
  <c r="AD309" i="1"/>
  <c r="U309" i="1" s="1"/>
  <c r="M309" i="1"/>
  <c r="G309" i="1"/>
  <c r="BG308" i="1"/>
  <c r="AD308" i="1"/>
  <c r="U308" i="1" s="1"/>
  <c r="M308" i="1"/>
  <c r="G308" i="1"/>
  <c r="BG307" i="1"/>
  <c r="AD307" i="1"/>
  <c r="U307" i="1" s="1"/>
  <c r="M307" i="1"/>
  <c r="G307" i="1"/>
  <c r="BG306" i="1"/>
  <c r="AD306" i="1"/>
  <c r="U306" i="1" s="1"/>
  <c r="M306" i="1"/>
  <c r="G306" i="1"/>
  <c r="BG305" i="1"/>
  <c r="AD305" i="1"/>
  <c r="U305" i="1" s="1"/>
  <c r="M305" i="1"/>
  <c r="G305" i="1"/>
  <c r="BG304" i="1"/>
  <c r="AD304" i="1"/>
  <c r="U304" i="1" s="1"/>
  <c r="M304" i="1"/>
  <c r="G304" i="1"/>
  <c r="BG303" i="1"/>
  <c r="AD303" i="1"/>
  <c r="U303" i="1" s="1"/>
  <c r="M303" i="1"/>
  <c r="G303" i="1"/>
  <c r="BG302" i="1"/>
  <c r="AD302" i="1"/>
  <c r="U302" i="1" s="1"/>
  <c r="M302" i="1"/>
  <c r="G302" i="1"/>
  <c r="BG301" i="1"/>
  <c r="AD301" i="1"/>
  <c r="U301" i="1" s="1"/>
  <c r="M301" i="1"/>
  <c r="G301" i="1"/>
  <c r="BG300" i="1"/>
  <c r="AD300" i="1"/>
  <c r="U300" i="1" s="1"/>
  <c r="M300" i="1"/>
  <c r="F300" i="1" s="1"/>
  <c r="BG299" i="1"/>
  <c r="AD299" i="1"/>
  <c r="U299" i="1" s="1"/>
  <c r="M299" i="1"/>
  <c r="F299" i="1" s="1"/>
  <c r="BG298" i="1"/>
  <c r="AD298" i="1"/>
  <c r="U298" i="1" s="1"/>
  <c r="M298" i="1"/>
  <c r="G298" i="1"/>
  <c r="BG297" i="1"/>
  <c r="AD297" i="1"/>
  <c r="U297" i="1" s="1"/>
  <c r="M297" i="1"/>
  <c r="G297" i="1"/>
  <c r="BG296" i="1"/>
  <c r="AD296" i="1"/>
  <c r="U296" i="1" s="1"/>
  <c r="M296" i="1"/>
  <c r="G296" i="1"/>
  <c r="BG295" i="1"/>
  <c r="AD295" i="1"/>
  <c r="U295" i="1" s="1"/>
  <c r="M295" i="1"/>
  <c r="G295" i="1"/>
  <c r="BG294" i="1"/>
  <c r="AD294" i="1"/>
  <c r="M294" i="1"/>
  <c r="G294" i="1"/>
  <c r="BG293" i="1"/>
  <c r="AD293" i="1"/>
  <c r="U293" i="1" s="1"/>
  <c r="M293" i="1"/>
  <c r="G293" i="1"/>
  <c r="BJ292" i="1"/>
  <c r="BI292" i="1"/>
  <c r="BH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C292" i="1"/>
  <c r="AB292" i="1"/>
  <c r="AA292" i="1"/>
  <c r="Z292" i="1"/>
  <c r="Y292" i="1"/>
  <c r="X292" i="1"/>
  <c r="W292" i="1"/>
  <c r="V292" i="1"/>
  <c r="T292" i="1"/>
  <c r="S292" i="1"/>
  <c r="R292" i="1"/>
  <c r="Q292" i="1"/>
  <c r="P292" i="1"/>
  <c r="O292" i="1"/>
  <c r="N292" i="1"/>
  <c r="L292" i="1"/>
  <c r="K292" i="1"/>
  <c r="D292" i="1"/>
  <c r="BG291" i="1"/>
  <c r="AD291" i="1"/>
  <c r="U291" i="1" s="1"/>
  <c r="M291" i="1"/>
  <c r="F291" i="1" s="1"/>
  <c r="BG290" i="1"/>
  <c r="AD290" i="1"/>
  <c r="U290" i="1" s="1"/>
  <c r="M290" i="1"/>
  <c r="G290" i="1"/>
  <c r="BJ289" i="1"/>
  <c r="BI289" i="1"/>
  <c r="BH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C289" i="1"/>
  <c r="AB289" i="1"/>
  <c r="AA289" i="1"/>
  <c r="Z289" i="1"/>
  <c r="Y289" i="1"/>
  <c r="X289" i="1"/>
  <c r="W289" i="1"/>
  <c r="V289" i="1"/>
  <c r="T289" i="1"/>
  <c r="S289" i="1"/>
  <c r="R289" i="1"/>
  <c r="Q289" i="1"/>
  <c r="P289" i="1"/>
  <c r="O289" i="1"/>
  <c r="N289" i="1"/>
  <c r="L289" i="1"/>
  <c r="K289" i="1"/>
  <c r="J289" i="1"/>
  <c r="I289" i="1"/>
  <c r="H289" i="1"/>
  <c r="D289" i="1"/>
  <c r="BG288" i="1"/>
  <c r="AD288" i="1"/>
  <c r="U288" i="1" s="1"/>
  <c r="M288" i="1"/>
  <c r="F288" i="1" s="1"/>
  <c r="BG287" i="1"/>
  <c r="AD287" i="1"/>
  <c r="U287" i="1" s="1"/>
  <c r="M287" i="1"/>
  <c r="F287" i="1" s="1"/>
  <c r="BJ286" i="1"/>
  <c r="BI286" i="1"/>
  <c r="BH286" i="1"/>
  <c r="BF286" i="1"/>
  <c r="BE286" i="1"/>
  <c r="BD286" i="1"/>
  <c r="BC286" i="1"/>
  <c r="BB286" i="1"/>
  <c r="BA286" i="1"/>
  <c r="AZ286" i="1"/>
  <c r="AY286" i="1"/>
  <c r="AX286" i="1"/>
  <c r="AW286" i="1"/>
  <c r="AV286" i="1"/>
  <c r="AU286" i="1"/>
  <c r="AT286" i="1"/>
  <c r="AS286" i="1"/>
  <c r="AR286" i="1"/>
  <c r="AQ286" i="1"/>
  <c r="AP286" i="1"/>
  <c r="AO286" i="1"/>
  <c r="AN286" i="1"/>
  <c r="AM286" i="1"/>
  <c r="AL286" i="1"/>
  <c r="AK286" i="1"/>
  <c r="AJ286" i="1"/>
  <c r="AI286" i="1"/>
  <c r="AH286" i="1"/>
  <c r="AG286" i="1"/>
  <c r="AF286" i="1"/>
  <c r="AE286" i="1"/>
  <c r="AC286" i="1"/>
  <c r="AB286" i="1"/>
  <c r="AA286" i="1"/>
  <c r="Z286" i="1"/>
  <c r="Y286" i="1"/>
  <c r="X286" i="1"/>
  <c r="W286" i="1"/>
  <c r="V286" i="1"/>
  <c r="T286" i="1"/>
  <c r="S286" i="1"/>
  <c r="R286" i="1"/>
  <c r="Q286" i="1"/>
  <c r="P286" i="1"/>
  <c r="O286" i="1"/>
  <c r="N286" i="1"/>
  <c r="L286" i="1"/>
  <c r="K286" i="1"/>
  <c r="J286" i="1"/>
  <c r="I286" i="1"/>
  <c r="H286" i="1"/>
  <c r="G286" i="1"/>
  <c r="D286" i="1"/>
  <c r="BG283" i="1"/>
  <c r="AD283" i="1"/>
  <c r="U283" i="1" s="1"/>
  <c r="M283" i="1"/>
  <c r="G283" i="1"/>
  <c r="BG282" i="1"/>
  <c r="AD282" i="1"/>
  <c r="U282" i="1" s="1"/>
  <c r="M282" i="1"/>
  <c r="G282" i="1"/>
  <c r="BG281" i="1"/>
  <c r="AD281" i="1"/>
  <c r="U281" i="1" s="1"/>
  <c r="M281" i="1"/>
  <c r="G281" i="1"/>
  <c r="BG280" i="1"/>
  <c r="AD280" i="1"/>
  <c r="U280" i="1" s="1"/>
  <c r="M280" i="1"/>
  <c r="F280" i="1" s="1"/>
  <c r="BG279" i="1"/>
  <c r="AD279" i="1"/>
  <c r="U279" i="1" s="1"/>
  <c r="M279" i="1"/>
  <c r="G279" i="1"/>
  <c r="BG278" i="1"/>
  <c r="AD278" i="1"/>
  <c r="U278" i="1" s="1"/>
  <c r="M278" i="1"/>
  <c r="G278" i="1"/>
  <c r="BG277" i="1"/>
  <c r="AD277" i="1"/>
  <c r="U277" i="1" s="1"/>
  <c r="M277" i="1"/>
  <c r="G277" i="1"/>
  <c r="BG276" i="1"/>
  <c r="AD276" i="1"/>
  <c r="U276" i="1" s="1"/>
  <c r="M276" i="1"/>
  <c r="G276" i="1"/>
  <c r="BG275" i="1"/>
  <c r="AD275" i="1"/>
  <c r="U275" i="1" s="1"/>
  <c r="M275" i="1"/>
  <c r="G275" i="1"/>
  <c r="BG274" i="1"/>
  <c r="AD274" i="1"/>
  <c r="U274" i="1" s="1"/>
  <c r="M274" i="1"/>
  <c r="G274" i="1"/>
  <c r="BG273" i="1"/>
  <c r="AD273" i="1"/>
  <c r="U273" i="1" s="1"/>
  <c r="M273" i="1"/>
  <c r="G273" i="1"/>
  <c r="BG272" i="1"/>
  <c r="AD272" i="1"/>
  <c r="U272" i="1" s="1"/>
  <c r="M272" i="1"/>
  <c r="G272" i="1"/>
  <c r="BG271" i="1"/>
  <c r="AD271" i="1"/>
  <c r="U271" i="1" s="1"/>
  <c r="M271" i="1"/>
  <c r="G271" i="1"/>
  <c r="BG270" i="1"/>
  <c r="AD270" i="1"/>
  <c r="U270" i="1" s="1"/>
  <c r="M270" i="1"/>
  <c r="G270" i="1"/>
  <c r="BG269" i="1"/>
  <c r="AD269" i="1"/>
  <c r="U269" i="1" s="1"/>
  <c r="M269" i="1"/>
  <c r="G269" i="1"/>
  <c r="BG268" i="1"/>
  <c r="AD268" i="1"/>
  <c r="U268" i="1" s="1"/>
  <c r="M268" i="1"/>
  <c r="G268" i="1"/>
  <c r="BG267" i="1"/>
  <c r="AD267" i="1"/>
  <c r="U267" i="1" s="1"/>
  <c r="M267" i="1"/>
  <c r="G267" i="1"/>
  <c r="BG266" i="1"/>
  <c r="AD266" i="1"/>
  <c r="U266" i="1" s="1"/>
  <c r="M266" i="1"/>
  <c r="G266" i="1"/>
  <c r="BJ265" i="1"/>
  <c r="BI265" i="1"/>
  <c r="BH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C265" i="1"/>
  <c r="AB265" i="1"/>
  <c r="AA265" i="1"/>
  <c r="Z265" i="1"/>
  <c r="Y265" i="1"/>
  <c r="X265" i="1"/>
  <c r="W265" i="1"/>
  <c r="V265" i="1"/>
  <c r="T265" i="1"/>
  <c r="S265" i="1"/>
  <c r="R265" i="1"/>
  <c r="Q265" i="1"/>
  <c r="P265" i="1"/>
  <c r="O265" i="1"/>
  <c r="N265" i="1"/>
  <c r="L265" i="1"/>
  <c r="K265" i="1"/>
  <c r="J265" i="1"/>
  <c r="I265" i="1"/>
  <c r="H265" i="1"/>
  <c r="D265" i="1"/>
  <c r="BG264" i="1"/>
  <c r="AD264" i="1"/>
  <c r="U264" i="1" s="1"/>
  <c r="M264" i="1"/>
  <c r="G264" i="1"/>
  <c r="BG263" i="1"/>
  <c r="AD263" i="1"/>
  <c r="U263" i="1" s="1"/>
  <c r="M263" i="1"/>
  <c r="G263" i="1"/>
  <c r="BG262" i="1"/>
  <c r="AD262" i="1"/>
  <c r="U262" i="1" s="1"/>
  <c r="M262" i="1"/>
  <c r="G262" i="1"/>
  <c r="BG261" i="1"/>
  <c r="AD261" i="1"/>
  <c r="U261" i="1" s="1"/>
  <c r="M261" i="1"/>
  <c r="G261" i="1"/>
  <c r="G260" i="1" s="1"/>
  <c r="BJ260" i="1"/>
  <c r="BI260" i="1"/>
  <c r="BH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C260" i="1"/>
  <c r="AB260" i="1"/>
  <c r="AA260" i="1"/>
  <c r="Z260" i="1"/>
  <c r="Y260" i="1"/>
  <c r="X260" i="1"/>
  <c r="W260" i="1"/>
  <c r="V260" i="1"/>
  <c r="T260" i="1"/>
  <c r="S260" i="1"/>
  <c r="R260" i="1"/>
  <c r="Q260" i="1"/>
  <c r="P260" i="1"/>
  <c r="O260" i="1"/>
  <c r="N260" i="1"/>
  <c r="L260" i="1"/>
  <c r="K260" i="1"/>
  <c r="J260" i="1"/>
  <c r="I260" i="1"/>
  <c r="H260" i="1"/>
  <c r="D260" i="1"/>
  <c r="BG259" i="1"/>
  <c r="AD259" i="1"/>
  <c r="U259" i="1" s="1"/>
  <c r="M259" i="1"/>
  <c r="G259" i="1"/>
  <c r="BG258" i="1"/>
  <c r="AD258" i="1"/>
  <c r="U258" i="1" s="1"/>
  <c r="M258" i="1"/>
  <c r="G258" i="1"/>
  <c r="BJ257" i="1"/>
  <c r="BI257" i="1"/>
  <c r="BH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C257" i="1"/>
  <c r="AB257" i="1"/>
  <c r="AA257" i="1"/>
  <c r="Z257" i="1"/>
  <c r="Y257" i="1"/>
  <c r="X257" i="1"/>
  <c r="W257" i="1"/>
  <c r="V257" i="1"/>
  <c r="T257" i="1"/>
  <c r="S257" i="1"/>
  <c r="R257" i="1"/>
  <c r="Q257" i="1"/>
  <c r="P257" i="1"/>
  <c r="O257" i="1"/>
  <c r="N257" i="1"/>
  <c r="L257" i="1"/>
  <c r="K257" i="1"/>
  <c r="J257" i="1"/>
  <c r="I257" i="1"/>
  <c r="H257" i="1"/>
  <c r="D257" i="1"/>
  <c r="BG256" i="1"/>
  <c r="AD256" i="1"/>
  <c r="U256" i="1" s="1"/>
  <c r="M256" i="1"/>
  <c r="G256" i="1"/>
  <c r="BG255" i="1"/>
  <c r="AD255" i="1"/>
  <c r="U255" i="1" s="1"/>
  <c r="M255" i="1"/>
  <c r="G255" i="1"/>
  <c r="BG254" i="1"/>
  <c r="AD254" i="1"/>
  <c r="U254" i="1" s="1"/>
  <c r="M254" i="1"/>
  <c r="G254" i="1"/>
  <c r="BG253" i="1"/>
  <c r="AD253" i="1"/>
  <c r="U253" i="1" s="1"/>
  <c r="M253" i="1"/>
  <c r="G253" i="1"/>
  <c r="BG252" i="1"/>
  <c r="AD252" i="1"/>
  <c r="U252" i="1" s="1"/>
  <c r="M252" i="1"/>
  <c r="G252" i="1"/>
  <c r="BG251" i="1"/>
  <c r="AD251" i="1"/>
  <c r="U251" i="1" s="1"/>
  <c r="M251" i="1"/>
  <c r="G251" i="1"/>
  <c r="BG250" i="1"/>
  <c r="AD250" i="1"/>
  <c r="U250" i="1" s="1"/>
  <c r="M250" i="1"/>
  <c r="G250" i="1"/>
  <c r="BG249" i="1"/>
  <c r="AD249" i="1"/>
  <c r="U249" i="1" s="1"/>
  <c r="M249" i="1"/>
  <c r="G249" i="1"/>
  <c r="BG248" i="1"/>
  <c r="AD248" i="1"/>
  <c r="U248" i="1" s="1"/>
  <c r="M248" i="1"/>
  <c r="G248" i="1"/>
  <c r="BG247" i="1"/>
  <c r="AD247" i="1"/>
  <c r="U247" i="1" s="1"/>
  <c r="M247" i="1"/>
  <c r="G247" i="1"/>
  <c r="BG246" i="1"/>
  <c r="AD246" i="1"/>
  <c r="U246" i="1" s="1"/>
  <c r="M246" i="1"/>
  <c r="G246" i="1"/>
  <c r="BG245" i="1"/>
  <c r="AD245" i="1"/>
  <c r="U245" i="1" s="1"/>
  <c r="M245" i="1"/>
  <c r="G245" i="1"/>
  <c r="BG244" i="1"/>
  <c r="AD244" i="1"/>
  <c r="U244" i="1" s="1"/>
  <c r="M244" i="1"/>
  <c r="G244" i="1"/>
  <c r="BJ243" i="1"/>
  <c r="BI243" i="1"/>
  <c r="BH243" i="1"/>
  <c r="BF243" i="1"/>
  <c r="BE243" i="1"/>
  <c r="BD243" i="1"/>
  <c r="BC243" i="1"/>
  <c r="BB243"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C243" i="1"/>
  <c r="AB243" i="1"/>
  <c r="AA243" i="1"/>
  <c r="Z243" i="1"/>
  <c r="Y243" i="1"/>
  <c r="X243" i="1"/>
  <c r="W243" i="1"/>
  <c r="V243" i="1"/>
  <c r="T243" i="1"/>
  <c r="S243" i="1"/>
  <c r="R243" i="1"/>
  <c r="Q243" i="1"/>
  <c r="P243" i="1"/>
  <c r="O243" i="1"/>
  <c r="N243" i="1"/>
  <c r="L243" i="1"/>
  <c r="K243" i="1"/>
  <c r="J243" i="1"/>
  <c r="I243" i="1"/>
  <c r="H243" i="1"/>
  <c r="D243" i="1"/>
  <c r="BG242" i="1"/>
  <c r="AD242" i="1"/>
  <c r="U242" i="1" s="1"/>
  <c r="M242" i="1"/>
  <c r="F242" i="1" s="1"/>
  <c r="BG241" i="1"/>
  <c r="AD241" i="1"/>
  <c r="M241" i="1"/>
  <c r="G241" i="1"/>
  <c r="BG240" i="1"/>
  <c r="AD240" i="1"/>
  <c r="U240" i="1" s="1"/>
  <c r="M240" i="1"/>
  <c r="G240" i="1"/>
  <c r="BJ239" i="1"/>
  <c r="BI239" i="1"/>
  <c r="BH239" i="1"/>
  <c r="BF239" i="1"/>
  <c r="BE239" i="1"/>
  <c r="BD239" i="1"/>
  <c r="BC239" i="1"/>
  <c r="BB239"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C239" i="1"/>
  <c r="AB239" i="1"/>
  <c r="AA239" i="1"/>
  <c r="Z239" i="1"/>
  <c r="Y239" i="1"/>
  <c r="X239" i="1"/>
  <c r="W239" i="1"/>
  <c r="V239" i="1"/>
  <c r="T239" i="1"/>
  <c r="S239" i="1"/>
  <c r="R239" i="1"/>
  <c r="Q239" i="1"/>
  <c r="P239" i="1"/>
  <c r="O239" i="1"/>
  <c r="N239" i="1"/>
  <c r="L239" i="1"/>
  <c r="K239" i="1"/>
  <c r="J239" i="1"/>
  <c r="I239" i="1"/>
  <c r="H239" i="1"/>
  <c r="D239" i="1"/>
  <c r="BG238" i="1"/>
  <c r="AD238" i="1"/>
  <c r="U238" i="1" s="1"/>
  <c r="M238" i="1"/>
  <c r="F238" i="1" s="1"/>
  <c r="BG237" i="1"/>
  <c r="AD237" i="1"/>
  <c r="U237" i="1" s="1"/>
  <c r="M237" i="1"/>
  <c r="F237" i="1" s="1"/>
  <c r="BJ236" i="1"/>
  <c r="BI236" i="1"/>
  <c r="BH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C236" i="1"/>
  <c r="AB236" i="1"/>
  <c r="AA236" i="1"/>
  <c r="Z236" i="1"/>
  <c r="Y236" i="1"/>
  <c r="X236" i="1"/>
  <c r="W236" i="1"/>
  <c r="V236" i="1"/>
  <c r="T236" i="1"/>
  <c r="S236" i="1"/>
  <c r="R236" i="1"/>
  <c r="Q236" i="1"/>
  <c r="P236" i="1"/>
  <c r="O236" i="1"/>
  <c r="N236" i="1"/>
  <c r="L236" i="1"/>
  <c r="K236" i="1"/>
  <c r="J236" i="1"/>
  <c r="I236" i="1"/>
  <c r="H236" i="1"/>
  <c r="G236" i="1"/>
  <c r="D236" i="1"/>
  <c r="BG235" i="1"/>
  <c r="AD235" i="1"/>
  <c r="U235" i="1" s="1"/>
  <c r="M235" i="1"/>
  <c r="G235" i="1"/>
  <c r="BG234" i="1"/>
  <c r="AD234" i="1"/>
  <c r="U234" i="1" s="1"/>
  <c r="M234" i="1"/>
  <c r="F234" i="1" s="1"/>
  <c r="BG233" i="1"/>
  <c r="AD233" i="1"/>
  <c r="U233" i="1" s="1"/>
  <c r="M233" i="1"/>
  <c r="G233" i="1"/>
  <c r="BG232" i="1"/>
  <c r="AD232" i="1"/>
  <c r="U232" i="1" s="1"/>
  <c r="M232" i="1"/>
  <c r="G232" i="1"/>
  <c r="BG231" i="1"/>
  <c r="AD231" i="1"/>
  <c r="U231" i="1" s="1"/>
  <c r="M231" i="1"/>
  <c r="G231" i="1"/>
  <c r="BL230" i="1"/>
  <c r="BK230" i="1"/>
  <c r="BJ230" i="1"/>
  <c r="BI230" i="1"/>
  <c r="BH230" i="1"/>
  <c r="BF230" i="1"/>
  <c r="BE230" i="1"/>
  <c r="BD230" i="1"/>
  <c r="BC230" i="1"/>
  <c r="BB230"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C230" i="1"/>
  <c r="AB230" i="1"/>
  <c r="AA230" i="1"/>
  <c r="Z230" i="1"/>
  <c r="Y230" i="1"/>
  <c r="X230" i="1"/>
  <c r="W230" i="1"/>
  <c r="V230" i="1"/>
  <c r="T230" i="1"/>
  <c r="S230" i="1"/>
  <c r="R230" i="1"/>
  <c r="Q230" i="1"/>
  <c r="P230" i="1"/>
  <c r="O230" i="1"/>
  <c r="N230" i="1"/>
  <c r="L230" i="1"/>
  <c r="K230" i="1"/>
  <c r="J230" i="1"/>
  <c r="I230" i="1"/>
  <c r="H230" i="1"/>
  <c r="D230" i="1"/>
  <c r="BG229" i="1"/>
  <c r="AD229" i="1"/>
  <c r="U229" i="1" s="1"/>
  <c r="M229" i="1"/>
  <c r="G229" i="1"/>
  <c r="G228" i="1" s="1"/>
  <c r="BJ228" i="1"/>
  <c r="BJ226" i="1" s="1"/>
  <c r="BI228" i="1"/>
  <c r="BI226" i="1" s="1"/>
  <c r="BH228" i="1"/>
  <c r="BH226" i="1" s="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C228" i="1"/>
  <c r="AB228" i="1"/>
  <c r="AA228" i="1"/>
  <c r="Z228" i="1"/>
  <c r="Y228" i="1"/>
  <c r="X228" i="1"/>
  <c r="W228" i="1"/>
  <c r="V228" i="1"/>
  <c r="T228" i="1"/>
  <c r="S228" i="1"/>
  <c r="R228" i="1"/>
  <c r="Q228" i="1"/>
  <c r="P228" i="1"/>
  <c r="O228" i="1"/>
  <c r="N228" i="1"/>
  <c r="L228" i="1"/>
  <c r="K228" i="1"/>
  <c r="J228" i="1"/>
  <c r="J226" i="1" s="1"/>
  <c r="I228" i="1"/>
  <c r="I226" i="1" s="1"/>
  <c r="H228" i="1"/>
  <c r="H226" i="1" s="1"/>
  <c r="D228" i="1"/>
  <c r="D226" i="1" s="1"/>
  <c r="BG227" i="1"/>
  <c r="AD227" i="1"/>
  <c r="U227" i="1" s="1"/>
  <c r="M227" i="1"/>
  <c r="G227" i="1"/>
  <c r="BF226" i="1"/>
  <c r="BE226" i="1"/>
  <c r="BD226" i="1"/>
  <c r="BC226" i="1"/>
  <c r="BB226"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C226" i="1"/>
  <c r="AB226" i="1"/>
  <c r="AA226" i="1"/>
  <c r="Z226" i="1"/>
  <c r="Y226" i="1"/>
  <c r="X226" i="1"/>
  <c r="W226" i="1"/>
  <c r="V226" i="1"/>
  <c r="T226" i="1"/>
  <c r="S226" i="1"/>
  <c r="R226" i="1"/>
  <c r="Q226" i="1"/>
  <c r="P226" i="1"/>
  <c r="O226" i="1"/>
  <c r="N226" i="1"/>
  <c r="L226" i="1"/>
  <c r="K226" i="1"/>
  <c r="BG225" i="1"/>
  <c r="AD225" i="1"/>
  <c r="U225" i="1" s="1"/>
  <c r="M225" i="1"/>
  <c r="G225" i="1"/>
  <c r="BG224" i="1"/>
  <c r="AD224" i="1"/>
  <c r="U224" i="1" s="1"/>
  <c r="M224" i="1"/>
  <c r="G224" i="1"/>
  <c r="BG223" i="1"/>
  <c r="AD223" i="1"/>
  <c r="U223" i="1" s="1"/>
  <c r="M223" i="1"/>
  <c r="G223" i="1"/>
  <c r="BG222" i="1"/>
  <c r="AD222" i="1"/>
  <c r="U222" i="1" s="1"/>
  <c r="M222" i="1"/>
  <c r="G222" i="1"/>
  <c r="BG221" i="1"/>
  <c r="AD221" i="1"/>
  <c r="U221" i="1" s="1"/>
  <c r="M221" i="1"/>
  <c r="G221" i="1"/>
  <c r="BG220" i="1"/>
  <c r="AD220" i="1"/>
  <c r="U220" i="1" s="1"/>
  <c r="M220" i="1"/>
  <c r="G220" i="1"/>
  <c r="BG219" i="1"/>
  <c r="AD219" i="1"/>
  <c r="U219" i="1" s="1"/>
  <c r="M219" i="1"/>
  <c r="G219" i="1"/>
  <c r="BG218" i="1"/>
  <c r="AD218" i="1"/>
  <c r="U218" i="1" s="1"/>
  <c r="M218" i="1"/>
  <c r="G218" i="1"/>
  <c r="BG217" i="1"/>
  <c r="AD217" i="1"/>
  <c r="U217" i="1" s="1"/>
  <c r="M217" i="1"/>
  <c r="G217" i="1"/>
  <c r="BG216" i="1"/>
  <c r="AD216" i="1"/>
  <c r="U216" i="1" s="1"/>
  <c r="M216" i="1"/>
  <c r="G216" i="1"/>
  <c r="BG215" i="1"/>
  <c r="AD215" i="1"/>
  <c r="U215" i="1" s="1"/>
  <c r="M215" i="1"/>
  <c r="G215" i="1"/>
  <c r="BG214" i="1"/>
  <c r="AD214" i="1"/>
  <c r="U214" i="1" s="1"/>
  <c r="M214" i="1"/>
  <c r="G214" i="1"/>
  <c r="BJ213" i="1"/>
  <c r="BI213" i="1"/>
  <c r="BH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C213" i="1"/>
  <c r="AB213" i="1"/>
  <c r="AA213" i="1"/>
  <c r="Z213" i="1"/>
  <c r="Y213" i="1"/>
  <c r="X213" i="1"/>
  <c r="W213" i="1"/>
  <c r="V213" i="1"/>
  <c r="T213" i="1"/>
  <c r="S213" i="1"/>
  <c r="R213" i="1"/>
  <c r="Q213" i="1"/>
  <c r="P213" i="1"/>
  <c r="O213" i="1"/>
  <c r="N213" i="1"/>
  <c r="L213" i="1"/>
  <c r="K213" i="1"/>
  <c r="J213" i="1"/>
  <c r="I213" i="1"/>
  <c r="H213" i="1"/>
  <c r="D213" i="1"/>
  <c r="BG212" i="1"/>
  <c r="AD212" i="1"/>
  <c r="U212" i="1" s="1"/>
  <c r="M212" i="1"/>
  <c r="G212" i="1"/>
  <c r="BG211" i="1"/>
  <c r="AD211" i="1"/>
  <c r="U211" i="1" s="1"/>
  <c r="M211" i="1"/>
  <c r="G211" i="1"/>
  <c r="BJ210" i="1"/>
  <c r="BI210" i="1"/>
  <c r="BH210" i="1"/>
  <c r="BF210" i="1"/>
  <c r="BE210" i="1"/>
  <c r="BD210" i="1"/>
  <c r="BC210" i="1"/>
  <c r="BB210"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C210" i="1"/>
  <c r="AB210" i="1"/>
  <c r="AA210" i="1"/>
  <c r="Z210" i="1"/>
  <c r="Y210" i="1"/>
  <c r="X210" i="1"/>
  <c r="W210" i="1"/>
  <c r="V210" i="1"/>
  <c r="T210" i="1"/>
  <c r="S210" i="1"/>
  <c r="R210" i="1"/>
  <c r="Q210" i="1"/>
  <c r="P210" i="1"/>
  <c r="O210" i="1"/>
  <c r="N210" i="1"/>
  <c r="L210" i="1"/>
  <c r="K210" i="1"/>
  <c r="J210" i="1"/>
  <c r="I210" i="1"/>
  <c r="H210" i="1"/>
  <c r="D210" i="1"/>
  <c r="BG209" i="1"/>
  <c r="AD209" i="1"/>
  <c r="U209" i="1" s="1"/>
  <c r="M209" i="1"/>
  <c r="BG208" i="1"/>
  <c r="AD208" i="1"/>
  <c r="U208" i="1" s="1"/>
  <c r="M208" i="1"/>
  <c r="F208" i="1" s="1"/>
  <c r="BG207" i="1"/>
  <c r="AD207" i="1"/>
  <c r="U207" i="1" s="1"/>
  <c r="M207" i="1"/>
  <c r="F207" i="1" s="1"/>
  <c r="BG206" i="1"/>
  <c r="AD206" i="1"/>
  <c r="U206" i="1" s="1"/>
  <c r="M206" i="1"/>
  <c r="F206" i="1" s="1"/>
  <c r="BG205" i="1"/>
  <c r="AD205" i="1"/>
  <c r="U205" i="1" s="1"/>
  <c r="M205" i="1"/>
  <c r="F205" i="1" s="1"/>
  <c r="BG204" i="1"/>
  <c r="AD204" i="1"/>
  <c r="U204" i="1" s="1"/>
  <c r="M204" i="1"/>
  <c r="F204" i="1" s="1"/>
  <c r="BJ203" i="1"/>
  <c r="BI203" i="1"/>
  <c r="BH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C203" i="1"/>
  <c r="AB203" i="1"/>
  <c r="AA203" i="1"/>
  <c r="Z203" i="1"/>
  <c r="Y203" i="1"/>
  <c r="X203" i="1"/>
  <c r="W203" i="1"/>
  <c r="V203" i="1"/>
  <c r="T203" i="1"/>
  <c r="S203" i="1"/>
  <c r="R203" i="1"/>
  <c r="Q203" i="1"/>
  <c r="P203" i="1"/>
  <c r="O203" i="1"/>
  <c r="N203" i="1"/>
  <c r="L203" i="1"/>
  <c r="K203" i="1"/>
  <c r="J203" i="1"/>
  <c r="I203" i="1"/>
  <c r="H203" i="1"/>
  <c r="G203" i="1"/>
  <c r="D203" i="1"/>
  <c r="BG202" i="1"/>
  <c r="AD202" i="1"/>
  <c r="U202" i="1" s="1"/>
  <c r="M202" i="1"/>
  <c r="F202" i="1" s="1"/>
  <c r="BG201" i="1"/>
  <c r="AD201" i="1"/>
  <c r="U201" i="1" s="1"/>
  <c r="M201" i="1"/>
  <c r="G201" i="1"/>
  <c r="BG200" i="1"/>
  <c r="AD200" i="1"/>
  <c r="U200" i="1" s="1"/>
  <c r="M200" i="1"/>
  <c r="G200" i="1"/>
  <c r="BG199" i="1"/>
  <c r="AD199" i="1"/>
  <c r="U199" i="1" s="1"/>
  <c r="M199" i="1"/>
  <c r="G199" i="1"/>
  <c r="BG198" i="1"/>
  <c r="AD198" i="1"/>
  <c r="U198" i="1" s="1"/>
  <c r="M198" i="1"/>
  <c r="G198" i="1"/>
  <c r="BG197" i="1"/>
  <c r="AD197" i="1"/>
  <c r="U197" i="1" s="1"/>
  <c r="M197" i="1"/>
  <c r="G197" i="1"/>
  <c r="BG196" i="1"/>
  <c r="AD196" i="1"/>
  <c r="U196" i="1" s="1"/>
  <c r="M196" i="1"/>
  <c r="G196" i="1"/>
  <c r="BG195" i="1"/>
  <c r="AD195" i="1"/>
  <c r="U195" i="1" s="1"/>
  <c r="M195" i="1"/>
  <c r="G195" i="1"/>
  <c r="BG194" i="1"/>
  <c r="AD194" i="1"/>
  <c r="U194" i="1" s="1"/>
  <c r="M194" i="1"/>
  <c r="G194" i="1"/>
  <c r="A194" i="1"/>
  <c r="BG193" i="1"/>
  <c r="AD193" i="1"/>
  <c r="U193" i="1" s="1"/>
  <c r="M193" i="1"/>
  <c r="G193" i="1"/>
  <c r="BG192" i="1"/>
  <c r="AD192" i="1"/>
  <c r="U192" i="1" s="1"/>
  <c r="M192" i="1"/>
  <c r="G192" i="1"/>
  <c r="BG191" i="1"/>
  <c r="AD191" i="1"/>
  <c r="U191" i="1" s="1"/>
  <c r="M191" i="1"/>
  <c r="G191" i="1"/>
  <c r="BG190" i="1"/>
  <c r="AD190" i="1"/>
  <c r="U190" i="1" s="1"/>
  <c r="M190" i="1"/>
  <c r="G190" i="1"/>
  <c r="BG189" i="1"/>
  <c r="AD189" i="1"/>
  <c r="U189" i="1" s="1"/>
  <c r="M189" i="1"/>
  <c r="G189" i="1"/>
  <c r="BG188" i="1"/>
  <c r="AD188" i="1"/>
  <c r="U188" i="1" s="1"/>
  <c r="M188" i="1"/>
  <c r="G188" i="1"/>
  <c r="BG187" i="1"/>
  <c r="AD187" i="1"/>
  <c r="U187" i="1" s="1"/>
  <c r="M187" i="1"/>
  <c r="G187" i="1"/>
  <c r="BG186" i="1"/>
  <c r="AD186" i="1"/>
  <c r="U186" i="1" s="1"/>
  <c r="M186" i="1"/>
  <c r="G186" i="1"/>
  <c r="BJ185" i="1"/>
  <c r="BI185" i="1"/>
  <c r="BH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C185" i="1"/>
  <c r="AB185" i="1"/>
  <c r="AA185" i="1"/>
  <c r="Z185" i="1"/>
  <c r="Y185" i="1"/>
  <c r="X185" i="1"/>
  <c r="W185" i="1"/>
  <c r="V185" i="1"/>
  <c r="T185" i="1"/>
  <c r="S185" i="1"/>
  <c r="R185" i="1"/>
  <c r="Q185" i="1"/>
  <c r="P185" i="1"/>
  <c r="O185" i="1"/>
  <c r="N185" i="1"/>
  <c r="L185" i="1"/>
  <c r="K185" i="1"/>
  <c r="J185" i="1"/>
  <c r="I185" i="1"/>
  <c r="H185" i="1"/>
  <c r="D185" i="1"/>
  <c r="BG184" i="1"/>
  <c r="AD184" i="1"/>
  <c r="U184" i="1" s="1"/>
  <c r="M184" i="1"/>
  <c r="G184" i="1"/>
  <c r="BG183" i="1"/>
  <c r="AD183" i="1"/>
  <c r="U183" i="1" s="1"/>
  <c r="M183" i="1"/>
  <c r="G183" i="1"/>
  <c r="BG182" i="1"/>
  <c r="AD182" i="1"/>
  <c r="U182" i="1" s="1"/>
  <c r="M182" i="1"/>
  <c r="G182" i="1"/>
  <c r="BG181" i="1"/>
  <c r="AD181" i="1"/>
  <c r="U181" i="1" s="1"/>
  <c r="M181" i="1"/>
  <c r="G181" i="1"/>
  <c r="BJ180" i="1"/>
  <c r="BI180" i="1"/>
  <c r="BH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C180" i="1"/>
  <c r="AB180" i="1"/>
  <c r="AA180" i="1"/>
  <c r="Z180" i="1"/>
  <c r="Y180" i="1"/>
  <c r="X180" i="1"/>
  <c r="W180" i="1"/>
  <c r="V180" i="1"/>
  <c r="T180" i="1"/>
  <c r="S180" i="1"/>
  <c r="R180" i="1"/>
  <c r="Q180" i="1"/>
  <c r="P180" i="1"/>
  <c r="O180" i="1"/>
  <c r="N180" i="1"/>
  <c r="L180" i="1"/>
  <c r="K180" i="1"/>
  <c r="J180" i="1"/>
  <c r="I180" i="1"/>
  <c r="H180" i="1"/>
  <c r="D180" i="1"/>
  <c r="BG179" i="1"/>
  <c r="AD179" i="1"/>
  <c r="AD178" i="1" s="1"/>
  <c r="M179" i="1"/>
  <c r="G179" i="1"/>
  <c r="G178" i="1" s="1"/>
  <c r="BJ178" i="1"/>
  <c r="BI178" i="1"/>
  <c r="BH178" i="1"/>
  <c r="BF178"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C178" i="1"/>
  <c r="AB178" i="1"/>
  <c r="AA178" i="1"/>
  <c r="Z178" i="1"/>
  <c r="Y178" i="1"/>
  <c r="X178" i="1"/>
  <c r="W178" i="1"/>
  <c r="V178" i="1"/>
  <c r="T178" i="1"/>
  <c r="S178" i="1"/>
  <c r="R178" i="1"/>
  <c r="Q178" i="1"/>
  <c r="P178" i="1"/>
  <c r="O178" i="1"/>
  <c r="N178" i="1"/>
  <c r="M178" i="1"/>
  <c r="L178" i="1"/>
  <c r="K178" i="1"/>
  <c r="J178" i="1"/>
  <c r="I178" i="1"/>
  <c r="H178" i="1"/>
  <c r="D178" i="1"/>
  <c r="BG177" i="1"/>
  <c r="AD177" i="1"/>
  <c r="U177" i="1" s="1"/>
  <c r="M177" i="1"/>
  <c r="G177" i="1"/>
  <c r="BG176" i="1"/>
  <c r="AD176" i="1"/>
  <c r="U176" i="1" s="1"/>
  <c r="M176" i="1"/>
  <c r="BG175" i="1"/>
  <c r="AD175" i="1"/>
  <c r="U175" i="1" s="1"/>
  <c r="M175" i="1"/>
  <c r="G175" i="1"/>
  <c r="BG174" i="1"/>
  <c r="AD174" i="1"/>
  <c r="U174" i="1" s="1"/>
  <c r="M174" i="1"/>
  <c r="G174" i="1"/>
  <c r="BG173" i="1"/>
  <c r="AD173" i="1"/>
  <c r="U173" i="1" s="1"/>
  <c r="M173" i="1"/>
  <c r="G173" i="1"/>
  <c r="BG172" i="1"/>
  <c r="AD172" i="1"/>
  <c r="U172" i="1" s="1"/>
  <c r="M172" i="1"/>
  <c r="G172" i="1"/>
  <c r="BJ171" i="1"/>
  <c r="BI171" i="1"/>
  <c r="BH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C171" i="1"/>
  <c r="AB171" i="1"/>
  <c r="AA171" i="1"/>
  <c r="Z171" i="1"/>
  <c r="Y171" i="1"/>
  <c r="X171" i="1"/>
  <c r="W171" i="1"/>
  <c r="V171" i="1"/>
  <c r="T171" i="1"/>
  <c r="S171" i="1"/>
  <c r="R171" i="1"/>
  <c r="Q171" i="1"/>
  <c r="P171" i="1"/>
  <c r="O171" i="1"/>
  <c r="N171" i="1"/>
  <c r="L171" i="1"/>
  <c r="K171" i="1"/>
  <c r="J171" i="1"/>
  <c r="I171" i="1"/>
  <c r="H171" i="1"/>
  <c r="D171" i="1"/>
  <c r="BG170" i="1"/>
  <c r="AD170" i="1"/>
  <c r="U170" i="1" s="1"/>
  <c r="M170" i="1"/>
  <c r="G170" i="1"/>
  <c r="BG169" i="1"/>
  <c r="AD169" i="1"/>
  <c r="U169" i="1" s="1"/>
  <c r="M169" i="1"/>
  <c r="G169" i="1"/>
  <c r="BG168" i="1"/>
  <c r="AD168" i="1"/>
  <c r="U168" i="1" s="1"/>
  <c r="M168" i="1"/>
  <c r="G168" i="1"/>
  <c r="BG167" i="1"/>
  <c r="AD167" i="1"/>
  <c r="U167" i="1" s="1"/>
  <c r="M167" i="1"/>
  <c r="G167" i="1"/>
  <c r="BG166" i="1"/>
  <c r="AD166" i="1"/>
  <c r="U166" i="1" s="1"/>
  <c r="M166" i="1"/>
  <c r="G166" i="1"/>
  <c r="BG165" i="1"/>
  <c r="AD165" i="1"/>
  <c r="U165" i="1" s="1"/>
  <c r="M165" i="1"/>
  <c r="G165" i="1"/>
  <c r="BG164" i="1"/>
  <c r="AD164" i="1"/>
  <c r="U164" i="1" s="1"/>
  <c r="M164" i="1"/>
  <c r="G164" i="1"/>
  <c r="BG163" i="1"/>
  <c r="AD163" i="1"/>
  <c r="U163" i="1" s="1"/>
  <c r="M163" i="1"/>
  <c r="G163" i="1"/>
  <c r="BG162" i="1"/>
  <c r="AD162" i="1"/>
  <c r="U162" i="1" s="1"/>
  <c r="M162" i="1"/>
  <c r="G162" i="1"/>
  <c r="BG161" i="1"/>
  <c r="AD161" i="1"/>
  <c r="U161" i="1" s="1"/>
  <c r="M161" i="1"/>
  <c r="G161" i="1"/>
  <c r="BG160" i="1"/>
  <c r="AD160" i="1"/>
  <c r="U160" i="1" s="1"/>
  <c r="M160" i="1"/>
  <c r="G160" i="1"/>
  <c r="BG159" i="1"/>
  <c r="AD159" i="1"/>
  <c r="U159" i="1" s="1"/>
  <c r="M159" i="1"/>
  <c r="G159" i="1"/>
  <c r="BG158" i="1"/>
  <c r="AD158" i="1"/>
  <c r="U158" i="1" s="1"/>
  <c r="M158" i="1"/>
  <c r="G158" i="1"/>
  <c r="BG157" i="1"/>
  <c r="AD157" i="1"/>
  <c r="U157" i="1" s="1"/>
  <c r="M157" i="1"/>
  <c r="G157" i="1"/>
  <c r="BG156" i="1"/>
  <c r="AD156" i="1"/>
  <c r="U156" i="1" s="1"/>
  <c r="M156" i="1"/>
  <c r="G156" i="1"/>
  <c r="BG155" i="1"/>
  <c r="AD155" i="1"/>
  <c r="U155" i="1" s="1"/>
  <c r="M155" i="1"/>
  <c r="G155" i="1"/>
  <c r="BG154" i="1"/>
  <c r="AD154" i="1"/>
  <c r="U154" i="1" s="1"/>
  <c r="M154" i="1"/>
  <c r="G154" i="1"/>
  <c r="BG153" i="1"/>
  <c r="AD153" i="1"/>
  <c r="U153" i="1" s="1"/>
  <c r="M153" i="1"/>
  <c r="G153" i="1"/>
  <c r="BG152" i="1"/>
  <c r="AD152" i="1"/>
  <c r="U152" i="1" s="1"/>
  <c r="M152" i="1"/>
  <c r="G152" i="1"/>
  <c r="BG151" i="1"/>
  <c r="AD151" i="1"/>
  <c r="U151" i="1" s="1"/>
  <c r="M151" i="1"/>
  <c r="G151" i="1"/>
  <c r="BG150" i="1"/>
  <c r="AD150" i="1"/>
  <c r="U150" i="1" s="1"/>
  <c r="M150" i="1"/>
  <c r="G150" i="1"/>
  <c r="BG149" i="1"/>
  <c r="AD149" i="1"/>
  <c r="U149" i="1" s="1"/>
  <c r="M149" i="1"/>
  <c r="G149" i="1"/>
  <c r="BG148" i="1"/>
  <c r="AD148" i="1"/>
  <c r="U148" i="1" s="1"/>
  <c r="M148" i="1"/>
  <c r="G148" i="1"/>
  <c r="BG147" i="1"/>
  <c r="AD147" i="1"/>
  <c r="U147" i="1" s="1"/>
  <c r="M147" i="1"/>
  <c r="G147" i="1"/>
  <c r="BG146" i="1"/>
  <c r="AD146" i="1"/>
  <c r="U146" i="1" s="1"/>
  <c r="M146" i="1"/>
  <c r="G146" i="1"/>
  <c r="BG145" i="1"/>
  <c r="AD145" i="1"/>
  <c r="U145" i="1" s="1"/>
  <c r="M145" i="1"/>
  <c r="G145" i="1"/>
  <c r="BG144" i="1"/>
  <c r="AD144" i="1"/>
  <c r="U144" i="1" s="1"/>
  <c r="M144" i="1"/>
  <c r="G144" i="1"/>
  <c r="BG143" i="1"/>
  <c r="AD143" i="1"/>
  <c r="U143" i="1" s="1"/>
  <c r="M143" i="1"/>
  <c r="G143" i="1"/>
  <c r="BG142" i="1"/>
  <c r="AD142" i="1"/>
  <c r="U142" i="1" s="1"/>
  <c r="M142" i="1"/>
  <c r="F142" i="1" s="1"/>
  <c r="BG141" i="1"/>
  <c r="AD141" i="1"/>
  <c r="U141" i="1" s="1"/>
  <c r="M141" i="1"/>
  <c r="F141" i="1" s="1"/>
  <c r="BG140" i="1"/>
  <c r="AD140" i="1"/>
  <c r="U140" i="1" s="1"/>
  <c r="M140" i="1"/>
  <c r="F140" i="1" s="1"/>
  <c r="BG139" i="1"/>
  <c r="AD139" i="1"/>
  <c r="U139" i="1" s="1"/>
  <c r="M139" i="1"/>
  <c r="F139" i="1" s="1"/>
  <c r="BG138" i="1"/>
  <c r="AD138" i="1"/>
  <c r="U138" i="1" s="1"/>
  <c r="M138" i="1"/>
  <c r="G138" i="1"/>
  <c r="BG137" i="1"/>
  <c r="AD137" i="1"/>
  <c r="U137" i="1" s="1"/>
  <c r="M137" i="1"/>
  <c r="G137" i="1"/>
  <c r="BJ136" i="1"/>
  <c r="BI136" i="1"/>
  <c r="BH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C136" i="1"/>
  <c r="AB136" i="1"/>
  <c r="AA136" i="1"/>
  <c r="Z136" i="1"/>
  <c r="Y136" i="1"/>
  <c r="X136" i="1"/>
  <c r="W136" i="1"/>
  <c r="V136" i="1"/>
  <c r="T136" i="1"/>
  <c r="S136" i="1"/>
  <c r="R136" i="1"/>
  <c r="Q136" i="1"/>
  <c r="P136" i="1"/>
  <c r="O136" i="1"/>
  <c r="N136" i="1"/>
  <c r="L136" i="1"/>
  <c r="K136" i="1"/>
  <c r="J136" i="1"/>
  <c r="I136" i="1"/>
  <c r="H136" i="1"/>
  <c r="D136" i="1"/>
  <c r="BG135" i="1"/>
  <c r="AD135" i="1"/>
  <c r="U135" i="1" s="1"/>
  <c r="M135" i="1"/>
  <c r="G135" i="1"/>
  <c r="BG134" i="1"/>
  <c r="AD134" i="1"/>
  <c r="U134" i="1" s="1"/>
  <c r="M134" i="1"/>
  <c r="G134" i="1"/>
  <c r="BG133" i="1"/>
  <c r="AD133" i="1"/>
  <c r="U133" i="1" s="1"/>
  <c r="M133" i="1"/>
  <c r="G133" i="1"/>
  <c r="BG132" i="1"/>
  <c r="AD132" i="1"/>
  <c r="U132" i="1" s="1"/>
  <c r="M132" i="1"/>
  <c r="G132" i="1"/>
  <c r="BG131" i="1"/>
  <c r="AD131" i="1"/>
  <c r="U131" i="1" s="1"/>
  <c r="M131" i="1"/>
  <c r="G131" i="1"/>
  <c r="BG130" i="1"/>
  <c r="AD130" i="1"/>
  <c r="U130" i="1" s="1"/>
  <c r="M130" i="1"/>
  <c r="G130" i="1"/>
  <c r="BG129" i="1"/>
  <c r="AD129" i="1"/>
  <c r="U129" i="1" s="1"/>
  <c r="M129" i="1"/>
  <c r="G129" i="1"/>
  <c r="BG128" i="1"/>
  <c r="AD128" i="1"/>
  <c r="U128" i="1" s="1"/>
  <c r="M128" i="1"/>
  <c r="G128" i="1"/>
  <c r="BG127" i="1"/>
  <c r="AD127" i="1"/>
  <c r="U127" i="1" s="1"/>
  <c r="M127" i="1"/>
  <c r="G127" i="1"/>
  <c r="BG126" i="1"/>
  <c r="AD126" i="1"/>
  <c r="U126" i="1" s="1"/>
  <c r="M126" i="1"/>
  <c r="G126" i="1"/>
  <c r="BG125" i="1"/>
  <c r="AD125" i="1"/>
  <c r="U125" i="1" s="1"/>
  <c r="M125" i="1"/>
  <c r="G125" i="1"/>
  <c r="BG124" i="1"/>
  <c r="AD124" i="1"/>
  <c r="U124" i="1" s="1"/>
  <c r="M124" i="1"/>
  <c r="G124" i="1"/>
  <c r="BG123" i="1"/>
  <c r="AD123" i="1"/>
  <c r="U123" i="1" s="1"/>
  <c r="M123" i="1"/>
  <c r="G123" i="1"/>
  <c r="BG122" i="1"/>
  <c r="AD122" i="1"/>
  <c r="U122" i="1" s="1"/>
  <c r="M122" i="1"/>
  <c r="G122" i="1"/>
  <c r="BG121" i="1"/>
  <c r="AD121" i="1"/>
  <c r="U121" i="1" s="1"/>
  <c r="M121" i="1"/>
  <c r="G121" i="1"/>
  <c r="BG120" i="1"/>
  <c r="AD120" i="1"/>
  <c r="U120" i="1" s="1"/>
  <c r="M120" i="1"/>
  <c r="G120" i="1"/>
  <c r="BG119" i="1"/>
  <c r="AD119" i="1"/>
  <c r="U119" i="1" s="1"/>
  <c r="M119" i="1"/>
  <c r="G119" i="1"/>
  <c r="BG118" i="1"/>
  <c r="AD118" i="1"/>
  <c r="U118" i="1" s="1"/>
  <c r="M118" i="1"/>
  <c r="G118" i="1"/>
  <c r="BG117" i="1"/>
  <c r="AD117" i="1"/>
  <c r="U117" i="1" s="1"/>
  <c r="M117" i="1"/>
  <c r="G117" i="1"/>
  <c r="BG116" i="1"/>
  <c r="AD116" i="1"/>
  <c r="U116" i="1" s="1"/>
  <c r="M116" i="1"/>
  <c r="G116" i="1"/>
  <c r="BG115" i="1"/>
  <c r="AD115" i="1"/>
  <c r="U115" i="1" s="1"/>
  <c r="M115" i="1"/>
  <c r="G115" i="1"/>
  <c r="BG114" i="1"/>
  <c r="AD114" i="1"/>
  <c r="U114" i="1" s="1"/>
  <c r="M114" i="1"/>
  <c r="G114" i="1"/>
  <c r="BG113" i="1"/>
  <c r="AD113" i="1"/>
  <c r="U113" i="1" s="1"/>
  <c r="M113" i="1"/>
  <c r="G113" i="1"/>
  <c r="BG112" i="1"/>
  <c r="AD112" i="1"/>
  <c r="U112" i="1" s="1"/>
  <c r="M112" i="1"/>
  <c r="G112" i="1"/>
  <c r="BG111" i="1"/>
  <c r="AD111" i="1"/>
  <c r="U111" i="1" s="1"/>
  <c r="M111" i="1"/>
  <c r="G111" i="1"/>
  <c r="BG110" i="1"/>
  <c r="AD110" i="1"/>
  <c r="U110" i="1" s="1"/>
  <c r="M110" i="1"/>
  <c r="G110" i="1"/>
  <c r="BG109" i="1"/>
  <c r="AD109" i="1"/>
  <c r="U109" i="1" s="1"/>
  <c r="M109" i="1"/>
  <c r="G109" i="1"/>
  <c r="BG108" i="1"/>
  <c r="AD108" i="1"/>
  <c r="U108" i="1" s="1"/>
  <c r="M108" i="1"/>
  <c r="G108" i="1"/>
  <c r="BG107" i="1"/>
  <c r="AD107" i="1"/>
  <c r="U107" i="1" s="1"/>
  <c r="M107" i="1"/>
  <c r="G107" i="1"/>
  <c r="BG106" i="1"/>
  <c r="AD106" i="1"/>
  <c r="U106" i="1" s="1"/>
  <c r="M106" i="1"/>
  <c r="G106" i="1"/>
  <c r="BG105" i="1"/>
  <c r="AD105" i="1"/>
  <c r="U105" i="1" s="1"/>
  <c r="M105" i="1"/>
  <c r="G105" i="1"/>
  <c r="BG104" i="1"/>
  <c r="AD104" i="1"/>
  <c r="U104" i="1" s="1"/>
  <c r="M104" i="1"/>
  <c r="G104" i="1"/>
  <c r="BG103" i="1"/>
  <c r="AD103" i="1"/>
  <c r="U103" i="1" s="1"/>
  <c r="M103" i="1"/>
  <c r="G103" i="1"/>
  <c r="BG102" i="1"/>
  <c r="AD102" i="1"/>
  <c r="U102" i="1" s="1"/>
  <c r="M102" i="1"/>
  <c r="G102" i="1"/>
  <c r="BG101" i="1"/>
  <c r="AD101" i="1"/>
  <c r="U101" i="1" s="1"/>
  <c r="M101" i="1"/>
  <c r="G101" i="1"/>
  <c r="BG100" i="1"/>
  <c r="AD100" i="1"/>
  <c r="U100" i="1" s="1"/>
  <c r="M100" i="1"/>
  <c r="G100" i="1"/>
  <c r="BG99" i="1"/>
  <c r="AD99" i="1"/>
  <c r="U99" i="1" s="1"/>
  <c r="M99" i="1"/>
  <c r="G99" i="1"/>
  <c r="BG98" i="1"/>
  <c r="AD98" i="1"/>
  <c r="U98" i="1" s="1"/>
  <c r="M98" i="1"/>
  <c r="G98" i="1"/>
  <c r="BG97" i="1"/>
  <c r="AD97" i="1"/>
  <c r="U97" i="1" s="1"/>
  <c r="M97" i="1"/>
  <c r="G97" i="1"/>
  <c r="BG96" i="1"/>
  <c r="AD96" i="1"/>
  <c r="U96" i="1" s="1"/>
  <c r="M96" i="1"/>
  <c r="G96" i="1"/>
  <c r="BG95" i="1"/>
  <c r="AD95" i="1"/>
  <c r="U95" i="1" s="1"/>
  <c r="M95" i="1"/>
  <c r="G95" i="1"/>
  <c r="BG94" i="1"/>
  <c r="AD94" i="1"/>
  <c r="U94" i="1" s="1"/>
  <c r="M94" i="1"/>
  <c r="G94" i="1"/>
  <c r="BG93" i="1"/>
  <c r="AD93" i="1"/>
  <c r="U93" i="1" s="1"/>
  <c r="M93" i="1"/>
  <c r="G93" i="1"/>
  <c r="BG92" i="1"/>
  <c r="AD92" i="1"/>
  <c r="U92" i="1" s="1"/>
  <c r="M92" i="1"/>
  <c r="G92" i="1"/>
  <c r="BG91" i="1"/>
  <c r="AD91" i="1"/>
  <c r="U91" i="1" s="1"/>
  <c r="M91" i="1"/>
  <c r="G91" i="1"/>
  <c r="BG90" i="1"/>
  <c r="AD90" i="1"/>
  <c r="U90" i="1" s="1"/>
  <c r="M90" i="1"/>
  <c r="G90" i="1"/>
  <c r="BG89" i="1"/>
  <c r="AD89" i="1"/>
  <c r="U89" i="1" s="1"/>
  <c r="M89" i="1"/>
  <c r="G89" i="1"/>
  <c r="BG88" i="1"/>
  <c r="AD88" i="1"/>
  <c r="U88" i="1" s="1"/>
  <c r="M88" i="1"/>
  <c r="G88" i="1"/>
  <c r="BG87" i="1"/>
  <c r="AD87" i="1"/>
  <c r="U87" i="1" s="1"/>
  <c r="M87" i="1"/>
  <c r="G87" i="1"/>
  <c r="BG86" i="1"/>
  <c r="AD86" i="1"/>
  <c r="U86" i="1" s="1"/>
  <c r="M86" i="1"/>
  <c r="G86" i="1"/>
  <c r="BG85" i="1"/>
  <c r="AD85" i="1"/>
  <c r="U85" i="1" s="1"/>
  <c r="M85" i="1"/>
  <c r="G85" i="1"/>
  <c r="BG84" i="1"/>
  <c r="AD84" i="1"/>
  <c r="U84" i="1" s="1"/>
  <c r="M84" i="1"/>
  <c r="G84" i="1"/>
  <c r="BG83" i="1"/>
  <c r="AD83" i="1"/>
  <c r="U83" i="1" s="1"/>
  <c r="M83" i="1"/>
  <c r="G83" i="1"/>
  <c r="BG82" i="1"/>
  <c r="AD82" i="1"/>
  <c r="U82" i="1" s="1"/>
  <c r="M82" i="1"/>
  <c r="G82" i="1"/>
  <c r="BG81" i="1"/>
  <c r="AD81" i="1"/>
  <c r="U81" i="1" s="1"/>
  <c r="M81" i="1"/>
  <c r="G81" i="1"/>
  <c r="BG80" i="1"/>
  <c r="AD80" i="1"/>
  <c r="U80" i="1" s="1"/>
  <c r="M80" i="1"/>
  <c r="G80" i="1"/>
  <c r="BG79" i="1"/>
  <c r="AD79" i="1"/>
  <c r="U79" i="1" s="1"/>
  <c r="M79" i="1"/>
  <c r="G79" i="1"/>
  <c r="BG78" i="1"/>
  <c r="AD78" i="1"/>
  <c r="U78" i="1" s="1"/>
  <c r="M78" i="1"/>
  <c r="G78" i="1"/>
  <c r="BG77" i="1"/>
  <c r="AD77" i="1"/>
  <c r="U77" i="1" s="1"/>
  <c r="M77" i="1"/>
  <c r="G77" i="1"/>
  <c r="BG76" i="1"/>
  <c r="AD76" i="1"/>
  <c r="U76" i="1" s="1"/>
  <c r="M76" i="1"/>
  <c r="G76" i="1"/>
  <c r="BG75" i="1"/>
  <c r="AD75" i="1"/>
  <c r="U75" i="1" s="1"/>
  <c r="M75" i="1"/>
  <c r="G75" i="1"/>
  <c r="BG74" i="1"/>
  <c r="AD74" i="1"/>
  <c r="U74" i="1" s="1"/>
  <c r="M74" i="1"/>
  <c r="G74" i="1"/>
  <c r="BG73" i="1"/>
  <c r="AD73" i="1"/>
  <c r="U73" i="1" s="1"/>
  <c r="M73" i="1"/>
  <c r="G73" i="1"/>
  <c r="BG72" i="1"/>
  <c r="AD72" i="1"/>
  <c r="U72" i="1" s="1"/>
  <c r="M72" i="1"/>
  <c r="G72" i="1"/>
  <c r="BG71" i="1"/>
  <c r="AD71" i="1"/>
  <c r="U71" i="1" s="1"/>
  <c r="M71" i="1"/>
  <c r="G71" i="1"/>
  <c r="BG70" i="1"/>
  <c r="AD70" i="1"/>
  <c r="U70" i="1" s="1"/>
  <c r="M70" i="1"/>
  <c r="G70" i="1"/>
  <c r="BG69" i="1"/>
  <c r="AD69" i="1"/>
  <c r="U69" i="1" s="1"/>
  <c r="M69" i="1"/>
  <c r="G69" i="1"/>
  <c r="BG68" i="1"/>
  <c r="AD68" i="1"/>
  <c r="U68" i="1" s="1"/>
  <c r="M68" i="1"/>
  <c r="G68" i="1"/>
  <c r="BG67" i="1"/>
  <c r="AD67" i="1"/>
  <c r="U67" i="1" s="1"/>
  <c r="M67" i="1"/>
  <c r="G67" i="1"/>
  <c r="BG66" i="1"/>
  <c r="AD66" i="1"/>
  <c r="U66" i="1" s="1"/>
  <c r="M66" i="1"/>
  <c r="G66" i="1"/>
  <c r="BG65" i="1"/>
  <c r="AD65" i="1"/>
  <c r="U65" i="1" s="1"/>
  <c r="M65" i="1"/>
  <c r="G65" i="1"/>
  <c r="BG64" i="1"/>
  <c r="AD64" i="1"/>
  <c r="U64" i="1" s="1"/>
  <c r="M64" i="1"/>
  <c r="G64" i="1"/>
  <c r="BG63" i="1"/>
  <c r="AD63" i="1"/>
  <c r="U63" i="1" s="1"/>
  <c r="M63" i="1"/>
  <c r="G63" i="1"/>
  <c r="BG62" i="1"/>
  <c r="AD62" i="1"/>
  <c r="U62" i="1" s="1"/>
  <c r="M62" i="1"/>
  <c r="G62" i="1"/>
  <c r="BG61" i="1"/>
  <c r="AD61" i="1"/>
  <c r="U61" i="1" s="1"/>
  <c r="M61" i="1"/>
  <c r="G61" i="1"/>
  <c r="BG60" i="1"/>
  <c r="AD60" i="1"/>
  <c r="U60" i="1" s="1"/>
  <c r="M60" i="1"/>
  <c r="G60" i="1"/>
  <c r="BG59" i="1"/>
  <c r="AD59" i="1"/>
  <c r="U59" i="1" s="1"/>
  <c r="M59" i="1"/>
  <c r="G59" i="1"/>
  <c r="BG58" i="1"/>
  <c r="AD58" i="1"/>
  <c r="U58" i="1" s="1"/>
  <c r="M58" i="1"/>
  <c r="G58" i="1"/>
  <c r="BG57" i="1"/>
  <c r="AD57" i="1"/>
  <c r="U57" i="1" s="1"/>
  <c r="M57" i="1"/>
  <c r="G57" i="1"/>
  <c r="BG56" i="1"/>
  <c r="AD56" i="1"/>
  <c r="U56" i="1" s="1"/>
  <c r="M56" i="1"/>
  <c r="G56" i="1"/>
  <c r="BG54" i="1"/>
  <c r="AD54" i="1"/>
  <c r="U54" i="1" s="1"/>
  <c r="M54" i="1"/>
  <c r="G54" i="1"/>
  <c r="BG53" i="1"/>
  <c r="AD53" i="1"/>
  <c r="U53" i="1" s="1"/>
  <c r="M53" i="1"/>
  <c r="G53" i="1"/>
  <c r="BG52" i="1"/>
  <c r="AD52" i="1"/>
  <c r="U52" i="1" s="1"/>
  <c r="M52" i="1"/>
  <c r="G52" i="1"/>
  <c r="BG51" i="1"/>
  <c r="AD51" i="1"/>
  <c r="U51" i="1" s="1"/>
  <c r="M51" i="1"/>
  <c r="G51" i="1"/>
  <c r="BG50" i="1"/>
  <c r="AD50" i="1"/>
  <c r="U50" i="1" s="1"/>
  <c r="M50" i="1"/>
  <c r="G50" i="1"/>
  <c r="BG49" i="1"/>
  <c r="AD49" i="1"/>
  <c r="U49" i="1" s="1"/>
  <c r="M49" i="1"/>
  <c r="G49" i="1"/>
  <c r="BG48" i="1"/>
  <c r="AD48" i="1"/>
  <c r="U48" i="1" s="1"/>
  <c r="M48" i="1"/>
  <c r="G48" i="1"/>
  <c r="BG47" i="1"/>
  <c r="AD47" i="1"/>
  <c r="U47" i="1" s="1"/>
  <c r="M47" i="1"/>
  <c r="G47" i="1"/>
  <c r="BG46" i="1"/>
  <c r="AD46" i="1"/>
  <c r="U46" i="1" s="1"/>
  <c r="M46" i="1"/>
  <c r="G46" i="1"/>
  <c r="BG45" i="1"/>
  <c r="AD45" i="1"/>
  <c r="U45" i="1" s="1"/>
  <c r="M45" i="1"/>
  <c r="G45" i="1"/>
  <c r="BG44" i="1"/>
  <c r="AD44" i="1"/>
  <c r="U44" i="1" s="1"/>
  <c r="M44" i="1"/>
  <c r="G44" i="1"/>
  <c r="BG43" i="1"/>
  <c r="AD43" i="1"/>
  <c r="U43" i="1" s="1"/>
  <c r="M43" i="1"/>
  <c r="G43" i="1"/>
  <c r="BG42" i="1"/>
  <c r="AD42" i="1"/>
  <c r="U42" i="1" s="1"/>
  <c r="M42" i="1"/>
  <c r="G42" i="1"/>
  <c r="BG41" i="1"/>
  <c r="AD41" i="1"/>
  <c r="U41" i="1" s="1"/>
  <c r="M41" i="1"/>
  <c r="G41" i="1"/>
  <c r="BJ40" i="1"/>
  <c r="BI40" i="1"/>
  <c r="BH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C40" i="1"/>
  <c r="AB40" i="1"/>
  <c r="AA40" i="1"/>
  <c r="Z40" i="1"/>
  <c r="Y40" i="1"/>
  <c r="X40" i="1"/>
  <c r="W40" i="1"/>
  <c r="V40" i="1"/>
  <c r="T40" i="1"/>
  <c r="S40" i="1"/>
  <c r="R40" i="1"/>
  <c r="Q40" i="1"/>
  <c r="P40" i="1"/>
  <c r="O40" i="1"/>
  <c r="N40" i="1"/>
  <c r="L40" i="1"/>
  <c r="K40" i="1"/>
  <c r="J40" i="1"/>
  <c r="I40" i="1"/>
  <c r="H40" i="1"/>
  <c r="D40" i="1"/>
  <c r="BG38" i="1"/>
  <c r="AD38" i="1"/>
  <c r="U38" i="1" s="1"/>
  <c r="M38" i="1"/>
  <c r="F38" i="1" s="1"/>
  <c r="BG37" i="1"/>
  <c r="AD37" i="1"/>
  <c r="U37" i="1" s="1"/>
  <c r="M37" i="1"/>
  <c r="F37" i="1" s="1"/>
  <c r="BG35" i="1"/>
  <c r="AD35" i="1"/>
  <c r="U35" i="1" s="1"/>
  <c r="M35" i="1"/>
  <c r="F35" i="1" s="1"/>
  <c r="BJ34" i="1"/>
  <c r="BG30" i="1"/>
  <c r="AD30" i="1"/>
  <c r="U30" i="1" s="1"/>
  <c r="M30" i="1"/>
  <c r="G30" i="1"/>
  <c r="BG29" i="1"/>
  <c r="AD29" i="1"/>
  <c r="U29" i="1" s="1"/>
  <c r="M29" i="1"/>
  <c r="G29" i="1"/>
  <c r="BQ28" i="1"/>
  <c r="BN28" i="1"/>
  <c r="BM28" i="1"/>
  <c r="BL28" i="1"/>
  <c r="BJ28" i="1"/>
  <c r="BI28" i="1"/>
  <c r="BH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C28" i="1"/>
  <c r="AB28" i="1"/>
  <c r="AA28" i="1"/>
  <c r="Z28" i="1"/>
  <c r="Y28" i="1"/>
  <c r="X28" i="1"/>
  <c r="W28" i="1"/>
  <c r="V28" i="1"/>
  <c r="T28" i="1"/>
  <c r="S28" i="1"/>
  <c r="R28" i="1"/>
  <c r="Q28" i="1"/>
  <c r="P28" i="1"/>
  <c r="O28" i="1"/>
  <c r="N28" i="1"/>
  <c r="L28" i="1"/>
  <c r="K28" i="1"/>
  <c r="J28" i="1"/>
  <c r="I28" i="1"/>
  <c r="H28" i="1"/>
  <c r="D28" i="1"/>
  <c r="BG27" i="1"/>
  <c r="AD27" i="1"/>
  <c r="U27" i="1" s="1"/>
  <c r="M27" i="1"/>
  <c r="F27" i="1" s="1"/>
  <c r="BG26" i="1"/>
  <c r="AD26" i="1"/>
  <c r="U26" i="1" s="1"/>
  <c r="M26" i="1"/>
  <c r="F26" i="1" s="1"/>
  <c r="BG25" i="1"/>
  <c r="AD25" i="1"/>
  <c r="U25" i="1" s="1"/>
  <c r="M25" i="1"/>
  <c r="G25" i="1"/>
  <c r="BG24" i="1"/>
  <c r="AD24" i="1"/>
  <c r="U24" i="1" s="1"/>
  <c r="M24" i="1"/>
  <c r="G24" i="1"/>
  <c r="BG23" i="1"/>
  <c r="AD23" i="1"/>
  <c r="U23" i="1" s="1"/>
  <c r="M23" i="1"/>
  <c r="F23" i="1" s="1"/>
  <c r="BG22" i="1"/>
  <c r="AD22" i="1"/>
  <c r="U22" i="1" s="1"/>
  <c r="M22" i="1"/>
  <c r="BG21" i="1"/>
  <c r="AD21" i="1"/>
  <c r="U21" i="1" s="1"/>
  <c r="M21" i="1"/>
  <c r="G21" i="1"/>
  <c r="BG20" i="1"/>
  <c r="AD20" i="1"/>
  <c r="U20" i="1" s="1"/>
  <c r="M20" i="1"/>
  <c r="F20" i="1" s="1"/>
  <c r="BG19" i="1"/>
  <c r="AD19" i="1"/>
  <c r="U19" i="1" s="1"/>
  <c r="M19" i="1"/>
  <c r="F19" i="1" s="1"/>
  <c r="BG18" i="1"/>
  <c r="AD18" i="1"/>
  <c r="U18" i="1" s="1"/>
  <c r="M18" i="1"/>
  <c r="F18" i="1" s="1"/>
  <c r="BG17" i="1"/>
  <c r="AD17" i="1"/>
  <c r="U17" i="1" s="1"/>
  <c r="M17" i="1"/>
  <c r="BG16" i="1"/>
  <c r="AD16" i="1"/>
  <c r="U16" i="1" s="1"/>
  <c r="M16" i="1"/>
  <c r="F16" i="1" s="1"/>
  <c r="BG15" i="1"/>
  <c r="AD15" i="1"/>
  <c r="U15" i="1" s="1"/>
  <c r="M15" i="1"/>
  <c r="F15" i="1" s="1"/>
  <c r="BG14" i="1"/>
  <c r="AD14" i="1"/>
  <c r="U14" i="1" s="1"/>
  <c r="M14" i="1"/>
  <c r="F14" i="1" s="1"/>
  <c r="A14" i="1"/>
  <c r="A15" i="1" s="1"/>
  <c r="A16" i="1" s="1"/>
  <c r="A17" i="1" s="1"/>
  <c r="A18" i="1" s="1"/>
  <c r="A19" i="1" s="1"/>
  <c r="A20" i="1" s="1"/>
  <c r="A21" i="1" s="1"/>
  <c r="A22" i="1" s="1"/>
  <c r="A23" i="1" s="1"/>
  <c r="A24" i="1" s="1"/>
  <c r="A25" i="1" s="1"/>
  <c r="A26" i="1" s="1"/>
  <c r="BG13" i="1"/>
  <c r="AD13" i="1"/>
  <c r="U13" i="1" s="1"/>
  <c r="M13" i="1"/>
  <c r="F13" i="1" s="1"/>
  <c r="BJ12" i="1"/>
  <c r="BJ11" i="1" s="1"/>
  <c r="BI12" i="1"/>
  <c r="BI11" i="1" s="1"/>
  <c r="BH12" i="1"/>
  <c r="BH11" i="1" s="1"/>
  <c r="BF12" i="1"/>
  <c r="BF11" i="1" s="1"/>
  <c r="BE12" i="1"/>
  <c r="BE11" i="1" s="1"/>
  <c r="BD12" i="1"/>
  <c r="BD11" i="1" s="1"/>
  <c r="BC12" i="1"/>
  <c r="BC11" i="1" s="1"/>
  <c r="BB12" i="1"/>
  <c r="BB11" i="1" s="1"/>
  <c r="BA12" i="1"/>
  <c r="BA11" i="1" s="1"/>
  <c r="AZ12" i="1"/>
  <c r="AZ11" i="1" s="1"/>
  <c r="AY12" i="1"/>
  <c r="AY11" i="1" s="1"/>
  <c r="AX12" i="1"/>
  <c r="AX11" i="1" s="1"/>
  <c r="AW12" i="1"/>
  <c r="AW11" i="1" s="1"/>
  <c r="AV12" i="1"/>
  <c r="AV11" i="1" s="1"/>
  <c r="AU12" i="1"/>
  <c r="AU11" i="1" s="1"/>
  <c r="AT12" i="1"/>
  <c r="AT11" i="1" s="1"/>
  <c r="AS12" i="1"/>
  <c r="AS11" i="1" s="1"/>
  <c r="AR12" i="1"/>
  <c r="AR11" i="1" s="1"/>
  <c r="AQ12" i="1"/>
  <c r="AQ11" i="1" s="1"/>
  <c r="AP12" i="1"/>
  <c r="AP11" i="1" s="1"/>
  <c r="AO12" i="1"/>
  <c r="AO11" i="1" s="1"/>
  <c r="AN12" i="1"/>
  <c r="AN11" i="1" s="1"/>
  <c r="AM12" i="1"/>
  <c r="AM11" i="1" s="1"/>
  <c r="AL12" i="1"/>
  <c r="AL11" i="1" s="1"/>
  <c r="AK12" i="1"/>
  <c r="AK11" i="1" s="1"/>
  <c r="AJ12" i="1"/>
  <c r="AJ11" i="1" s="1"/>
  <c r="AI12" i="1"/>
  <c r="AI11" i="1" s="1"/>
  <c r="AH12" i="1"/>
  <c r="AH11" i="1" s="1"/>
  <c r="AG12" i="1"/>
  <c r="AG11" i="1" s="1"/>
  <c r="AF12" i="1"/>
  <c r="AF11" i="1" s="1"/>
  <c r="AE12" i="1"/>
  <c r="AE11" i="1" s="1"/>
  <c r="AC12" i="1"/>
  <c r="AC11" i="1" s="1"/>
  <c r="AB12" i="1"/>
  <c r="AB11" i="1" s="1"/>
  <c r="AA12" i="1"/>
  <c r="AA11" i="1" s="1"/>
  <c r="Z12" i="1"/>
  <c r="Z11" i="1" s="1"/>
  <c r="Y12" i="1"/>
  <c r="Y11" i="1" s="1"/>
  <c r="X12" i="1"/>
  <c r="X11" i="1" s="1"/>
  <c r="W12" i="1"/>
  <c r="W11" i="1" s="1"/>
  <c r="V12" i="1"/>
  <c r="V11" i="1" s="1"/>
  <c r="T12" i="1"/>
  <c r="T11" i="1" s="1"/>
  <c r="S12" i="1"/>
  <c r="S11" i="1" s="1"/>
  <c r="R12" i="1"/>
  <c r="R11" i="1" s="1"/>
  <c r="Q12" i="1"/>
  <c r="Q11" i="1" s="1"/>
  <c r="P12" i="1"/>
  <c r="P11" i="1" s="1"/>
  <c r="O12" i="1"/>
  <c r="O11" i="1" s="1"/>
  <c r="N12" i="1"/>
  <c r="N11" i="1" s="1"/>
  <c r="L12" i="1"/>
  <c r="L11" i="1" s="1"/>
  <c r="K12" i="1"/>
  <c r="K11" i="1" s="1"/>
  <c r="J12" i="1"/>
  <c r="J11" i="1" s="1"/>
  <c r="I12" i="1"/>
  <c r="I11" i="1" s="1"/>
  <c r="H12" i="1"/>
  <c r="H11" i="1" s="1"/>
  <c r="D12" i="1"/>
  <c r="D11" i="1" s="1"/>
  <c r="AD361" i="1"/>
  <c r="BG22" i="6"/>
  <c r="AD22" i="6"/>
  <c r="U22" i="6" s="1"/>
  <c r="M22" i="6"/>
  <c r="G22" i="6"/>
  <c r="BG40" i="6"/>
  <c r="AD40" i="6"/>
  <c r="U40" i="6" s="1"/>
  <c r="M40" i="6"/>
  <c r="G40" i="6"/>
  <c r="BG39" i="6"/>
  <c r="AD39" i="6"/>
  <c r="U39" i="6" s="1"/>
  <c r="M39" i="6"/>
  <c r="G39" i="6"/>
  <c r="BG38" i="6"/>
  <c r="AD38" i="6"/>
  <c r="U38" i="6" s="1"/>
  <c r="M38" i="6"/>
  <c r="G38" i="6"/>
  <c r="BG37" i="6"/>
  <c r="AD37" i="6"/>
  <c r="U37" i="6" s="1"/>
  <c r="M37" i="6"/>
  <c r="G37" i="6"/>
  <c r="BG36" i="6"/>
  <c r="AD36" i="6"/>
  <c r="U36" i="6" s="1"/>
  <c r="M36" i="6"/>
  <c r="G36" i="6"/>
  <c r="BG35" i="6"/>
  <c r="AD35" i="6"/>
  <c r="U35" i="6" s="1"/>
  <c r="M35" i="6"/>
  <c r="G35" i="6"/>
  <c r="BG34" i="6"/>
  <c r="AD34" i="6"/>
  <c r="U34" i="6" s="1"/>
  <c r="M34" i="6"/>
  <c r="G34" i="6"/>
  <c r="BG33" i="6"/>
  <c r="AD33" i="6"/>
  <c r="U33" i="6" s="1"/>
  <c r="M33" i="6"/>
  <c r="G33" i="6"/>
  <c r="BG32" i="6"/>
  <c r="AD32" i="6"/>
  <c r="U32" i="6" s="1"/>
  <c r="M32" i="6"/>
  <c r="G32" i="6"/>
  <c r="BG31" i="6"/>
  <c r="AD31" i="6"/>
  <c r="U31" i="6" s="1"/>
  <c r="M31" i="6"/>
  <c r="G31" i="6"/>
  <c r="BG30" i="6"/>
  <c r="AD30" i="6"/>
  <c r="U30" i="6" s="1"/>
  <c r="M30" i="6"/>
  <c r="G30" i="6"/>
  <c r="BG29" i="6"/>
  <c r="AD29" i="6"/>
  <c r="U29" i="6" s="1"/>
  <c r="M29" i="6"/>
  <c r="G29" i="6"/>
  <c r="BG28" i="6"/>
  <c r="AD28" i="6"/>
  <c r="U28" i="6" s="1"/>
  <c r="M28" i="6"/>
  <c r="G28" i="6"/>
  <c r="BG27" i="6"/>
  <c r="AD27" i="6"/>
  <c r="U27" i="6" s="1"/>
  <c r="M27" i="6"/>
  <c r="G27" i="6"/>
  <c r="BG26" i="6"/>
  <c r="AD26" i="6"/>
  <c r="U26" i="6" s="1"/>
  <c r="M26" i="6"/>
  <c r="G26" i="6"/>
  <c r="BG25" i="6"/>
  <c r="AD25" i="6"/>
  <c r="U25" i="6" s="1"/>
  <c r="M25" i="6"/>
  <c r="G25" i="6"/>
  <c r="BG24" i="6"/>
  <c r="AD24" i="6"/>
  <c r="U24" i="6" s="1"/>
  <c r="M24" i="6"/>
  <c r="G24" i="6"/>
  <c r="BG23" i="6"/>
  <c r="AD23" i="6"/>
  <c r="U23" i="6" s="1"/>
  <c r="M23" i="6"/>
  <c r="G23" i="6"/>
  <c r="BG21" i="6"/>
  <c r="AD21" i="6"/>
  <c r="U21" i="6" s="1"/>
  <c r="M21" i="6"/>
  <c r="G21" i="6"/>
  <c r="BG20" i="6"/>
  <c r="AD20" i="6"/>
  <c r="U20" i="6" s="1"/>
  <c r="M20" i="6"/>
  <c r="G20" i="6"/>
  <c r="BG19" i="6"/>
  <c r="AD19" i="6"/>
  <c r="U19" i="6" s="1"/>
  <c r="M19" i="6"/>
  <c r="G19" i="6"/>
  <c r="BG18" i="6"/>
  <c r="AD18" i="6"/>
  <c r="U18" i="6" s="1"/>
  <c r="M18" i="6"/>
  <c r="G18" i="6"/>
  <c r="BG17" i="6"/>
  <c r="AD17" i="6"/>
  <c r="U17" i="6" s="1"/>
  <c r="M17" i="6"/>
  <c r="G17" i="6"/>
  <c r="BG16" i="6"/>
  <c r="AD16" i="6"/>
  <c r="U16" i="6" s="1"/>
  <c r="M16" i="6"/>
  <c r="G16" i="6"/>
  <c r="BG15" i="6"/>
  <c r="AD15" i="6"/>
  <c r="U15" i="6" s="1"/>
  <c r="M15" i="6"/>
  <c r="G15" i="6"/>
  <c r="BG14" i="6"/>
  <c r="AD14" i="6"/>
  <c r="U14" i="6" s="1"/>
  <c r="M14" i="6"/>
  <c r="G14" i="6"/>
  <c r="BG13" i="6"/>
  <c r="AD13" i="6"/>
  <c r="U13" i="6" s="1"/>
  <c r="M13" i="6"/>
  <c r="G13" i="6"/>
  <c r="BG12" i="6"/>
  <c r="AD12" i="6"/>
  <c r="U12" i="6" s="1"/>
  <c r="M12" i="6"/>
  <c r="G12" i="6"/>
  <c r="BG11" i="6"/>
  <c r="AD11" i="6"/>
  <c r="U11" i="6" s="1"/>
  <c r="M11" i="6"/>
  <c r="G11" i="6"/>
  <c r="M10" i="6"/>
  <c r="BX10" i="6" s="1"/>
  <c r="E10" i="6"/>
  <c r="C10" i="6" s="1"/>
  <c r="BG45" i="5"/>
  <c r="AD45" i="5"/>
  <c r="U45" i="5" s="1"/>
  <c r="M45" i="5"/>
  <c r="G45" i="5"/>
  <c r="BG44" i="5"/>
  <c r="AD44" i="5"/>
  <c r="U44" i="5" s="1"/>
  <c r="M44" i="5"/>
  <c r="G44" i="5"/>
  <c r="BG43" i="5"/>
  <c r="AD43" i="5"/>
  <c r="U43" i="5" s="1"/>
  <c r="M43" i="5"/>
  <c r="G43" i="5"/>
  <c r="BG42" i="5"/>
  <c r="AD42" i="5"/>
  <c r="U42" i="5" s="1"/>
  <c r="M42" i="5"/>
  <c r="G42" i="5"/>
  <c r="BG41" i="5"/>
  <c r="AD41" i="5"/>
  <c r="U41" i="5" s="1"/>
  <c r="M41" i="5"/>
  <c r="G41" i="5"/>
  <c r="BG40" i="5"/>
  <c r="AD40" i="5"/>
  <c r="U40" i="5" s="1"/>
  <c r="M40" i="5"/>
  <c r="G40" i="5"/>
  <c r="BG39" i="5"/>
  <c r="AD39" i="5"/>
  <c r="U39" i="5" s="1"/>
  <c r="M39" i="5"/>
  <c r="G39" i="5"/>
  <c r="BG38" i="5"/>
  <c r="AD38" i="5"/>
  <c r="U38" i="5" s="1"/>
  <c r="M38" i="5"/>
  <c r="G38" i="5"/>
  <c r="BG37" i="5"/>
  <c r="AD37" i="5"/>
  <c r="U37" i="5" s="1"/>
  <c r="M37" i="5"/>
  <c r="G37" i="5"/>
  <c r="BG36" i="5"/>
  <c r="AD36" i="5"/>
  <c r="U36" i="5" s="1"/>
  <c r="M36" i="5"/>
  <c r="G36" i="5"/>
  <c r="BG35" i="5"/>
  <c r="AD35" i="5"/>
  <c r="U35" i="5" s="1"/>
  <c r="M35" i="5"/>
  <c r="G35" i="5"/>
  <c r="BG34" i="5"/>
  <c r="AD34" i="5"/>
  <c r="U34" i="5" s="1"/>
  <c r="M34" i="5"/>
  <c r="G34" i="5"/>
  <c r="BG33" i="5"/>
  <c r="AD33" i="5"/>
  <c r="U33" i="5" s="1"/>
  <c r="M33" i="5"/>
  <c r="G33" i="5"/>
  <c r="BG32" i="5"/>
  <c r="AD32" i="5"/>
  <c r="U32" i="5" s="1"/>
  <c r="M32" i="5"/>
  <c r="G32" i="5"/>
  <c r="BG31" i="5"/>
  <c r="AD31" i="5"/>
  <c r="U31" i="5" s="1"/>
  <c r="M31" i="5"/>
  <c r="G31" i="5"/>
  <c r="BG30" i="5"/>
  <c r="AD30" i="5"/>
  <c r="U30" i="5" s="1"/>
  <c r="M30" i="5"/>
  <c r="G30" i="5"/>
  <c r="BG29" i="5"/>
  <c r="AD29" i="5"/>
  <c r="U29" i="5" s="1"/>
  <c r="M29" i="5"/>
  <c r="G29" i="5"/>
  <c r="BG28" i="5"/>
  <c r="AD28" i="5"/>
  <c r="U28" i="5" s="1"/>
  <c r="M28" i="5"/>
  <c r="G28" i="5"/>
  <c r="BG27" i="5"/>
  <c r="AD27" i="5"/>
  <c r="U27" i="5" s="1"/>
  <c r="M27" i="5"/>
  <c r="G27" i="5"/>
  <c r="BG26" i="5"/>
  <c r="AD26" i="5"/>
  <c r="U26" i="5" s="1"/>
  <c r="M26" i="5"/>
  <c r="G26" i="5"/>
  <c r="BG25" i="5"/>
  <c r="AD25" i="5"/>
  <c r="U25" i="5" s="1"/>
  <c r="M25" i="5"/>
  <c r="G25" i="5"/>
  <c r="BG24" i="5"/>
  <c r="AD24" i="5"/>
  <c r="U24" i="5" s="1"/>
  <c r="M24" i="5"/>
  <c r="G24" i="5"/>
  <c r="BG23" i="5"/>
  <c r="AD23" i="5"/>
  <c r="U23" i="5" s="1"/>
  <c r="M23" i="5"/>
  <c r="G23" i="5"/>
  <c r="BG22" i="5"/>
  <c r="AD22" i="5"/>
  <c r="U22" i="5" s="1"/>
  <c r="M22" i="5"/>
  <c r="G22" i="5"/>
  <c r="BG21" i="5"/>
  <c r="AD21" i="5"/>
  <c r="U21" i="5" s="1"/>
  <c r="M21" i="5"/>
  <c r="G21" i="5"/>
  <c r="BG20" i="5"/>
  <c r="AD20" i="5"/>
  <c r="U20" i="5" s="1"/>
  <c r="M20" i="5"/>
  <c r="G20" i="5"/>
  <c r="BG19" i="5"/>
  <c r="AD19" i="5"/>
  <c r="U19" i="5" s="1"/>
  <c r="M19" i="5"/>
  <c r="G19" i="5"/>
  <c r="BG18" i="5"/>
  <c r="AD18" i="5"/>
  <c r="U18" i="5" s="1"/>
  <c r="M18" i="5"/>
  <c r="G18" i="5"/>
  <c r="BG17" i="5"/>
  <c r="AD17" i="5"/>
  <c r="U17" i="5" s="1"/>
  <c r="M17" i="5"/>
  <c r="G17" i="5"/>
  <c r="BG16" i="5"/>
  <c r="AD16" i="5"/>
  <c r="U16" i="5" s="1"/>
  <c r="M16" i="5"/>
  <c r="G16" i="5"/>
  <c r="BG15" i="5"/>
  <c r="AD15" i="5"/>
  <c r="U15" i="5" s="1"/>
  <c r="M15" i="5"/>
  <c r="G15" i="5"/>
  <c r="BG14" i="5"/>
  <c r="AD14" i="5"/>
  <c r="U14" i="5" s="1"/>
  <c r="M14" i="5"/>
  <c r="G14" i="5"/>
  <c r="F13" i="5"/>
  <c r="E13" i="5" s="1"/>
  <c r="C13" i="5" s="1"/>
  <c r="BG12" i="5"/>
  <c r="AD12" i="5"/>
  <c r="U12" i="5" s="1"/>
  <c r="M12" i="5"/>
  <c r="G12" i="5"/>
  <c r="BG11" i="5"/>
  <c r="AD11" i="5"/>
  <c r="U11" i="5" s="1"/>
  <c r="M11" i="5"/>
  <c r="G11" i="5"/>
  <c r="M10" i="5"/>
  <c r="BX10" i="5" s="1"/>
  <c r="E10" i="5"/>
  <c r="C10" i="5" s="1"/>
  <c r="BG43" i="4"/>
  <c r="AD43" i="4"/>
  <c r="U43" i="4" s="1"/>
  <c r="M43" i="4"/>
  <c r="G43" i="4"/>
  <c r="BG42" i="4"/>
  <c r="AD42" i="4"/>
  <c r="U42" i="4" s="1"/>
  <c r="M42" i="4"/>
  <c r="G42" i="4"/>
  <c r="BG41" i="4"/>
  <c r="AD41" i="4"/>
  <c r="U41" i="4" s="1"/>
  <c r="M41" i="4"/>
  <c r="G41" i="4"/>
  <c r="BG40" i="4"/>
  <c r="AD40" i="4"/>
  <c r="U40" i="4" s="1"/>
  <c r="M40" i="4"/>
  <c r="G40" i="4"/>
  <c r="BG39" i="4"/>
  <c r="AD39" i="4"/>
  <c r="U39" i="4" s="1"/>
  <c r="M39" i="4"/>
  <c r="G39" i="4"/>
  <c r="BG38" i="4"/>
  <c r="AD38" i="4"/>
  <c r="U38" i="4" s="1"/>
  <c r="M38" i="4"/>
  <c r="G38" i="4"/>
  <c r="BX37" i="4"/>
  <c r="F37" i="4"/>
  <c r="E37" i="4" s="1"/>
  <c r="C37" i="4" s="1"/>
  <c r="BG36" i="4"/>
  <c r="AD36" i="4"/>
  <c r="U36" i="4" s="1"/>
  <c r="M36" i="4"/>
  <c r="G36" i="4"/>
  <c r="BG35" i="4"/>
  <c r="AD35" i="4"/>
  <c r="U35" i="4" s="1"/>
  <c r="M35" i="4"/>
  <c r="G35" i="4"/>
  <c r="BG34" i="4"/>
  <c r="AD34" i="4"/>
  <c r="U34" i="4" s="1"/>
  <c r="M34" i="4"/>
  <c r="G34" i="4"/>
  <c r="BG33" i="4"/>
  <c r="AD33" i="4"/>
  <c r="U33" i="4" s="1"/>
  <c r="M33" i="4"/>
  <c r="G33" i="4"/>
  <c r="BG32" i="4"/>
  <c r="AD32" i="4"/>
  <c r="U32" i="4" s="1"/>
  <c r="M32" i="4"/>
  <c r="G32" i="4"/>
  <c r="BG31" i="4"/>
  <c r="AD31" i="4"/>
  <c r="U31" i="4" s="1"/>
  <c r="M31" i="4"/>
  <c r="G31" i="4"/>
  <c r="BG30" i="4"/>
  <c r="AD30" i="4"/>
  <c r="U30" i="4" s="1"/>
  <c r="M30" i="4"/>
  <c r="G30" i="4"/>
  <c r="BG29" i="4"/>
  <c r="AD29" i="4"/>
  <c r="U29" i="4" s="1"/>
  <c r="M29" i="4"/>
  <c r="G29" i="4"/>
  <c r="BG28" i="4"/>
  <c r="AD28" i="4"/>
  <c r="U28" i="4" s="1"/>
  <c r="M28" i="4"/>
  <c r="G28" i="4"/>
  <c r="BG27" i="4"/>
  <c r="AD27" i="4"/>
  <c r="U27" i="4" s="1"/>
  <c r="M27" i="4"/>
  <c r="G27" i="4"/>
  <c r="BG26" i="4"/>
  <c r="AD26" i="4"/>
  <c r="U26" i="4" s="1"/>
  <c r="M26" i="4"/>
  <c r="G26" i="4"/>
  <c r="BG25" i="4"/>
  <c r="AD25" i="4"/>
  <c r="U25" i="4" s="1"/>
  <c r="M25" i="4"/>
  <c r="G25" i="4"/>
  <c r="BG24" i="4"/>
  <c r="AD24" i="4"/>
  <c r="U24" i="4" s="1"/>
  <c r="M24" i="4"/>
  <c r="G24" i="4"/>
  <c r="BG23" i="4"/>
  <c r="AD23" i="4"/>
  <c r="U23" i="4" s="1"/>
  <c r="M23" i="4"/>
  <c r="G23" i="4"/>
  <c r="BG22" i="4"/>
  <c r="AD22" i="4"/>
  <c r="U22" i="4" s="1"/>
  <c r="M22" i="4"/>
  <c r="G22" i="4"/>
  <c r="BG21" i="4"/>
  <c r="AD21" i="4"/>
  <c r="U21" i="4" s="1"/>
  <c r="M21" i="4"/>
  <c r="G21" i="4"/>
  <c r="BG20" i="4"/>
  <c r="AD20" i="4"/>
  <c r="U20" i="4" s="1"/>
  <c r="M20" i="4"/>
  <c r="G20" i="4"/>
  <c r="BG19" i="4"/>
  <c r="AD19" i="4"/>
  <c r="U19" i="4" s="1"/>
  <c r="M19" i="4"/>
  <c r="G19" i="4"/>
  <c r="BG18" i="4"/>
  <c r="AD18" i="4"/>
  <c r="U18" i="4" s="1"/>
  <c r="M18" i="4"/>
  <c r="G18" i="4"/>
  <c r="BG17" i="4"/>
  <c r="AD17" i="4"/>
  <c r="U17" i="4" s="1"/>
  <c r="M17" i="4"/>
  <c r="G17" i="4"/>
  <c r="BG16" i="4"/>
  <c r="AD16" i="4"/>
  <c r="U16" i="4" s="1"/>
  <c r="M16" i="4"/>
  <c r="G16" i="4"/>
  <c r="BG15" i="4"/>
  <c r="AD15" i="4"/>
  <c r="U15" i="4" s="1"/>
  <c r="M15" i="4"/>
  <c r="G15" i="4"/>
  <c r="BG14" i="4"/>
  <c r="AD14" i="4"/>
  <c r="U14" i="4" s="1"/>
  <c r="M14" i="4"/>
  <c r="G14" i="4"/>
  <c r="BG13" i="4"/>
  <c r="AD13" i="4"/>
  <c r="U13" i="4" s="1"/>
  <c r="M13" i="4"/>
  <c r="G13" i="4"/>
  <c r="F12" i="4"/>
  <c r="E12" i="4" s="1"/>
  <c r="C12" i="4" s="1"/>
  <c r="BG11" i="4"/>
  <c r="AD11" i="4"/>
  <c r="U11" i="4" s="1"/>
  <c r="M11" i="4"/>
  <c r="G11" i="4"/>
  <c r="BG10" i="4"/>
  <c r="AD10" i="4"/>
  <c r="U10" i="4" s="1"/>
  <c r="M10" i="4"/>
  <c r="G10" i="4"/>
  <c r="BG26" i="2"/>
  <c r="AD26" i="2"/>
  <c r="U26" i="2" s="1"/>
  <c r="M26" i="2"/>
  <c r="G26" i="2"/>
  <c r="BG25" i="2"/>
  <c r="AD25" i="2"/>
  <c r="U25" i="2" s="1"/>
  <c r="M25" i="2"/>
  <c r="G25" i="2"/>
  <c r="BG38" i="2"/>
  <c r="AD38" i="2"/>
  <c r="U38" i="2" s="1"/>
  <c r="M38" i="2"/>
  <c r="G38" i="2"/>
  <c r="BG37" i="2"/>
  <c r="AD37" i="2"/>
  <c r="U37" i="2" s="1"/>
  <c r="M37" i="2"/>
  <c r="G37" i="2"/>
  <c r="BG36" i="2"/>
  <c r="AD36" i="2"/>
  <c r="U36" i="2" s="1"/>
  <c r="M36" i="2"/>
  <c r="G36" i="2"/>
  <c r="BG35" i="2"/>
  <c r="AD35" i="2"/>
  <c r="U35" i="2" s="1"/>
  <c r="M35" i="2"/>
  <c r="G35" i="2"/>
  <c r="BG34" i="2"/>
  <c r="AD34" i="2"/>
  <c r="U34" i="2" s="1"/>
  <c r="M34" i="2"/>
  <c r="G34" i="2"/>
  <c r="BG33" i="2"/>
  <c r="AD33" i="2"/>
  <c r="U33" i="2" s="1"/>
  <c r="M33" i="2"/>
  <c r="G33" i="2"/>
  <c r="BG32" i="2"/>
  <c r="AD32" i="2"/>
  <c r="U32" i="2" s="1"/>
  <c r="M32" i="2"/>
  <c r="G32" i="2"/>
  <c r="BG31" i="2"/>
  <c r="AD31" i="2"/>
  <c r="U31" i="2" s="1"/>
  <c r="M31" i="2"/>
  <c r="G31" i="2"/>
  <c r="BG30" i="2"/>
  <c r="AD30" i="2"/>
  <c r="U30" i="2" s="1"/>
  <c r="M30" i="2"/>
  <c r="G30" i="2"/>
  <c r="BG29" i="2"/>
  <c r="AD29" i="2"/>
  <c r="U29" i="2" s="1"/>
  <c r="M29" i="2"/>
  <c r="G29" i="2"/>
  <c r="BG28" i="2"/>
  <c r="AD28" i="2"/>
  <c r="U28" i="2" s="1"/>
  <c r="M28" i="2"/>
  <c r="G28" i="2"/>
  <c r="BG27" i="2"/>
  <c r="AD27" i="2"/>
  <c r="U27" i="2" s="1"/>
  <c r="M27" i="2"/>
  <c r="G27" i="2"/>
  <c r="BG24" i="2"/>
  <c r="AD24" i="2"/>
  <c r="U24" i="2" s="1"/>
  <c r="M24" i="2"/>
  <c r="G24" i="2"/>
  <c r="BG23" i="2"/>
  <c r="AD23" i="2"/>
  <c r="U23" i="2" s="1"/>
  <c r="M23" i="2"/>
  <c r="G23" i="2"/>
  <c r="BG22" i="2"/>
  <c r="AD22" i="2"/>
  <c r="U22" i="2" s="1"/>
  <c r="M22" i="2"/>
  <c r="G22" i="2"/>
  <c r="BG21" i="2"/>
  <c r="AD21" i="2"/>
  <c r="U21" i="2" s="1"/>
  <c r="M21" i="2"/>
  <c r="G21" i="2"/>
  <c r="BG20" i="2"/>
  <c r="AD20" i="2"/>
  <c r="U20" i="2" s="1"/>
  <c r="M20" i="2"/>
  <c r="G20" i="2"/>
  <c r="BG19" i="2"/>
  <c r="AD19" i="2"/>
  <c r="U19" i="2" s="1"/>
  <c r="M19" i="2"/>
  <c r="G19" i="2"/>
  <c r="BG18" i="2"/>
  <c r="AD18" i="2"/>
  <c r="U18" i="2" s="1"/>
  <c r="M18" i="2"/>
  <c r="G18" i="2"/>
  <c r="BG17" i="2"/>
  <c r="AD17" i="2"/>
  <c r="U17" i="2" s="1"/>
  <c r="M17" i="2"/>
  <c r="G17" i="2"/>
  <c r="BG16" i="2"/>
  <c r="AD16" i="2"/>
  <c r="U16" i="2" s="1"/>
  <c r="M16" i="2"/>
  <c r="G16" i="2"/>
  <c r="BG15" i="2"/>
  <c r="AD15" i="2"/>
  <c r="U15" i="2" s="1"/>
  <c r="M15" i="2"/>
  <c r="G15" i="2"/>
  <c r="BG14" i="2"/>
  <c r="AD14" i="2"/>
  <c r="U14" i="2" s="1"/>
  <c r="M14" i="2"/>
  <c r="G14" i="2"/>
  <c r="BG13" i="2"/>
  <c r="AD13" i="2"/>
  <c r="U13" i="2" s="1"/>
  <c r="M13" i="2"/>
  <c r="G13" i="2"/>
  <c r="BG12" i="2"/>
  <c r="AD12" i="2"/>
  <c r="U12" i="2" s="1"/>
  <c r="M12" i="2"/>
  <c r="G12" i="2"/>
  <c r="M11" i="2"/>
  <c r="BX11" i="2" s="1"/>
  <c r="E11" i="2"/>
  <c r="C11" i="2" s="1"/>
  <c r="M10" i="2"/>
  <c r="BX10" i="2" s="1"/>
  <c r="E10" i="2"/>
  <c r="C10" i="2" s="1"/>
  <c r="F130" i="1" l="1"/>
  <c r="F155" i="1"/>
  <c r="F309" i="1"/>
  <c r="AJ285" i="1"/>
  <c r="AR285" i="1"/>
  <c r="F290" i="1"/>
  <c r="F326" i="1"/>
  <c r="F332" i="1"/>
  <c r="F334" i="1"/>
  <c r="BG353" i="1"/>
  <c r="C365" i="1"/>
  <c r="BZ328" i="1"/>
  <c r="E334" i="1"/>
  <c r="C334" i="1" s="1"/>
  <c r="F12" i="10"/>
  <c r="E12" i="10" s="1"/>
  <c r="C12" i="10" s="1"/>
  <c r="E326" i="1"/>
  <c r="C326" i="1" s="1"/>
  <c r="BZ330" i="1"/>
  <c r="F41" i="17"/>
  <c r="F232" i="1"/>
  <c r="E232" i="1" s="1"/>
  <c r="C232" i="1" s="1"/>
  <c r="E234" i="1"/>
  <c r="C234" i="1" s="1"/>
  <c r="F322" i="1"/>
  <c r="F126" i="1"/>
  <c r="F191" i="1"/>
  <c r="F301" i="1"/>
  <c r="E301" i="1" s="1"/>
  <c r="C301" i="1" s="1"/>
  <c r="F303" i="1"/>
  <c r="E303" i="1" s="1"/>
  <c r="C303" i="1" s="1"/>
  <c r="F339" i="1"/>
  <c r="E339" i="1" s="1"/>
  <c r="C339" i="1" s="1"/>
  <c r="F169" i="1"/>
  <c r="E169" i="1" s="1"/>
  <c r="C169" i="1" s="1"/>
  <c r="F173" i="1"/>
  <c r="E173" i="1" s="1"/>
  <c r="C173" i="1" s="1"/>
  <c r="AM285" i="1"/>
  <c r="BC285" i="1"/>
  <c r="F212" i="1"/>
  <c r="E212" i="1" s="1"/>
  <c r="C212" i="1" s="1"/>
  <c r="F214" i="1"/>
  <c r="E214" i="1" s="1"/>
  <c r="C214" i="1" s="1"/>
  <c r="F222" i="1"/>
  <c r="E222" i="1" s="1"/>
  <c r="C222" i="1" s="1"/>
  <c r="F224" i="1"/>
  <c r="E224" i="1" s="1"/>
  <c r="C224" i="1" s="1"/>
  <c r="F244" i="1"/>
  <c r="E244" i="1" s="1"/>
  <c r="C244" i="1" s="1"/>
  <c r="F246" i="1"/>
  <c r="F250" i="1"/>
  <c r="F252" i="1"/>
  <c r="F254" i="1"/>
  <c r="E254" i="1" s="1"/>
  <c r="C254" i="1" s="1"/>
  <c r="F256" i="1"/>
  <c r="E256" i="1" s="1"/>
  <c r="C256" i="1" s="1"/>
  <c r="F258" i="1"/>
  <c r="E258" i="1" s="1"/>
  <c r="C258" i="1" s="1"/>
  <c r="F25" i="17"/>
  <c r="E25" i="17" s="1"/>
  <c r="C25" i="17" s="1"/>
  <c r="F27" i="17"/>
  <c r="E27" i="17" s="1"/>
  <c r="C27" i="17" s="1"/>
  <c r="F31" i="17"/>
  <c r="F35" i="17"/>
  <c r="F297" i="1"/>
  <c r="F331" i="1"/>
  <c r="F313" i="1"/>
  <c r="E313" i="1" s="1"/>
  <c r="C313" i="1" s="1"/>
  <c r="BZ303" i="1"/>
  <c r="G289" i="1"/>
  <c r="F149" i="1"/>
  <c r="F193" i="1"/>
  <c r="E193" i="1" s="1"/>
  <c r="C193" i="1" s="1"/>
  <c r="F240" i="1"/>
  <c r="E240" i="1" s="1"/>
  <c r="C240" i="1" s="1"/>
  <c r="M265" i="1"/>
  <c r="O285" i="1"/>
  <c r="X285" i="1"/>
  <c r="AG285" i="1"/>
  <c r="AO285" i="1"/>
  <c r="AW285" i="1"/>
  <c r="BE285" i="1"/>
  <c r="E300" i="1"/>
  <c r="C300" i="1" s="1"/>
  <c r="F338" i="1"/>
  <c r="E338" i="1" s="1"/>
  <c r="C338" i="1" s="1"/>
  <c r="F344" i="1"/>
  <c r="E344" i="1" s="1"/>
  <c r="C344" i="1" s="1"/>
  <c r="F348" i="1"/>
  <c r="E348" i="1" s="1"/>
  <c r="C348" i="1" s="1"/>
  <c r="F350" i="1"/>
  <c r="E350" i="1" s="1"/>
  <c r="C350" i="1" s="1"/>
  <c r="E355" i="1"/>
  <c r="C355" i="1" s="1"/>
  <c r="S352" i="1"/>
  <c r="AB352" i="1"/>
  <c r="AK352" i="1"/>
  <c r="AS352" i="1"/>
  <c r="BA352" i="1"/>
  <c r="BJ352" i="1"/>
  <c r="BG365" i="1"/>
  <c r="F18" i="12"/>
  <c r="E18" i="12" s="1"/>
  <c r="C18" i="12" s="1"/>
  <c r="F32" i="12"/>
  <c r="E32" i="12" s="1"/>
  <c r="C32" i="12" s="1"/>
  <c r="F36" i="12"/>
  <c r="E36" i="12" s="1"/>
  <c r="C36" i="12" s="1"/>
  <c r="F18" i="16"/>
  <c r="E18" i="16" s="1"/>
  <c r="C18" i="16" s="1"/>
  <c r="F20" i="16"/>
  <c r="F22" i="16"/>
  <c r="BZ320" i="1"/>
  <c r="F329" i="1"/>
  <c r="F325" i="1"/>
  <c r="E325" i="1" s="1"/>
  <c r="C325" i="1" s="1"/>
  <c r="F217" i="1"/>
  <c r="E217" i="1" s="1"/>
  <c r="C217" i="1" s="1"/>
  <c r="F219" i="1"/>
  <c r="E219" i="1" s="1"/>
  <c r="C219" i="1" s="1"/>
  <c r="F221" i="1"/>
  <c r="E221" i="1" s="1"/>
  <c r="C221" i="1" s="1"/>
  <c r="F223" i="1"/>
  <c r="F247" i="1"/>
  <c r="F249" i="1"/>
  <c r="E249" i="1" s="1"/>
  <c r="C249" i="1" s="1"/>
  <c r="F263" i="1"/>
  <c r="E263" i="1" s="1"/>
  <c r="C263" i="1" s="1"/>
  <c r="F267" i="1"/>
  <c r="E267" i="1" s="1"/>
  <c r="C267" i="1" s="1"/>
  <c r="F269" i="1"/>
  <c r="F281" i="1"/>
  <c r="E281" i="1" s="1"/>
  <c r="C281" i="1" s="1"/>
  <c r="BZ283" i="1"/>
  <c r="S285" i="1"/>
  <c r="AB285" i="1"/>
  <c r="AK285" i="1"/>
  <c r="AS285" i="1"/>
  <c r="BA285" i="1"/>
  <c r="BJ285" i="1"/>
  <c r="BG289" i="1"/>
  <c r="M335" i="1"/>
  <c r="F335" i="1" s="1"/>
  <c r="E360" i="1"/>
  <c r="C360" i="1" s="1"/>
  <c r="BG363" i="1"/>
  <c r="F295" i="1"/>
  <c r="E295" i="1" s="1"/>
  <c r="C295" i="1" s="1"/>
  <c r="F16" i="6"/>
  <c r="E16" i="6" s="1"/>
  <c r="C16" i="6" s="1"/>
  <c r="F18" i="6"/>
  <c r="E18" i="6" s="1"/>
  <c r="C18" i="6" s="1"/>
  <c r="F59" i="1"/>
  <c r="E59" i="1" s="1"/>
  <c r="C59" i="1" s="1"/>
  <c r="F61" i="1"/>
  <c r="E61" i="1" s="1"/>
  <c r="C61" i="1" s="1"/>
  <c r="F67" i="1"/>
  <c r="E67" i="1" s="1"/>
  <c r="C67" i="1" s="1"/>
  <c r="F69" i="1"/>
  <c r="F275" i="1"/>
  <c r="F277" i="1"/>
  <c r="E277" i="1" s="1"/>
  <c r="C277" i="1" s="1"/>
  <c r="K285" i="1"/>
  <c r="T285" i="1"/>
  <c r="AC285" i="1"/>
  <c r="AL285" i="1"/>
  <c r="AT285" i="1"/>
  <c r="BB285" i="1"/>
  <c r="F312" i="1"/>
  <c r="E312" i="1" s="1"/>
  <c r="C312" i="1" s="1"/>
  <c r="F25" i="11"/>
  <c r="F293" i="1"/>
  <c r="E293" i="1" s="1"/>
  <c r="C293" i="1" s="1"/>
  <c r="F22" i="4"/>
  <c r="E22" i="4" s="1"/>
  <c r="C22" i="4" s="1"/>
  <c r="F58" i="1"/>
  <c r="F86" i="1"/>
  <c r="E86" i="1" s="1"/>
  <c r="C86" i="1" s="1"/>
  <c r="F92" i="1"/>
  <c r="E92" i="1" s="1"/>
  <c r="C92" i="1" s="1"/>
  <c r="F96" i="1"/>
  <c r="F104" i="1"/>
  <c r="E104" i="1" s="1"/>
  <c r="C104" i="1" s="1"/>
  <c r="F106" i="1"/>
  <c r="E106" i="1" s="1"/>
  <c r="C106" i="1" s="1"/>
  <c r="F108" i="1"/>
  <c r="E108" i="1" s="1"/>
  <c r="C108" i="1" s="1"/>
  <c r="F110" i="1"/>
  <c r="E110" i="1" s="1"/>
  <c r="C110" i="1" s="1"/>
  <c r="F112" i="1"/>
  <c r="F118" i="1"/>
  <c r="E118" i="1" s="1"/>
  <c r="C118" i="1" s="1"/>
  <c r="F120" i="1"/>
  <c r="F122" i="1"/>
  <c r="F124" i="1"/>
  <c r="E124" i="1" s="1"/>
  <c r="C124" i="1" s="1"/>
  <c r="F147" i="1"/>
  <c r="E147" i="1" s="1"/>
  <c r="C147" i="1" s="1"/>
  <c r="F153" i="1"/>
  <c r="E153" i="1" s="1"/>
  <c r="C153" i="1" s="1"/>
  <c r="F165" i="1"/>
  <c r="E165" i="1" s="1"/>
  <c r="C165" i="1" s="1"/>
  <c r="F167" i="1"/>
  <c r="F189" i="1"/>
  <c r="E189" i="1" s="1"/>
  <c r="C189" i="1" s="1"/>
  <c r="F264" i="1"/>
  <c r="E264" i="1" s="1"/>
  <c r="C264" i="1" s="1"/>
  <c r="F266" i="1"/>
  <c r="F268" i="1"/>
  <c r="E268" i="1" s="1"/>
  <c r="C268" i="1" s="1"/>
  <c r="F270" i="1"/>
  <c r="E270" i="1" s="1"/>
  <c r="C270" i="1" s="1"/>
  <c r="F282" i="1"/>
  <c r="E282" i="1" s="1"/>
  <c r="C282" i="1" s="1"/>
  <c r="M286" i="1"/>
  <c r="F286" i="1" s="1"/>
  <c r="W285" i="1"/>
  <c r="F74" i="9"/>
  <c r="E74" i="9" s="1"/>
  <c r="C74" i="9" s="1"/>
  <c r="F195" i="1"/>
  <c r="G257" i="1"/>
  <c r="E269" i="1"/>
  <c r="C269" i="1" s="1"/>
  <c r="F51" i="9"/>
  <c r="E51" i="9" s="1"/>
  <c r="C51" i="9" s="1"/>
  <c r="E205" i="1"/>
  <c r="C205" i="1" s="1"/>
  <c r="F71" i="1"/>
  <c r="F73" i="1"/>
  <c r="E73" i="1" s="1"/>
  <c r="C73" i="1" s="1"/>
  <c r="F75" i="1"/>
  <c r="E75" i="1" s="1"/>
  <c r="C75" i="1" s="1"/>
  <c r="F77" i="1"/>
  <c r="E77" i="1" s="1"/>
  <c r="C77" i="1" s="1"/>
  <c r="F85" i="1"/>
  <c r="E85" i="1" s="1"/>
  <c r="C85" i="1" s="1"/>
  <c r="F91" i="1"/>
  <c r="E91" i="1" s="1"/>
  <c r="C91" i="1" s="1"/>
  <c r="BZ146" i="1"/>
  <c r="BZ148" i="1"/>
  <c r="F152" i="1"/>
  <c r="E152" i="1" s="1"/>
  <c r="C152" i="1" s="1"/>
  <c r="F156" i="1"/>
  <c r="E156" i="1" s="1"/>
  <c r="C156" i="1" s="1"/>
  <c r="F160" i="1"/>
  <c r="E160" i="1" s="1"/>
  <c r="C160" i="1" s="1"/>
  <c r="F166" i="1"/>
  <c r="E166" i="1" s="1"/>
  <c r="C166" i="1" s="1"/>
  <c r="F170" i="1"/>
  <c r="E170" i="1" s="1"/>
  <c r="C170" i="1" s="1"/>
  <c r="F172" i="1"/>
  <c r="F182" i="1"/>
  <c r="E182" i="1" s="1"/>
  <c r="C182" i="1" s="1"/>
  <c r="BG257" i="1"/>
  <c r="F199" i="1"/>
  <c r="F16" i="5"/>
  <c r="E16" i="5" s="1"/>
  <c r="C16" i="5" s="1"/>
  <c r="F30" i="5"/>
  <c r="E30" i="5" s="1"/>
  <c r="C30" i="5" s="1"/>
  <c r="F32" i="5"/>
  <c r="E32" i="5" s="1"/>
  <c r="C32" i="5" s="1"/>
  <c r="F42" i="5"/>
  <c r="E42" i="5" s="1"/>
  <c r="C42" i="5" s="1"/>
  <c r="F194" i="1"/>
  <c r="E194" i="1" s="1"/>
  <c r="C194" i="1" s="1"/>
  <c r="F196" i="1"/>
  <c r="E196" i="1" s="1"/>
  <c r="C196" i="1" s="1"/>
  <c r="BZ198" i="1"/>
  <c r="F200" i="1"/>
  <c r="M210" i="1"/>
  <c r="BG239" i="1"/>
  <c r="F201" i="1"/>
  <c r="E201" i="1" s="1"/>
  <c r="C201" i="1" s="1"/>
  <c r="D285" i="1"/>
  <c r="BG11" i="1"/>
  <c r="AC10" i="1"/>
  <c r="F30" i="1"/>
  <c r="E14" i="1"/>
  <c r="C14" i="1" s="1"/>
  <c r="BG243" i="1"/>
  <c r="F14" i="14"/>
  <c r="E14" i="14" s="1"/>
  <c r="C14" i="14" s="1"/>
  <c r="F18" i="14"/>
  <c r="E18" i="14" s="1"/>
  <c r="C18" i="14" s="1"/>
  <c r="F24" i="14"/>
  <c r="E24" i="14" s="1"/>
  <c r="C24" i="14" s="1"/>
  <c r="E10" i="15"/>
  <c r="C10" i="15" s="1"/>
  <c r="BZ16" i="16"/>
  <c r="E20" i="16"/>
  <c r="C20" i="16" s="1"/>
  <c r="BZ332" i="1"/>
  <c r="BZ271" i="1"/>
  <c r="BZ273" i="1"/>
  <c r="E287" i="1"/>
  <c r="C287" i="1" s="1"/>
  <c r="E358" i="1"/>
  <c r="C358" i="1" s="1"/>
  <c r="E10" i="12"/>
  <c r="C10" i="12" s="1"/>
  <c r="F12" i="6"/>
  <c r="E12" i="6" s="1"/>
  <c r="C12" i="6" s="1"/>
  <c r="F272" i="1"/>
  <c r="BD285" i="1"/>
  <c r="E299" i="1"/>
  <c r="C299" i="1" s="1"/>
  <c r="BZ315" i="1"/>
  <c r="BZ199" i="1"/>
  <c r="BZ208" i="1"/>
  <c r="BZ244" i="1"/>
  <c r="F274" i="1"/>
  <c r="E274" i="1" s="1"/>
  <c r="C274" i="1" s="1"/>
  <c r="F276" i="1"/>
  <c r="E276" i="1" s="1"/>
  <c r="C276" i="1" s="1"/>
  <c r="E288" i="1"/>
  <c r="C288" i="1" s="1"/>
  <c r="Y285" i="1"/>
  <c r="F319" i="1"/>
  <c r="E319" i="1" s="1"/>
  <c r="C319" i="1" s="1"/>
  <c r="F11" i="15"/>
  <c r="E11" i="15" s="1"/>
  <c r="C11" i="15" s="1"/>
  <c r="CE11" i="15" s="1"/>
  <c r="F17" i="15"/>
  <c r="E17" i="15" s="1"/>
  <c r="C17" i="15" s="1"/>
  <c r="F19" i="15"/>
  <c r="E19" i="15" s="1"/>
  <c r="C19" i="15" s="1"/>
  <c r="F21" i="15"/>
  <c r="E21" i="15" s="1"/>
  <c r="C21" i="15" s="1"/>
  <c r="BZ195" i="1"/>
  <c r="BG210" i="1"/>
  <c r="E280" i="1"/>
  <c r="C280" i="1" s="1"/>
  <c r="BX23" i="5"/>
  <c r="AP285" i="1"/>
  <c r="F27" i="12"/>
  <c r="F29" i="12"/>
  <c r="E29" i="12" s="1"/>
  <c r="C29" i="12" s="1"/>
  <c r="F31" i="12"/>
  <c r="E31" i="12" s="1"/>
  <c r="C31" i="12" s="1"/>
  <c r="F33" i="12"/>
  <c r="F35" i="12"/>
  <c r="F31" i="13"/>
  <c r="E31" i="13" s="1"/>
  <c r="C31" i="13" s="1"/>
  <c r="F21" i="14"/>
  <c r="E21" i="14" s="1"/>
  <c r="C21" i="14" s="1"/>
  <c r="F23" i="14"/>
  <c r="E23" i="14" s="1"/>
  <c r="C23" i="14" s="1"/>
  <c r="F25" i="14"/>
  <c r="F13" i="16"/>
  <c r="E13" i="16" s="1"/>
  <c r="C13" i="16" s="1"/>
  <c r="F15" i="16"/>
  <c r="E15" i="16" s="1"/>
  <c r="C15" i="16" s="1"/>
  <c r="F17" i="16"/>
  <c r="E17" i="16" s="1"/>
  <c r="C17" i="16" s="1"/>
  <c r="F19" i="16"/>
  <c r="E19" i="16" s="1"/>
  <c r="C19" i="16" s="1"/>
  <c r="F21" i="16"/>
  <c r="E21" i="16" s="1"/>
  <c r="C21" i="16" s="1"/>
  <c r="F25" i="16"/>
  <c r="E25" i="16" s="1"/>
  <c r="C25" i="16" s="1"/>
  <c r="BZ34" i="16"/>
  <c r="F26" i="17"/>
  <c r="E26" i="17" s="1"/>
  <c r="C26" i="17" s="1"/>
  <c r="BZ169" i="1"/>
  <c r="BZ187" i="1"/>
  <c r="BG260" i="1"/>
  <c r="BZ295" i="1"/>
  <c r="BZ201" i="1"/>
  <c r="M226" i="1"/>
  <c r="AD243" i="1"/>
  <c r="U243" i="1" s="1"/>
  <c r="BZ248" i="1"/>
  <c r="M257" i="1"/>
  <c r="F278" i="1"/>
  <c r="E278" i="1" s="1"/>
  <c r="C278" i="1" s="1"/>
  <c r="BZ362" i="1"/>
  <c r="BZ23" i="10"/>
  <c r="F25" i="10"/>
  <c r="E25" i="10" s="1"/>
  <c r="C25" i="10" s="1"/>
  <c r="F27" i="10"/>
  <c r="E27" i="10" s="1"/>
  <c r="C27" i="10" s="1"/>
  <c r="F29" i="10"/>
  <c r="E29" i="10" s="1"/>
  <c r="C29" i="10" s="1"/>
  <c r="F16" i="11"/>
  <c r="E16" i="11" s="1"/>
  <c r="C16" i="11" s="1"/>
  <c r="F18" i="11"/>
  <c r="F20" i="11"/>
  <c r="E20" i="11" s="1"/>
  <c r="C20" i="11" s="1"/>
  <c r="F22" i="11"/>
  <c r="E22" i="11" s="1"/>
  <c r="C22" i="11" s="1"/>
  <c r="BZ27" i="12"/>
  <c r="BZ19" i="16"/>
  <c r="F14" i="13"/>
  <c r="E14" i="13" s="1"/>
  <c r="C14" i="13" s="1"/>
  <c r="F20" i="13"/>
  <c r="F22" i="13"/>
  <c r="E22" i="13" s="1"/>
  <c r="C22" i="13" s="1"/>
  <c r="F26" i="13"/>
  <c r="E26" i="13" s="1"/>
  <c r="C26" i="13" s="1"/>
  <c r="F19" i="13"/>
  <c r="E19" i="13" s="1"/>
  <c r="C19" i="13" s="1"/>
  <c r="BZ138" i="1"/>
  <c r="F27" i="11"/>
  <c r="BZ17" i="15"/>
  <c r="F14" i="2"/>
  <c r="E14" i="2" s="1"/>
  <c r="C14" i="2" s="1"/>
  <c r="F22" i="2"/>
  <c r="E22" i="2" s="1"/>
  <c r="C22" i="2" s="1"/>
  <c r="F362" i="1"/>
  <c r="F361" i="1" s="1"/>
  <c r="N310" i="1"/>
  <c r="AV310" i="1"/>
  <c r="BD310" i="1"/>
  <c r="BZ259" i="1"/>
  <c r="F21" i="1"/>
  <c r="E21" i="1" s="1"/>
  <c r="C21" i="1" s="1"/>
  <c r="BZ72" i="1"/>
  <c r="BZ145" i="1"/>
  <c r="X310" i="1"/>
  <c r="BE310" i="1"/>
  <c r="F357" i="1"/>
  <c r="E357" i="1" s="1"/>
  <c r="C357" i="1" s="1"/>
  <c r="R352" i="1"/>
  <c r="AA352" i="1"/>
  <c r="AJ352" i="1"/>
  <c r="AR352" i="1"/>
  <c r="AZ352" i="1"/>
  <c r="E141" i="1"/>
  <c r="C141" i="1" s="1"/>
  <c r="E208" i="1"/>
  <c r="C208" i="1" s="1"/>
  <c r="F44" i="9"/>
  <c r="E44" i="9" s="1"/>
  <c r="C44" i="9" s="1"/>
  <c r="E16" i="1"/>
  <c r="C16" i="1" s="1"/>
  <c r="F101" i="1"/>
  <c r="E101" i="1" s="1"/>
  <c r="C101" i="1" s="1"/>
  <c r="F113" i="1"/>
  <c r="E113" i="1" s="1"/>
  <c r="C113" i="1" s="1"/>
  <c r="F119" i="1"/>
  <c r="E119" i="1" s="1"/>
  <c r="C119" i="1" s="1"/>
  <c r="F87" i="9"/>
  <c r="E87" i="9" s="1"/>
  <c r="C87" i="9" s="1"/>
  <c r="E191" i="1"/>
  <c r="C191" i="1" s="1"/>
  <c r="F83" i="1"/>
  <c r="E83" i="1" s="1"/>
  <c r="C83" i="1" s="1"/>
  <c r="F99" i="1"/>
  <c r="E99" i="1" s="1"/>
  <c r="C99" i="1" s="1"/>
  <c r="F115" i="1"/>
  <c r="F125" i="1"/>
  <c r="E125" i="1" s="1"/>
  <c r="C125" i="1" s="1"/>
  <c r="AT10" i="1"/>
  <c r="BZ79" i="1"/>
  <c r="F40" i="9"/>
  <c r="E40" i="9" s="1"/>
  <c r="C40" i="9" s="1"/>
  <c r="F328" i="1"/>
  <c r="E328" i="1" s="1"/>
  <c r="C328" i="1" s="1"/>
  <c r="F89" i="1"/>
  <c r="E89" i="1" s="1"/>
  <c r="C89" i="1" s="1"/>
  <c r="F111" i="1"/>
  <c r="E111" i="1" s="1"/>
  <c r="C111" i="1" s="1"/>
  <c r="BZ121" i="1"/>
  <c r="E126" i="1"/>
  <c r="C126" i="1" s="1"/>
  <c r="AL10" i="1"/>
  <c r="BZ77" i="1"/>
  <c r="BZ83" i="1"/>
  <c r="AD257" i="1"/>
  <c r="L10" i="1"/>
  <c r="V10" i="1"/>
  <c r="AM10" i="1"/>
  <c r="AU10" i="1"/>
  <c r="BC10" i="1"/>
  <c r="BZ15" i="1"/>
  <c r="M28" i="1"/>
  <c r="F41" i="1"/>
  <c r="E41" i="1" s="1"/>
  <c r="C41" i="1" s="1"/>
  <c r="BZ43" i="1"/>
  <c r="F51" i="1"/>
  <c r="BZ52" i="1"/>
  <c r="M203" i="1"/>
  <c r="F203" i="1" s="1"/>
  <c r="E149" i="1"/>
  <c r="C149" i="1" s="1"/>
  <c r="T10" i="1"/>
  <c r="BZ20" i="1"/>
  <c r="BZ319" i="1"/>
  <c r="N10" i="1"/>
  <c r="G28" i="1"/>
  <c r="BZ56" i="1"/>
  <c r="E58" i="1"/>
  <c r="C58" i="1" s="1"/>
  <c r="BZ78" i="1"/>
  <c r="BZ80" i="1"/>
  <c r="BZ82" i="1"/>
  <c r="E96" i="1"/>
  <c r="C96" i="1" s="1"/>
  <c r="BZ116" i="1"/>
  <c r="E120" i="1"/>
  <c r="C120" i="1" s="1"/>
  <c r="BX15" i="2"/>
  <c r="F87" i="1"/>
  <c r="E87" i="1" s="1"/>
  <c r="C87" i="1" s="1"/>
  <c r="F95" i="1"/>
  <c r="E95" i="1" s="1"/>
  <c r="C95" i="1" s="1"/>
  <c r="F117" i="1"/>
  <c r="E117" i="1" s="1"/>
  <c r="C117" i="1" s="1"/>
  <c r="K10" i="1"/>
  <c r="BB10" i="1"/>
  <c r="E38" i="1"/>
  <c r="C38" i="1" s="1"/>
  <c r="F35" i="5"/>
  <c r="E35" i="5" s="1"/>
  <c r="C35" i="5" s="1"/>
  <c r="E331" i="1"/>
  <c r="C331" i="1" s="1"/>
  <c r="W39" i="1"/>
  <c r="BD39" i="1"/>
  <c r="BD36" i="1" s="1"/>
  <c r="F132" i="1"/>
  <c r="E132" i="1" s="1"/>
  <c r="C132" i="1" s="1"/>
  <c r="F323" i="1"/>
  <c r="E323" i="1" s="1"/>
  <c r="C323" i="1" s="1"/>
  <c r="F327" i="1"/>
  <c r="E327" i="1" s="1"/>
  <c r="C327" i="1" s="1"/>
  <c r="F341" i="1"/>
  <c r="E341" i="1" s="1"/>
  <c r="C341" i="1" s="1"/>
  <c r="F343" i="1"/>
  <c r="E343" i="1" s="1"/>
  <c r="C343" i="1" s="1"/>
  <c r="L352" i="1"/>
  <c r="V352" i="1"/>
  <c r="F14" i="10"/>
  <c r="E14" i="10" s="1"/>
  <c r="C14" i="10" s="1"/>
  <c r="E30" i="10"/>
  <c r="C30" i="10" s="1"/>
  <c r="F48" i="10"/>
  <c r="E48" i="10" s="1"/>
  <c r="C48" i="10" s="1"/>
  <c r="F50" i="10"/>
  <c r="E50" i="10" s="1"/>
  <c r="C50" i="10" s="1"/>
  <c r="F52" i="10"/>
  <c r="E52" i="10" s="1"/>
  <c r="C52" i="10" s="1"/>
  <c r="F11" i="11"/>
  <c r="E11" i="11" s="1"/>
  <c r="C11" i="11" s="1"/>
  <c r="CE11" i="11" s="1"/>
  <c r="F21" i="11"/>
  <c r="E21" i="11" s="1"/>
  <c r="C21" i="11" s="1"/>
  <c r="F42" i="9"/>
  <c r="E42" i="9" s="1"/>
  <c r="C42" i="9" s="1"/>
  <c r="BZ24" i="1"/>
  <c r="AA10" i="1"/>
  <c r="BZ130" i="1"/>
  <c r="Q352" i="1"/>
  <c r="Z352" i="1"/>
  <c r="AI352" i="1"/>
  <c r="AQ352" i="1"/>
  <c r="AY352" i="1"/>
  <c r="BH352" i="1"/>
  <c r="F363" i="1"/>
  <c r="E363" i="1" s="1"/>
  <c r="C363" i="1" s="1"/>
  <c r="F25" i="9"/>
  <c r="E25" i="9" s="1"/>
  <c r="C25" i="9" s="1"/>
  <c r="CE25" i="9" s="1"/>
  <c r="F29" i="9"/>
  <c r="F33" i="9"/>
  <c r="E33" i="9" s="1"/>
  <c r="C33" i="9" s="1"/>
  <c r="F35" i="9"/>
  <c r="E35" i="9" s="1"/>
  <c r="C35" i="9" s="1"/>
  <c r="F60" i="9"/>
  <c r="E60" i="9" s="1"/>
  <c r="C60" i="9" s="1"/>
  <c r="F12" i="17"/>
  <c r="E12" i="17" s="1"/>
  <c r="C12" i="17" s="1"/>
  <c r="F316" i="1"/>
  <c r="E316" i="1" s="1"/>
  <c r="C316" i="1" s="1"/>
  <c r="F43" i="10"/>
  <c r="BZ189" i="1"/>
  <c r="E15" i="1"/>
  <c r="C15" i="1" s="1"/>
  <c r="F109" i="1"/>
  <c r="E109" i="1" s="1"/>
  <c r="C109" i="1" s="1"/>
  <c r="BZ144" i="1"/>
  <c r="F144" i="1"/>
  <c r="E144" i="1" s="1"/>
  <c r="C144" i="1" s="1"/>
  <c r="F162" i="1"/>
  <c r="E162" i="1" s="1"/>
  <c r="C162" i="1" s="1"/>
  <c r="BZ162" i="1"/>
  <c r="E11" i="12"/>
  <c r="C11" i="12" s="1"/>
  <c r="E139" i="1"/>
  <c r="C139" i="1" s="1"/>
  <c r="BZ282" i="1"/>
  <c r="BZ313" i="1"/>
  <c r="BZ333" i="1"/>
  <c r="F364" i="1"/>
  <c r="E364" i="1" s="1"/>
  <c r="C364" i="1" s="1"/>
  <c r="BZ58" i="1"/>
  <c r="BZ113" i="1"/>
  <c r="BZ182" i="1"/>
  <c r="F259" i="1"/>
  <c r="E259" i="1" s="1"/>
  <c r="C259" i="1" s="1"/>
  <c r="BZ274" i="1"/>
  <c r="BF10" i="1"/>
  <c r="AD171" i="1"/>
  <c r="U171" i="1" s="1"/>
  <c r="AB310" i="1"/>
  <c r="AK310" i="1"/>
  <c r="AS310" i="1"/>
  <c r="BA310" i="1"/>
  <c r="Y310" i="1"/>
  <c r="AX310" i="1"/>
  <c r="D352" i="1"/>
  <c r="BZ41" i="9"/>
  <c r="F43" i="9"/>
  <c r="E43" i="9" s="1"/>
  <c r="C43" i="9" s="1"/>
  <c r="BZ22" i="11"/>
  <c r="BZ26" i="11"/>
  <c r="BZ12" i="12"/>
  <c r="F14" i="12"/>
  <c r="E14" i="12" s="1"/>
  <c r="C14" i="12" s="1"/>
  <c r="F16" i="12"/>
  <c r="F22" i="12"/>
  <c r="E22" i="12" s="1"/>
  <c r="C22" i="12" s="1"/>
  <c r="F43" i="1"/>
  <c r="E43" i="1" s="1"/>
  <c r="C43" i="1" s="1"/>
  <c r="BZ150" i="1"/>
  <c r="BZ327" i="1"/>
  <c r="BG335" i="1"/>
  <c r="N352" i="1"/>
  <c r="BZ11" i="16"/>
  <c r="BZ21" i="1"/>
  <c r="BZ51" i="1"/>
  <c r="BZ94" i="1"/>
  <c r="BZ133" i="1"/>
  <c r="BG178" i="1"/>
  <c r="BZ186" i="1"/>
  <c r="F255" i="1"/>
  <c r="E255" i="1" s="1"/>
  <c r="C255" i="1" s="1"/>
  <c r="AO352" i="1"/>
  <c r="AH352" i="1"/>
  <c r="AX352" i="1"/>
  <c r="F22" i="9"/>
  <c r="E22" i="9" s="1"/>
  <c r="C22" i="9" s="1"/>
  <c r="F57" i="9"/>
  <c r="E57" i="9" s="1"/>
  <c r="C57" i="9" s="1"/>
  <c r="F14" i="15"/>
  <c r="E14" i="15" s="1"/>
  <c r="C14" i="15" s="1"/>
  <c r="F26" i="15"/>
  <c r="E26" i="15" s="1"/>
  <c r="C26" i="15" s="1"/>
  <c r="E195" i="1"/>
  <c r="C195" i="1" s="1"/>
  <c r="E290" i="1"/>
  <c r="C290" i="1" s="1"/>
  <c r="AH10" i="1"/>
  <c r="BZ160" i="1"/>
  <c r="F227" i="1"/>
  <c r="E227" i="1" s="1"/>
  <c r="C227" i="1" s="1"/>
  <c r="AD228" i="1"/>
  <c r="U228" i="1" s="1"/>
  <c r="F229" i="1"/>
  <c r="E229" i="1" s="1"/>
  <c r="C229" i="1" s="1"/>
  <c r="AD230" i="1"/>
  <c r="U230" i="1" s="1"/>
  <c r="BZ249" i="1"/>
  <c r="E199" i="1"/>
  <c r="C199" i="1" s="1"/>
  <c r="E250" i="1"/>
  <c r="C250" i="1" s="1"/>
  <c r="BZ42" i="1"/>
  <c r="F44" i="1"/>
  <c r="E44" i="1" s="1"/>
  <c r="C44" i="1" s="1"/>
  <c r="BZ48" i="1"/>
  <c r="F50" i="1"/>
  <c r="E50" i="1" s="1"/>
  <c r="C50" i="1" s="1"/>
  <c r="BZ149" i="1"/>
  <c r="BZ151" i="1"/>
  <c r="G171" i="1"/>
  <c r="F177" i="1"/>
  <c r="E177" i="1" s="1"/>
  <c r="C177" i="1" s="1"/>
  <c r="G180" i="1"/>
  <c r="M185" i="1"/>
  <c r="BG185" i="1"/>
  <c r="BZ207" i="1"/>
  <c r="M228" i="1"/>
  <c r="F228" i="1" s="1"/>
  <c r="F233" i="1"/>
  <c r="E233" i="1" s="1"/>
  <c r="C233" i="1" s="1"/>
  <c r="E237" i="1"/>
  <c r="C237" i="1" s="1"/>
  <c r="BZ301" i="1"/>
  <c r="F305" i="1"/>
  <c r="E305" i="1" s="1"/>
  <c r="C305" i="1" s="1"/>
  <c r="F307" i="1"/>
  <c r="E307" i="1" s="1"/>
  <c r="C307" i="1" s="1"/>
  <c r="BZ309" i="1"/>
  <c r="BZ334" i="1"/>
  <c r="F82" i="9"/>
  <c r="E82" i="9" s="1"/>
  <c r="C82" i="9" s="1"/>
  <c r="F86" i="9"/>
  <c r="E86" i="9" s="1"/>
  <c r="C86" i="9" s="1"/>
  <c r="F15" i="17"/>
  <c r="E15" i="17" s="1"/>
  <c r="C15" i="17" s="1"/>
  <c r="F146" i="1"/>
  <c r="E146" i="1" s="1"/>
  <c r="C146" i="1" s="1"/>
  <c r="BZ308" i="1"/>
  <c r="BH310" i="1"/>
  <c r="BZ325" i="1"/>
  <c r="BZ341" i="1"/>
  <c r="U353" i="1"/>
  <c r="U352" i="1" s="1"/>
  <c r="Y352" i="1"/>
  <c r="F53" i="1"/>
  <c r="E53" i="1" s="1"/>
  <c r="C53" i="1" s="1"/>
  <c r="F66" i="1"/>
  <c r="E66" i="1" s="1"/>
  <c r="C66" i="1" s="1"/>
  <c r="BZ99" i="1"/>
  <c r="BZ111" i="1"/>
  <c r="AD185" i="1"/>
  <c r="U185" i="1" s="1"/>
  <c r="F188" i="1"/>
  <c r="E188" i="1" s="1"/>
  <c r="C188" i="1" s="1"/>
  <c r="BZ270" i="1"/>
  <c r="P352" i="1"/>
  <c r="F261" i="1"/>
  <c r="E261" i="1" s="1"/>
  <c r="C261" i="1" s="1"/>
  <c r="AX10" i="1"/>
  <c r="F336" i="1"/>
  <c r="E336" i="1" s="1"/>
  <c r="C336" i="1" s="1"/>
  <c r="BZ118" i="1"/>
  <c r="BZ124" i="1"/>
  <c r="BZ126" i="1"/>
  <c r="BZ128" i="1"/>
  <c r="BZ134" i="1"/>
  <c r="BZ143" i="1"/>
  <c r="F145" i="1"/>
  <c r="E145" i="1" s="1"/>
  <c r="C145" i="1" s="1"/>
  <c r="F159" i="1"/>
  <c r="BZ252" i="1"/>
  <c r="F18" i="10"/>
  <c r="E18" i="10" s="1"/>
  <c r="C18" i="10" s="1"/>
  <c r="F20" i="10"/>
  <c r="E20" i="10" s="1"/>
  <c r="C20" i="10" s="1"/>
  <c r="F45" i="1"/>
  <c r="E45" i="1" s="1"/>
  <c r="C45" i="1" s="1"/>
  <c r="BZ278" i="1"/>
  <c r="M289" i="1"/>
  <c r="BZ331" i="1"/>
  <c r="AM352" i="1"/>
  <c r="BZ21" i="14"/>
  <c r="F22" i="17"/>
  <c r="E22" i="17" s="1"/>
  <c r="C22" i="17" s="1"/>
  <c r="AW10" i="1"/>
  <c r="F56" i="1"/>
  <c r="E56" i="1" s="1"/>
  <c r="C56" i="1" s="1"/>
  <c r="BZ109" i="1"/>
  <c r="BZ125" i="1"/>
  <c r="BG180" i="1"/>
  <c r="F190" i="1"/>
  <c r="BZ253" i="1"/>
  <c r="BZ276" i="1"/>
  <c r="AW352" i="1"/>
  <c r="BF352" i="1"/>
  <c r="F24" i="15"/>
  <c r="E24" i="15" s="1"/>
  <c r="C24" i="15" s="1"/>
  <c r="BZ26" i="17"/>
  <c r="F32" i="17"/>
  <c r="E32" i="17" s="1"/>
  <c r="C32" i="17" s="1"/>
  <c r="E266" i="1"/>
  <c r="C266" i="1" s="1"/>
  <c r="Y10" i="1"/>
  <c r="M171" i="1"/>
  <c r="BZ245" i="1"/>
  <c r="E71" i="1"/>
  <c r="C71" i="1" s="1"/>
  <c r="F330" i="1"/>
  <c r="E330" i="1" s="1"/>
  <c r="C330" i="1" s="1"/>
  <c r="E246" i="1"/>
  <c r="C246" i="1" s="1"/>
  <c r="BG171" i="1"/>
  <c r="F197" i="1"/>
  <c r="E197" i="1" s="1"/>
  <c r="C197" i="1" s="1"/>
  <c r="M236" i="1"/>
  <c r="F236" i="1" s="1"/>
  <c r="G239" i="1"/>
  <c r="E242" i="1"/>
  <c r="C242" i="1" s="1"/>
  <c r="F19" i="12"/>
  <c r="E19" i="12" s="1"/>
  <c r="C19" i="12" s="1"/>
  <c r="F21" i="12"/>
  <c r="E21" i="12" s="1"/>
  <c r="C21" i="12" s="1"/>
  <c r="F25" i="12"/>
  <c r="E25" i="12" s="1"/>
  <c r="C25" i="12" s="1"/>
  <c r="BZ119" i="1"/>
  <c r="F135" i="1"/>
  <c r="E135" i="1" s="1"/>
  <c r="C135" i="1" s="1"/>
  <c r="F137" i="1"/>
  <c r="E137" i="1" s="1"/>
  <c r="C137" i="1" s="1"/>
  <c r="F148" i="1"/>
  <c r="E148" i="1" s="1"/>
  <c r="C148" i="1" s="1"/>
  <c r="BZ280" i="1"/>
  <c r="BG286" i="1"/>
  <c r="F306" i="1"/>
  <c r="E306" i="1" s="1"/>
  <c r="C306" i="1" s="1"/>
  <c r="BZ323" i="1"/>
  <c r="BZ329" i="1"/>
  <c r="AE352" i="1"/>
  <c r="E18" i="1"/>
  <c r="C18" i="1" s="1"/>
  <c r="F70" i="1"/>
  <c r="E70" i="1" s="1"/>
  <c r="C70" i="1" s="1"/>
  <c r="BZ115" i="1"/>
  <c r="F251" i="1"/>
  <c r="E251" i="1" s="1"/>
  <c r="C251" i="1" s="1"/>
  <c r="BZ272" i="1"/>
  <c r="BZ316" i="1"/>
  <c r="AP352" i="1"/>
  <c r="F20" i="9"/>
  <c r="E20" i="9" s="1"/>
  <c r="C20" i="9" s="1"/>
  <c r="BZ14" i="17"/>
  <c r="E252" i="1"/>
  <c r="C252" i="1" s="1"/>
  <c r="AP10" i="1"/>
  <c r="BZ172" i="1"/>
  <c r="F43" i="5"/>
  <c r="E43" i="5" s="1"/>
  <c r="C43" i="5" s="1"/>
  <c r="F15" i="6"/>
  <c r="E15" i="6" s="1"/>
  <c r="C15" i="6" s="1"/>
  <c r="BZ336" i="1"/>
  <c r="BZ86" i="1"/>
  <c r="E20" i="1"/>
  <c r="C20" i="1" s="1"/>
  <c r="F25" i="1"/>
  <c r="E25" i="1" s="1"/>
  <c r="C25" i="1" s="1"/>
  <c r="BZ69" i="1"/>
  <c r="BZ85" i="1"/>
  <c r="F107" i="1"/>
  <c r="E107" i="1" s="1"/>
  <c r="C107" i="1" s="1"/>
  <c r="F123" i="1"/>
  <c r="E123" i="1" s="1"/>
  <c r="C123" i="1" s="1"/>
  <c r="F83" i="9"/>
  <c r="E83" i="9" s="1"/>
  <c r="C83" i="9" s="1"/>
  <c r="F85" i="9"/>
  <c r="E85" i="9" s="1"/>
  <c r="C85" i="9" s="1"/>
  <c r="F33" i="10"/>
  <c r="E33" i="10" s="1"/>
  <c r="C33" i="10" s="1"/>
  <c r="F35" i="10"/>
  <c r="E35" i="10" s="1"/>
  <c r="C35" i="10" s="1"/>
  <c r="F39" i="10"/>
  <c r="E39" i="10" s="1"/>
  <c r="C39" i="10" s="1"/>
  <c r="F23" i="13"/>
  <c r="E23" i="13" s="1"/>
  <c r="C23" i="13" s="1"/>
  <c r="BZ27" i="17"/>
  <c r="BZ41" i="17"/>
  <c r="BZ318" i="1"/>
  <c r="F184" i="1"/>
  <c r="E184" i="1" s="1"/>
  <c r="C184" i="1" s="1"/>
  <c r="BZ184" i="1"/>
  <c r="BG311" i="1"/>
  <c r="E10" i="17"/>
  <c r="C10" i="17" s="1"/>
  <c r="BZ200" i="1"/>
  <c r="BZ76" i="1"/>
  <c r="AZ285" i="1"/>
  <c r="U294" i="1"/>
  <c r="BZ294" i="1" s="1"/>
  <c r="AD292" i="1"/>
  <c r="F36" i="10"/>
  <c r="E36" i="10" s="1"/>
  <c r="C36" i="10" s="1"/>
  <c r="F22" i="5"/>
  <c r="E22" i="5" s="1"/>
  <c r="C22" i="5" s="1"/>
  <c r="F26" i="2"/>
  <c r="E26" i="2" s="1"/>
  <c r="C26" i="2" s="1"/>
  <c r="F33" i="4"/>
  <c r="E33" i="4" s="1"/>
  <c r="C33" i="4" s="1"/>
  <c r="F30" i="6"/>
  <c r="E30" i="6" s="1"/>
  <c r="C30" i="6" s="1"/>
  <c r="F32" i="6"/>
  <c r="E32" i="6" s="1"/>
  <c r="C32" i="6" s="1"/>
  <c r="F253" i="1"/>
  <c r="E253" i="1" s="1"/>
  <c r="C253" i="1" s="1"/>
  <c r="E23" i="1"/>
  <c r="C23" i="1" s="1"/>
  <c r="E172" i="1"/>
  <c r="C172" i="1" s="1"/>
  <c r="BZ147" i="1"/>
  <c r="BZ277" i="1"/>
  <c r="BZ194" i="1"/>
  <c r="F94" i="1"/>
  <c r="E94" i="1" s="1"/>
  <c r="C94" i="1" s="1"/>
  <c r="F273" i="1"/>
  <c r="E273" i="1" s="1"/>
  <c r="C273" i="1" s="1"/>
  <c r="E272" i="1"/>
  <c r="C272" i="1" s="1"/>
  <c r="BZ20" i="16"/>
  <c r="BZ154" i="1"/>
  <c r="BZ156" i="1"/>
  <c r="BZ158" i="1"/>
  <c r="F55" i="1"/>
  <c r="E55" i="1" s="1"/>
  <c r="C55" i="1" s="1"/>
  <c r="CE55" i="1" s="1"/>
  <c r="F65" i="9"/>
  <c r="E65" i="9" s="1"/>
  <c r="C65" i="9" s="1"/>
  <c r="E28" i="16"/>
  <c r="C28" i="16" s="1"/>
  <c r="F30" i="17"/>
  <c r="E30" i="17" s="1"/>
  <c r="C30" i="17" s="1"/>
  <c r="AH285" i="1"/>
  <c r="AD289" i="1"/>
  <c r="U289" i="1" s="1"/>
  <c r="F321" i="1"/>
  <c r="E321" i="1" s="1"/>
  <c r="C321" i="1" s="1"/>
  <c r="BZ321" i="1"/>
  <c r="F82" i="1"/>
  <c r="E82" i="1" s="1"/>
  <c r="C82" i="1" s="1"/>
  <c r="M239" i="1"/>
  <c r="F241" i="1"/>
  <c r="R285" i="1"/>
  <c r="F314" i="1"/>
  <c r="E314" i="1" s="1"/>
  <c r="C314" i="1" s="1"/>
  <c r="BZ314" i="1"/>
  <c r="BZ340" i="1"/>
  <c r="F340" i="1"/>
  <c r="E340" i="1" s="1"/>
  <c r="C340" i="1" s="1"/>
  <c r="AA285" i="1"/>
  <c r="J310" i="1"/>
  <c r="BZ338" i="1"/>
  <c r="F271" i="1"/>
  <c r="E271" i="1" s="1"/>
  <c r="C271" i="1" s="1"/>
  <c r="F98" i="1"/>
  <c r="E98" i="1" s="1"/>
  <c r="C98" i="1" s="1"/>
  <c r="BZ183" i="1"/>
  <c r="F183" i="1"/>
  <c r="E183" i="1" s="1"/>
  <c r="C183" i="1" s="1"/>
  <c r="F235" i="1"/>
  <c r="E235" i="1" s="1"/>
  <c r="C235" i="1" s="1"/>
  <c r="U241" i="1"/>
  <c r="U239" i="1" s="1"/>
  <c r="AD239" i="1"/>
  <c r="AD286" i="1"/>
  <c r="U286" i="1" s="1"/>
  <c r="AE285" i="1"/>
  <c r="AC310" i="1"/>
  <c r="AC284" i="1" s="1"/>
  <c r="AL310" i="1"/>
  <c r="AE310" i="1"/>
  <c r="AD335" i="1"/>
  <c r="U335" i="1" s="1"/>
  <c r="F44" i="10"/>
  <c r="E44" i="10" s="1"/>
  <c r="C44" i="10" s="1"/>
  <c r="F46" i="10"/>
  <c r="E46" i="10" s="1"/>
  <c r="C46" i="10" s="1"/>
  <c r="BZ10" i="12"/>
  <c r="BZ16" i="14"/>
  <c r="F16" i="14"/>
  <c r="E16" i="14" s="1"/>
  <c r="C16" i="14" s="1"/>
  <c r="BZ192" i="1"/>
  <c r="F192" i="1"/>
  <c r="E192" i="1" s="1"/>
  <c r="C192" i="1" s="1"/>
  <c r="AG352" i="1"/>
  <c r="AV352" i="1"/>
  <c r="BX24" i="6"/>
  <c r="I352" i="1"/>
  <c r="H352" i="1"/>
  <c r="AN352" i="1"/>
  <c r="F283" i="1"/>
  <c r="E283" i="1" s="1"/>
  <c r="C283" i="1" s="1"/>
  <c r="F88" i="1"/>
  <c r="E88" i="1" s="1"/>
  <c r="C88" i="1" s="1"/>
  <c r="BI285" i="1"/>
  <c r="S310" i="1"/>
  <c r="S284" i="1" s="1"/>
  <c r="BJ310" i="1"/>
  <c r="BJ284" i="1" s="1"/>
  <c r="F42" i="1"/>
  <c r="E42" i="1" s="1"/>
  <c r="C42" i="1" s="1"/>
  <c r="F17" i="1"/>
  <c r="E17" i="1" s="1"/>
  <c r="C17" i="1" s="1"/>
  <c r="BZ17" i="1"/>
  <c r="F143" i="1"/>
  <c r="E143" i="1" s="1"/>
  <c r="C143" i="1" s="1"/>
  <c r="BZ188" i="1"/>
  <c r="AD353" i="1"/>
  <c r="AD352" i="1" s="1"/>
  <c r="M342" i="1"/>
  <c r="AD236" i="1"/>
  <c r="U236" i="1" s="1"/>
  <c r="AF310" i="1"/>
  <c r="AD342" i="1"/>
  <c r="U342" i="1" s="1"/>
  <c r="M292" i="1"/>
  <c r="O352" i="1"/>
  <c r="BE352" i="1"/>
  <c r="F359" i="1"/>
  <c r="E359" i="1" s="1"/>
  <c r="C359" i="1" s="1"/>
  <c r="BG361" i="1"/>
  <c r="BI352" i="1"/>
  <c r="BZ55" i="1"/>
  <c r="E297" i="1"/>
  <c r="C297" i="1" s="1"/>
  <c r="BZ16" i="1"/>
  <c r="F80" i="1"/>
  <c r="E80" i="1" s="1"/>
  <c r="C80" i="1" s="1"/>
  <c r="F90" i="1"/>
  <c r="E90" i="1" s="1"/>
  <c r="C90" i="1" s="1"/>
  <c r="F102" i="1"/>
  <c r="E102" i="1" s="1"/>
  <c r="C102" i="1" s="1"/>
  <c r="BZ102" i="1"/>
  <c r="BZ324" i="1"/>
  <c r="F324" i="1"/>
  <c r="E324" i="1" s="1"/>
  <c r="C324" i="1" s="1"/>
  <c r="E30" i="16"/>
  <c r="C30" i="16" s="1"/>
  <c r="BZ229" i="1"/>
  <c r="E329" i="1"/>
  <c r="C329" i="1" s="1"/>
  <c r="BZ104" i="1"/>
  <c r="F15" i="2"/>
  <c r="E15" i="2" s="1"/>
  <c r="C15" i="2" s="1"/>
  <c r="F14" i="4"/>
  <c r="E14" i="4" s="1"/>
  <c r="C14" i="4" s="1"/>
  <c r="F18" i="4"/>
  <c r="E18" i="4" s="1"/>
  <c r="C18" i="4" s="1"/>
  <c r="F24" i="4"/>
  <c r="F151" i="1"/>
  <c r="E151" i="1" s="1"/>
  <c r="C151" i="1" s="1"/>
  <c r="F198" i="1"/>
  <c r="E198" i="1" s="1"/>
  <c r="C198" i="1" s="1"/>
  <c r="E356" i="1"/>
  <c r="C356" i="1" s="1"/>
  <c r="BX38" i="4"/>
  <c r="F23" i="5"/>
  <c r="E23" i="5" s="1"/>
  <c r="C23" i="5" s="1"/>
  <c r="BZ135" i="1"/>
  <c r="E247" i="1"/>
  <c r="C247" i="1" s="1"/>
  <c r="J10" i="1"/>
  <c r="S10" i="1"/>
  <c r="AB10" i="1"/>
  <c r="F163" i="1"/>
  <c r="E163" i="1" s="1"/>
  <c r="C163" i="1" s="1"/>
  <c r="BZ163" i="1"/>
  <c r="F175" i="1"/>
  <c r="E175" i="1" s="1"/>
  <c r="C175" i="1" s="1"/>
  <c r="F178" i="1"/>
  <c r="AU39" i="1"/>
  <c r="AU36" i="1" s="1"/>
  <c r="F179" i="1"/>
  <c r="F187" i="1"/>
  <c r="E187" i="1" s="1"/>
  <c r="C187" i="1" s="1"/>
  <c r="F248" i="1"/>
  <c r="E248" i="1" s="1"/>
  <c r="C248" i="1" s="1"/>
  <c r="BZ275" i="1"/>
  <c r="W10" i="1"/>
  <c r="BZ81" i="1"/>
  <c r="BZ19" i="14"/>
  <c r="F28" i="2"/>
  <c r="E28" i="2" s="1"/>
  <c r="C28" i="2" s="1"/>
  <c r="F39" i="4"/>
  <c r="E39" i="4" s="1"/>
  <c r="C39" i="4" s="1"/>
  <c r="BX19" i="5"/>
  <c r="U179" i="1"/>
  <c r="U178" i="1" s="1"/>
  <c r="F81" i="1"/>
  <c r="E81" i="1" s="1"/>
  <c r="C81" i="1" s="1"/>
  <c r="F150" i="1"/>
  <c r="E150" i="1" s="1"/>
  <c r="C150" i="1" s="1"/>
  <c r="BZ25" i="1"/>
  <c r="E115" i="1"/>
  <c r="C115" i="1" s="1"/>
  <c r="F127" i="1"/>
  <c r="E127" i="1" s="1"/>
  <c r="C127" i="1" s="1"/>
  <c r="F133" i="1"/>
  <c r="E133" i="1" s="1"/>
  <c r="C133" i="1" s="1"/>
  <c r="BZ137" i="1"/>
  <c r="BZ153" i="1"/>
  <c r="F89" i="9"/>
  <c r="E89" i="9" s="1"/>
  <c r="C89" i="9" s="1"/>
  <c r="F13" i="10"/>
  <c r="E13" i="10" s="1"/>
  <c r="C13" i="10" s="1"/>
  <c r="CE13" i="10" s="1"/>
  <c r="F15" i="10"/>
  <c r="E15" i="10" s="1"/>
  <c r="C15" i="10" s="1"/>
  <c r="BZ23" i="1"/>
  <c r="BJ33" i="1"/>
  <c r="BI34" i="1"/>
  <c r="BH34" i="1" s="1"/>
  <c r="BH33" i="1" s="1"/>
  <c r="F62" i="1"/>
  <c r="E62" i="1" s="1"/>
  <c r="C62" i="1" s="1"/>
  <c r="F64" i="1"/>
  <c r="E64" i="1" s="1"/>
  <c r="C64" i="1" s="1"/>
  <c r="F68" i="1"/>
  <c r="E68" i="1" s="1"/>
  <c r="C68" i="1" s="1"/>
  <c r="F76" i="1"/>
  <c r="E76" i="1" s="1"/>
  <c r="C76" i="1" s="1"/>
  <c r="AU352" i="1"/>
  <c r="BC352" i="1"/>
  <c r="M353" i="1"/>
  <c r="M352" i="1" s="1"/>
  <c r="E10" i="9"/>
  <c r="C10" i="9" s="1"/>
  <c r="F47" i="9"/>
  <c r="E47" i="9" s="1"/>
  <c r="C47" i="9" s="1"/>
  <c r="F59" i="9"/>
  <c r="E59" i="9" s="1"/>
  <c r="C59" i="9" s="1"/>
  <c r="F61" i="9"/>
  <c r="E61" i="9" s="1"/>
  <c r="C61" i="9" s="1"/>
  <c r="F63" i="9"/>
  <c r="E63" i="9" s="1"/>
  <c r="C63" i="9" s="1"/>
  <c r="F75" i="9"/>
  <c r="E75" i="9" s="1"/>
  <c r="C75" i="9" s="1"/>
  <c r="BZ14" i="15"/>
  <c r="F18" i="15"/>
  <c r="E18" i="15" s="1"/>
  <c r="C18" i="15" s="1"/>
  <c r="F22" i="15"/>
  <c r="E22" i="15" s="1"/>
  <c r="C22" i="15" s="1"/>
  <c r="F28" i="15"/>
  <c r="E28" i="15" s="1"/>
  <c r="C28" i="15" s="1"/>
  <c r="BZ30" i="16"/>
  <c r="F28" i="17"/>
  <c r="E28" i="17" s="1"/>
  <c r="C28" i="17" s="1"/>
  <c r="F34" i="17"/>
  <c r="E34" i="17" s="1"/>
  <c r="C34" i="17" s="1"/>
  <c r="F36" i="17"/>
  <c r="E36" i="17" s="1"/>
  <c r="C36" i="17" s="1"/>
  <c r="F40" i="17"/>
  <c r="E40" i="17" s="1"/>
  <c r="C40" i="17" s="1"/>
  <c r="BZ36" i="12"/>
  <c r="BZ14" i="13"/>
  <c r="BZ16" i="13"/>
  <c r="F24" i="13"/>
  <c r="E24" i="13" s="1"/>
  <c r="C24" i="13" s="1"/>
  <c r="BZ24" i="16"/>
  <c r="BZ26" i="16"/>
  <c r="BA10" i="1"/>
  <c r="F46" i="1"/>
  <c r="E46" i="1" s="1"/>
  <c r="C46" i="1" s="1"/>
  <c r="F48" i="1"/>
  <c r="E48" i="1" s="1"/>
  <c r="C48" i="1" s="1"/>
  <c r="BZ110" i="1"/>
  <c r="E142" i="1"/>
  <c r="C142" i="1" s="1"/>
  <c r="F317" i="1"/>
  <c r="E317" i="1" s="1"/>
  <c r="C317" i="1" s="1"/>
  <c r="L310" i="1"/>
  <c r="V310" i="1"/>
  <c r="AM310" i="1"/>
  <c r="AU310" i="1"/>
  <c r="BC310" i="1"/>
  <c r="BC284" i="1" s="1"/>
  <c r="F346" i="1"/>
  <c r="E346" i="1" s="1"/>
  <c r="C346" i="1" s="1"/>
  <c r="F19" i="14"/>
  <c r="E19" i="14" s="1"/>
  <c r="C19" i="14" s="1"/>
  <c r="BZ25" i="16"/>
  <c r="BZ15" i="17"/>
  <c r="E11" i="9"/>
  <c r="C11" i="9" s="1"/>
  <c r="BZ67" i="9"/>
  <c r="BZ69" i="9"/>
  <c r="F92" i="9"/>
  <c r="E92" i="9" s="1"/>
  <c r="C92" i="9" s="1"/>
  <c r="BZ13" i="10"/>
  <c r="F19" i="10"/>
  <c r="E19" i="10" s="1"/>
  <c r="C19" i="10" s="1"/>
  <c r="F21" i="10"/>
  <c r="E21" i="10" s="1"/>
  <c r="C21" i="10" s="1"/>
  <c r="BZ21" i="11"/>
  <c r="BZ27" i="11"/>
  <c r="BZ13" i="12"/>
  <c r="F15" i="12"/>
  <c r="E15" i="12" s="1"/>
  <c r="C15" i="12" s="1"/>
  <c r="F17" i="12"/>
  <c r="E17" i="12" s="1"/>
  <c r="C17" i="12" s="1"/>
  <c r="F13" i="15"/>
  <c r="E13" i="15" s="1"/>
  <c r="C13" i="15" s="1"/>
  <c r="F15" i="15"/>
  <c r="E15" i="15" s="1"/>
  <c r="C15" i="15" s="1"/>
  <c r="BZ18" i="16"/>
  <c r="F52" i="1"/>
  <c r="E52" i="1" s="1"/>
  <c r="C52" i="1" s="1"/>
  <c r="F54" i="1"/>
  <c r="E54" i="1" s="1"/>
  <c r="C54" i="1" s="1"/>
  <c r="F57" i="1"/>
  <c r="E57" i="1" s="1"/>
  <c r="C57" i="1" s="1"/>
  <c r="F93" i="1"/>
  <c r="E93" i="1" s="1"/>
  <c r="C93" i="1" s="1"/>
  <c r="F215" i="1"/>
  <c r="E215" i="1" s="1"/>
  <c r="C215" i="1" s="1"/>
  <c r="BG226" i="1"/>
  <c r="BZ258" i="1"/>
  <c r="F50" i="9"/>
  <c r="E50" i="9" s="1"/>
  <c r="C50" i="9" s="1"/>
  <c r="F51" i="10"/>
  <c r="F15" i="14"/>
  <c r="E15" i="14" s="1"/>
  <c r="C15" i="14" s="1"/>
  <c r="F17" i="14"/>
  <c r="E17" i="14" s="1"/>
  <c r="C17" i="14" s="1"/>
  <c r="BZ43" i="10"/>
  <c r="BZ45" i="10"/>
  <c r="D10" i="1"/>
  <c r="BZ91" i="1"/>
  <c r="F97" i="1"/>
  <c r="E97" i="1" s="1"/>
  <c r="C97" i="1" s="1"/>
  <c r="F121" i="1"/>
  <c r="E121" i="1" s="1"/>
  <c r="C121" i="1" s="1"/>
  <c r="E204" i="1"/>
  <c r="C204" i="1" s="1"/>
  <c r="E207" i="1"/>
  <c r="C207" i="1" s="1"/>
  <c r="BG236" i="1"/>
  <c r="F318" i="1"/>
  <c r="E318" i="1" s="1"/>
  <c r="C318" i="1" s="1"/>
  <c r="G342" i="1"/>
  <c r="F30" i="9"/>
  <c r="E30" i="9" s="1"/>
  <c r="C30" i="9" s="1"/>
  <c r="F32" i="9"/>
  <c r="E32" i="9" s="1"/>
  <c r="C32" i="9" s="1"/>
  <c r="F56" i="9"/>
  <c r="E56" i="9" s="1"/>
  <c r="C56" i="9" s="1"/>
  <c r="BZ34" i="10"/>
  <c r="F20" i="12"/>
  <c r="E20" i="12" s="1"/>
  <c r="C20" i="12" s="1"/>
  <c r="BZ19" i="13"/>
  <c r="BZ21" i="16"/>
  <c r="F25" i="2"/>
  <c r="E25" i="2" s="1"/>
  <c r="C25" i="2" s="1"/>
  <c r="G12" i="1"/>
  <c r="G11" i="1" s="1"/>
  <c r="BX24" i="5"/>
  <c r="F38" i="5"/>
  <c r="E38" i="5" s="1"/>
  <c r="C38" i="5" s="1"/>
  <c r="F40" i="5"/>
  <c r="E40" i="5" s="1"/>
  <c r="C40" i="5" s="1"/>
  <c r="BX32" i="4"/>
  <c r="BX32" i="6"/>
  <c r="F36" i="2"/>
  <c r="E36" i="2" s="1"/>
  <c r="C36" i="2" s="1"/>
  <c r="F17" i="4"/>
  <c r="E17" i="4" s="1"/>
  <c r="C17" i="4" s="1"/>
  <c r="F27" i="5"/>
  <c r="E27" i="5" s="1"/>
  <c r="C27" i="5" s="1"/>
  <c r="BZ46" i="1"/>
  <c r="BX13" i="2"/>
  <c r="F31" i="2"/>
  <c r="E31" i="2" s="1"/>
  <c r="C31" i="2" s="1"/>
  <c r="BX17" i="4"/>
  <c r="F31" i="6"/>
  <c r="E31" i="6" s="1"/>
  <c r="C31" i="6" s="1"/>
  <c r="F27" i="2"/>
  <c r="E27" i="2" s="1"/>
  <c r="C27" i="2" s="1"/>
  <c r="F18" i="5"/>
  <c r="E18" i="5" s="1"/>
  <c r="C18" i="5" s="1"/>
  <c r="E69" i="1"/>
  <c r="C69" i="1" s="1"/>
  <c r="BZ71" i="1"/>
  <c r="BZ165" i="1"/>
  <c r="G185" i="1"/>
  <c r="BZ197" i="1"/>
  <c r="M230" i="1"/>
  <c r="BG265" i="1"/>
  <c r="BZ281" i="1"/>
  <c r="N285" i="1"/>
  <c r="AF285" i="1"/>
  <c r="AN285" i="1"/>
  <c r="AV285" i="1"/>
  <c r="BZ34" i="9"/>
  <c r="E36" i="9"/>
  <c r="C36" i="9" s="1"/>
  <c r="BZ50" i="9"/>
  <c r="BZ54" i="9"/>
  <c r="BZ58" i="9"/>
  <c r="BZ62" i="9"/>
  <c r="BZ22" i="12"/>
  <c r="BZ13" i="14"/>
  <c r="BZ25" i="14"/>
  <c r="E29" i="16"/>
  <c r="C29" i="16" s="1"/>
  <c r="F32" i="16"/>
  <c r="E32" i="16" s="1"/>
  <c r="C32" i="16" s="1"/>
  <c r="F34" i="16"/>
  <c r="E34" i="16" s="1"/>
  <c r="C34" i="16" s="1"/>
  <c r="BZ17" i="17"/>
  <c r="F19" i="17"/>
  <c r="E19" i="17" s="1"/>
  <c r="C19" i="17" s="1"/>
  <c r="BZ36" i="17"/>
  <c r="AF10" i="1"/>
  <c r="N39" i="1"/>
  <c r="N36" i="1" s="1"/>
  <c r="AF39" i="1"/>
  <c r="AF36" i="1" s="1"/>
  <c r="AN39" i="1"/>
  <c r="AN36" i="1" s="1"/>
  <c r="AV39" i="1"/>
  <c r="AV36" i="1" s="1"/>
  <c r="BZ41" i="1"/>
  <c r="BZ47" i="1"/>
  <c r="BZ84" i="1"/>
  <c r="F128" i="1"/>
  <c r="E128" i="1" s="1"/>
  <c r="C128" i="1" s="1"/>
  <c r="F186" i="1"/>
  <c r="E186" i="1" s="1"/>
  <c r="C186" i="1" s="1"/>
  <c r="E27" i="11"/>
  <c r="C27" i="11" s="1"/>
  <c r="F17" i="9"/>
  <c r="E17" i="9" s="1"/>
  <c r="C17" i="9" s="1"/>
  <c r="BZ19" i="9"/>
  <c r="BZ21" i="9"/>
  <c r="F66" i="9"/>
  <c r="E66" i="9" s="1"/>
  <c r="C66" i="9" s="1"/>
  <c r="F68" i="9"/>
  <c r="E68" i="9" s="1"/>
  <c r="C68" i="9" s="1"/>
  <c r="F70" i="9"/>
  <c r="E70" i="9" s="1"/>
  <c r="C70" i="9" s="1"/>
  <c r="F72" i="9"/>
  <c r="E72" i="9" s="1"/>
  <c r="C72" i="9" s="1"/>
  <c r="F76" i="9"/>
  <c r="E76" i="9" s="1"/>
  <c r="C76" i="9" s="1"/>
  <c r="E80" i="9"/>
  <c r="C80" i="9" s="1"/>
  <c r="F13" i="12"/>
  <c r="E13" i="12" s="1"/>
  <c r="C13" i="12" s="1"/>
  <c r="BZ15" i="16"/>
  <c r="BZ17" i="16"/>
  <c r="F39" i="12"/>
  <c r="E39" i="12" s="1"/>
  <c r="C39" i="12" s="1"/>
  <c r="F41" i="12"/>
  <c r="E41" i="12" s="1"/>
  <c r="C41" i="12" s="1"/>
  <c r="F43" i="12"/>
  <c r="E43" i="12" s="1"/>
  <c r="C43" i="12" s="1"/>
  <c r="BZ152" i="1"/>
  <c r="E167" i="1"/>
  <c r="C167" i="1" s="1"/>
  <c r="X352" i="1"/>
  <c r="J352" i="1"/>
  <c r="E130" i="1"/>
  <c r="C130" i="1" s="1"/>
  <c r="E51" i="1"/>
  <c r="C51" i="1" s="1"/>
  <c r="AV10" i="1"/>
  <c r="BZ53" i="1"/>
  <c r="F60" i="1"/>
  <c r="E60" i="1" s="1"/>
  <c r="C60" i="1" s="1"/>
  <c r="BZ98" i="1"/>
  <c r="F134" i="1"/>
  <c r="E134" i="1" s="1"/>
  <c r="C134" i="1" s="1"/>
  <c r="M136" i="1"/>
  <c r="F138" i="1"/>
  <c r="E138" i="1" s="1"/>
  <c r="C138" i="1" s="1"/>
  <c r="F154" i="1"/>
  <c r="E154" i="1" s="1"/>
  <c r="C154" i="1" s="1"/>
  <c r="F158" i="1"/>
  <c r="E158" i="1" s="1"/>
  <c r="C158" i="1" s="1"/>
  <c r="BZ196" i="1"/>
  <c r="F53" i="9"/>
  <c r="E53" i="9" s="1"/>
  <c r="C53" i="9" s="1"/>
  <c r="BZ12" i="10"/>
  <c r="F53" i="10"/>
  <c r="E53" i="10" s="1"/>
  <c r="C53" i="10" s="1"/>
  <c r="F28" i="11"/>
  <c r="E28" i="11" s="1"/>
  <c r="C28" i="11" s="1"/>
  <c r="F37" i="12"/>
  <c r="E37" i="12" s="1"/>
  <c r="C37" i="12" s="1"/>
  <c r="BZ20" i="13"/>
  <c r="BZ22" i="13"/>
  <c r="F26" i="14"/>
  <c r="E26" i="14" s="1"/>
  <c r="C26" i="14" s="1"/>
  <c r="F14" i="16"/>
  <c r="E14" i="16" s="1"/>
  <c r="C14" i="16" s="1"/>
  <c r="F33" i="17"/>
  <c r="E33" i="17" s="1"/>
  <c r="C33" i="17" s="1"/>
  <c r="F320" i="1"/>
  <c r="E320" i="1" s="1"/>
  <c r="C320" i="1" s="1"/>
  <c r="F72" i="1"/>
  <c r="E72" i="1" s="1"/>
  <c r="C72" i="1" s="1"/>
  <c r="BZ96" i="1"/>
  <c r="BH39" i="1"/>
  <c r="BH36" i="1" s="1"/>
  <c r="W310" i="1"/>
  <c r="AN310" i="1"/>
  <c r="M337" i="1"/>
  <c r="AD337" i="1"/>
  <c r="U337" i="1" s="1"/>
  <c r="BG342" i="1"/>
  <c r="BZ38" i="10"/>
  <c r="BZ25" i="12"/>
  <c r="BZ24" i="15"/>
  <c r="BZ26" i="15"/>
  <c r="BZ68" i="1"/>
  <c r="BZ123" i="1"/>
  <c r="BZ129" i="1"/>
  <c r="F131" i="1"/>
  <c r="E131" i="1" s="1"/>
  <c r="C131" i="1" s="1"/>
  <c r="BZ132" i="1"/>
  <c r="F164" i="1"/>
  <c r="E164" i="1" s="1"/>
  <c r="C164" i="1" s="1"/>
  <c r="BZ166" i="1"/>
  <c r="F174" i="1"/>
  <c r="E174" i="1" s="1"/>
  <c r="C174" i="1" s="1"/>
  <c r="M180" i="1"/>
  <c r="AD180" i="1"/>
  <c r="U180" i="1" s="1"/>
  <c r="F225" i="1"/>
  <c r="E225" i="1" s="1"/>
  <c r="C225" i="1" s="1"/>
  <c r="G226" i="1"/>
  <c r="BG230" i="1"/>
  <c r="E238" i="1"/>
  <c r="C238" i="1" s="1"/>
  <c r="M243" i="1"/>
  <c r="F245" i="1"/>
  <c r="E245" i="1" s="1"/>
  <c r="C245" i="1" s="1"/>
  <c r="BZ254" i="1"/>
  <c r="M260" i="1"/>
  <c r="F260" i="1" s="1"/>
  <c r="AD260" i="1"/>
  <c r="U260" i="1" s="1"/>
  <c r="F262" i="1"/>
  <c r="E262" i="1" s="1"/>
  <c r="C262" i="1" s="1"/>
  <c r="G265" i="1"/>
  <c r="F265" i="1" s="1"/>
  <c r="F279" i="1"/>
  <c r="E279" i="1" s="1"/>
  <c r="C279" i="1" s="1"/>
  <c r="Q285" i="1"/>
  <c r="Z285" i="1"/>
  <c r="AI285" i="1"/>
  <c r="AQ285" i="1"/>
  <c r="AY285" i="1"/>
  <c r="F294" i="1"/>
  <c r="F296" i="1"/>
  <c r="E296" i="1" s="1"/>
  <c r="C296" i="1" s="1"/>
  <c r="F298" i="1"/>
  <c r="E298" i="1" s="1"/>
  <c r="C298" i="1" s="1"/>
  <c r="F302" i="1"/>
  <c r="E302" i="1" s="1"/>
  <c r="C302" i="1" s="1"/>
  <c r="BZ304" i="1"/>
  <c r="AO310" i="1"/>
  <c r="AW310" i="1"/>
  <c r="AW284" i="1" s="1"/>
  <c r="BZ322" i="1"/>
  <c r="BZ326" i="1"/>
  <c r="BZ25" i="9"/>
  <c r="BZ19" i="10"/>
  <c r="F16" i="13"/>
  <c r="E16" i="13" s="1"/>
  <c r="C16" i="13" s="1"/>
  <c r="F14" i="9"/>
  <c r="E14" i="9" s="1"/>
  <c r="C14" i="9" s="1"/>
  <c r="F16" i="9"/>
  <c r="E16" i="9" s="1"/>
  <c r="C16" i="9" s="1"/>
  <c r="BZ20" i="9"/>
  <c r="F67" i="9"/>
  <c r="E67" i="9" s="1"/>
  <c r="C67" i="9" s="1"/>
  <c r="F69" i="9"/>
  <c r="E69" i="9" s="1"/>
  <c r="C69" i="9" s="1"/>
  <c r="F77" i="9"/>
  <c r="E77" i="9" s="1"/>
  <c r="C77" i="9" s="1"/>
  <c r="BZ83" i="9"/>
  <c r="BZ85" i="9"/>
  <c r="BZ89" i="9"/>
  <c r="BZ30" i="10"/>
  <c r="BZ12" i="11"/>
  <c r="F14" i="11"/>
  <c r="E14" i="11" s="1"/>
  <c r="C14" i="11" s="1"/>
  <c r="BZ37" i="12"/>
  <c r="F17" i="13"/>
  <c r="E17" i="13" s="1"/>
  <c r="C17" i="13" s="1"/>
  <c r="BZ14" i="16"/>
  <c r="E35" i="16"/>
  <c r="C35" i="16" s="1"/>
  <c r="BZ12" i="17"/>
  <c r="BZ18" i="17"/>
  <c r="F57" i="10"/>
  <c r="E57" i="10" s="1"/>
  <c r="C57" i="10" s="1"/>
  <c r="E122" i="1"/>
  <c r="C122" i="1" s="1"/>
  <c r="E27" i="1"/>
  <c r="C27" i="1" s="1"/>
  <c r="F63" i="1"/>
  <c r="E63" i="1" s="1"/>
  <c r="C63" i="1" s="1"/>
  <c r="F65" i="1"/>
  <c r="E65" i="1" s="1"/>
  <c r="C65" i="1" s="1"/>
  <c r="F84" i="1"/>
  <c r="E84" i="1" s="1"/>
  <c r="C84" i="1" s="1"/>
  <c r="BZ95" i="1"/>
  <c r="BZ105" i="1"/>
  <c r="BZ107" i="1"/>
  <c r="F157" i="1"/>
  <c r="F216" i="1"/>
  <c r="E216" i="1" s="1"/>
  <c r="C216" i="1" s="1"/>
  <c r="F220" i="1"/>
  <c r="E220" i="1" s="1"/>
  <c r="C220" i="1" s="1"/>
  <c r="F333" i="1"/>
  <c r="E333" i="1" s="1"/>
  <c r="C333" i="1" s="1"/>
  <c r="H310" i="1"/>
  <c r="Q310" i="1"/>
  <c r="Z310" i="1"/>
  <c r="AI310" i="1"/>
  <c r="AQ310" i="1"/>
  <c r="AY310" i="1"/>
  <c r="BG337" i="1"/>
  <c r="BZ339" i="1"/>
  <c r="G337" i="1"/>
  <c r="K310" i="1"/>
  <c r="T310" i="1"/>
  <c r="AT310" i="1"/>
  <c r="BB310" i="1"/>
  <c r="BB284" i="1" s="1"/>
  <c r="D310" i="1"/>
  <c r="AH310" i="1"/>
  <c r="AP310" i="1"/>
  <c r="BF310" i="1"/>
  <c r="F41" i="9"/>
  <c r="E41" i="9" s="1"/>
  <c r="C41" i="9" s="1"/>
  <c r="E35" i="17"/>
  <c r="C35" i="17" s="1"/>
  <c r="BZ22" i="9"/>
  <c r="E38" i="9"/>
  <c r="C38" i="9" s="1"/>
  <c r="BZ59" i="9"/>
  <c r="F54" i="10"/>
  <c r="E54" i="10" s="1"/>
  <c r="C54" i="10" s="1"/>
  <c r="BZ16" i="11"/>
  <c r="BZ14" i="12"/>
  <c r="F24" i="12"/>
  <c r="E24" i="12" s="1"/>
  <c r="C24" i="12" s="1"/>
  <c r="F28" i="12"/>
  <c r="E28" i="12" s="1"/>
  <c r="C28" i="12" s="1"/>
  <c r="BZ23" i="13"/>
  <c r="BZ29" i="13"/>
  <c r="F11" i="14"/>
  <c r="E11" i="14" s="1"/>
  <c r="C11" i="14" s="1"/>
  <c r="F13" i="14"/>
  <c r="E13" i="14" s="1"/>
  <c r="C13" i="14" s="1"/>
  <c r="F27" i="14"/>
  <c r="E27" i="14" s="1"/>
  <c r="C27" i="14" s="1"/>
  <c r="BZ32" i="10"/>
  <c r="F32" i="10"/>
  <c r="E32" i="10" s="1"/>
  <c r="C32" i="10" s="1"/>
  <c r="F47" i="10"/>
  <c r="E47" i="10" s="1"/>
  <c r="C47" i="10" s="1"/>
  <c r="BZ47" i="10"/>
  <c r="F49" i="10"/>
  <c r="E49" i="10" s="1"/>
  <c r="C49" i="10" s="1"/>
  <c r="BZ49" i="10"/>
  <c r="F13" i="2"/>
  <c r="E13" i="2" s="1"/>
  <c r="C13" i="2" s="1"/>
  <c r="BX13" i="4"/>
  <c r="F19" i="5"/>
  <c r="E19" i="5" s="1"/>
  <c r="C19" i="5" s="1"/>
  <c r="BX12" i="6"/>
  <c r="F14" i="6"/>
  <c r="E14" i="6" s="1"/>
  <c r="C14" i="6" s="1"/>
  <c r="BX29" i="6"/>
  <c r="F35" i="6"/>
  <c r="E35" i="6" s="1"/>
  <c r="C35" i="6" s="1"/>
  <c r="BZ127" i="1"/>
  <c r="BZ164" i="1"/>
  <c r="U257" i="1"/>
  <c r="BZ122" i="1"/>
  <c r="E112" i="1"/>
  <c r="C112" i="1" s="1"/>
  <c r="F304" i="1"/>
  <c r="E304" i="1" s="1"/>
  <c r="C304" i="1" s="1"/>
  <c r="O10" i="1"/>
  <c r="X10" i="1"/>
  <c r="BI10" i="1"/>
  <c r="Y39" i="1"/>
  <c r="Y36" i="1" s="1"/>
  <c r="AP39" i="1"/>
  <c r="AP36" i="1" s="1"/>
  <c r="BF39" i="1"/>
  <c r="BF36" i="1" s="1"/>
  <c r="F34" i="10"/>
  <c r="E34" i="10" s="1"/>
  <c r="C34" i="10" s="1"/>
  <c r="BZ24" i="13"/>
  <c r="BZ181" i="1"/>
  <c r="F181" i="1"/>
  <c r="E181" i="1" s="1"/>
  <c r="C181" i="1" s="1"/>
  <c r="BZ16" i="10"/>
  <c r="F16" i="10"/>
  <c r="E16" i="10" s="1"/>
  <c r="C16" i="10" s="1"/>
  <c r="F10" i="14"/>
  <c r="E10" i="14" s="1"/>
  <c r="C10" i="14" s="1"/>
  <c r="BZ10" i="14"/>
  <c r="BZ12" i="14"/>
  <c r="F12" i="14"/>
  <c r="E12" i="14" s="1"/>
  <c r="C12" i="14" s="1"/>
  <c r="BZ29" i="17"/>
  <c r="F29" i="17"/>
  <c r="E29" i="17" s="1"/>
  <c r="C29" i="17" s="1"/>
  <c r="BX22" i="2"/>
  <c r="BX30" i="2"/>
  <c r="BX28" i="4"/>
  <c r="BX41" i="4"/>
  <c r="F43" i="4"/>
  <c r="E43" i="4" s="1"/>
  <c r="C43" i="4" s="1"/>
  <c r="F11" i="5"/>
  <c r="E11" i="5" s="1"/>
  <c r="C11" i="5" s="1"/>
  <c r="F14" i="5"/>
  <c r="E14" i="5" s="1"/>
  <c r="C14" i="5" s="1"/>
  <c r="BX25" i="5"/>
  <c r="BX43" i="5"/>
  <c r="F45" i="5"/>
  <c r="E45" i="5" s="1"/>
  <c r="C45" i="5" s="1"/>
  <c r="F37" i="6"/>
  <c r="E37" i="6" s="1"/>
  <c r="BZ73" i="1"/>
  <c r="E309" i="1"/>
  <c r="C309" i="1" s="1"/>
  <c r="F105" i="1"/>
  <c r="E105" i="1" s="1"/>
  <c r="C105" i="1" s="1"/>
  <c r="F129" i="1"/>
  <c r="E129" i="1" s="1"/>
  <c r="C129" i="1" s="1"/>
  <c r="BZ45" i="1"/>
  <c r="F114" i="1"/>
  <c r="E114" i="1" s="1"/>
  <c r="C114" i="1" s="1"/>
  <c r="BZ114" i="1"/>
  <c r="AD136" i="1"/>
  <c r="U136" i="1" s="1"/>
  <c r="F168" i="1"/>
  <c r="E168" i="1" s="1"/>
  <c r="C168" i="1" s="1"/>
  <c r="BZ168" i="1"/>
  <c r="BZ14" i="10"/>
  <c r="BX19" i="2"/>
  <c r="BZ70" i="1"/>
  <c r="BH285" i="1"/>
  <c r="BG292" i="1"/>
  <c r="F12" i="2"/>
  <c r="E12" i="2" s="1"/>
  <c r="C12" i="2" s="1"/>
  <c r="F21" i="2"/>
  <c r="E21" i="2" s="1"/>
  <c r="C21" i="2" s="1"/>
  <c r="F13" i="4"/>
  <c r="E13" i="4" s="1"/>
  <c r="C13" i="4" s="1"/>
  <c r="F32" i="4"/>
  <c r="E32" i="4" s="1"/>
  <c r="C32" i="4" s="1"/>
  <c r="F39" i="6"/>
  <c r="E39" i="6" s="1"/>
  <c r="F116" i="1"/>
  <c r="E116" i="1" s="1"/>
  <c r="C116" i="1" s="1"/>
  <c r="BZ167" i="1"/>
  <c r="BZ108" i="1"/>
  <c r="F22" i="1"/>
  <c r="E22" i="1" s="1"/>
  <c r="C22" i="1" s="1"/>
  <c r="BZ22" i="1"/>
  <c r="F79" i="1"/>
  <c r="E79" i="1" s="1"/>
  <c r="C79" i="1" s="1"/>
  <c r="BZ92" i="1"/>
  <c r="M311" i="1"/>
  <c r="O310" i="1"/>
  <c r="O284" i="1" s="1"/>
  <c r="AG310" i="1"/>
  <c r="AD311" i="1"/>
  <c r="U311" i="1" s="1"/>
  <c r="F13" i="13"/>
  <c r="E13" i="13" s="1"/>
  <c r="C13" i="13" s="1"/>
  <c r="BZ13" i="13"/>
  <c r="BZ33" i="16"/>
  <c r="F33" i="16"/>
  <c r="E33" i="16" s="1"/>
  <c r="C33" i="16" s="1"/>
  <c r="BZ16" i="17"/>
  <c r="F16" i="17"/>
  <c r="E16" i="17" s="1"/>
  <c r="C16" i="17" s="1"/>
  <c r="BX34" i="4"/>
  <c r="F23" i="6"/>
  <c r="E23" i="6" s="1"/>
  <c r="C23" i="6" s="1"/>
  <c r="BX30" i="6"/>
  <c r="F34" i="6"/>
  <c r="E34" i="6" s="1"/>
  <c r="C34" i="6" s="1"/>
  <c r="BZ317" i="1"/>
  <c r="BG228" i="1"/>
  <c r="BZ120" i="1"/>
  <c r="W36" i="1"/>
  <c r="BE10" i="1"/>
  <c r="M345" i="1"/>
  <c r="P310" i="1"/>
  <c r="AD40" i="1"/>
  <c r="F12" i="9"/>
  <c r="E12" i="9" s="1"/>
  <c r="C12" i="9" s="1"/>
  <c r="BZ12" i="9"/>
  <c r="F15" i="13"/>
  <c r="E15" i="13" s="1"/>
  <c r="C15" i="13" s="1"/>
  <c r="BZ15" i="13"/>
  <c r="BX29" i="4"/>
  <c r="BX15" i="5"/>
  <c r="E275" i="1"/>
  <c r="C275" i="1" s="1"/>
  <c r="BZ266" i="1"/>
  <c r="V39" i="1"/>
  <c r="V36" i="1" s="1"/>
  <c r="AE39" i="1"/>
  <c r="AE36" i="1" s="1"/>
  <c r="G230" i="1"/>
  <c r="F231" i="1"/>
  <c r="E231" i="1" s="1"/>
  <c r="C231" i="1" s="1"/>
  <c r="AD265" i="1"/>
  <c r="U265" i="1" s="1"/>
  <c r="F176" i="1"/>
  <c r="E176" i="1" s="1"/>
  <c r="C176" i="1" s="1"/>
  <c r="BZ176" i="1"/>
  <c r="BX23" i="2"/>
  <c r="BX32" i="2"/>
  <c r="BX14" i="2"/>
  <c r="F18" i="2"/>
  <c r="E18" i="2" s="1"/>
  <c r="C18" i="2" s="1"/>
  <c r="BX20" i="2"/>
  <c r="BX33" i="2"/>
  <c r="BX25" i="4"/>
  <c r="F27" i="4"/>
  <c r="E27" i="4" s="1"/>
  <c r="C27" i="4" s="1"/>
  <c r="F17" i="5"/>
  <c r="E17" i="5" s="1"/>
  <c r="C17" i="5" s="1"/>
  <c r="F24" i="5"/>
  <c r="E24" i="5" s="1"/>
  <c r="C24" i="5" s="1"/>
  <c r="F17" i="6"/>
  <c r="E17" i="6" s="1"/>
  <c r="C17" i="6" s="1"/>
  <c r="F36" i="6"/>
  <c r="E36" i="6" s="1"/>
  <c r="F40" i="6"/>
  <c r="E40" i="6" s="1"/>
  <c r="BZ159" i="1"/>
  <c r="E223" i="1"/>
  <c r="C223" i="1" s="1"/>
  <c r="BJ10" i="1"/>
  <c r="BZ64" i="1"/>
  <c r="BZ66" i="1"/>
  <c r="BZ106" i="1"/>
  <c r="F19" i="9"/>
  <c r="E19" i="9" s="1"/>
  <c r="C19" i="9" s="1"/>
  <c r="E11" i="16"/>
  <c r="C11" i="16" s="1"/>
  <c r="F34" i="9"/>
  <c r="E34" i="9" s="1"/>
  <c r="C34" i="9" s="1"/>
  <c r="BZ21" i="10"/>
  <c r="E27" i="12"/>
  <c r="C27" i="12" s="1"/>
  <c r="BZ18" i="10"/>
  <c r="BZ20" i="10"/>
  <c r="BZ21" i="17"/>
  <c r="BZ37" i="17"/>
  <c r="F37" i="17"/>
  <c r="E37" i="17" s="1"/>
  <c r="C37" i="17" s="1"/>
  <c r="AO10" i="1"/>
  <c r="AD28" i="1"/>
  <c r="U28" i="1" s="1"/>
  <c r="BG28" i="1"/>
  <c r="F29" i="1"/>
  <c r="E29" i="1" s="1"/>
  <c r="C29" i="1" s="1"/>
  <c r="E35" i="1"/>
  <c r="C35" i="1" s="1"/>
  <c r="L39" i="1"/>
  <c r="L36" i="1" s="1"/>
  <c r="BC39" i="1"/>
  <c r="BC36" i="1" s="1"/>
  <c r="BZ50" i="1"/>
  <c r="BZ93" i="1"/>
  <c r="BG40" i="1"/>
  <c r="E140" i="1"/>
  <c r="C140" i="1" s="1"/>
  <c r="BZ157" i="1"/>
  <c r="G136" i="1"/>
  <c r="BZ170" i="1"/>
  <c r="BZ190" i="1"/>
  <c r="E202" i="1"/>
  <c r="C202" i="1" s="1"/>
  <c r="E206" i="1"/>
  <c r="C206" i="1" s="1"/>
  <c r="K39" i="1"/>
  <c r="K36" i="1" s="1"/>
  <c r="AT39" i="1"/>
  <c r="AT36" i="1" s="1"/>
  <c r="BB39" i="1"/>
  <c r="BB36" i="1" s="1"/>
  <c r="M213" i="1"/>
  <c r="AO39" i="1"/>
  <c r="AO36" i="1" s="1"/>
  <c r="BE39" i="1"/>
  <c r="BE36" i="1" s="1"/>
  <c r="BZ214" i="1"/>
  <c r="L285" i="1"/>
  <c r="V285" i="1"/>
  <c r="AU285" i="1"/>
  <c r="F23" i="10"/>
  <c r="E23" i="10" s="1"/>
  <c r="C23" i="10" s="1"/>
  <c r="F24" i="9"/>
  <c r="E24" i="9" s="1"/>
  <c r="C24" i="9" s="1"/>
  <c r="BZ24" i="9"/>
  <c r="BZ26" i="9"/>
  <c r="F26" i="9"/>
  <c r="E26" i="9" s="1"/>
  <c r="C26" i="9" s="1"/>
  <c r="F28" i="9"/>
  <c r="E28" i="9" s="1"/>
  <c r="C28" i="9" s="1"/>
  <c r="BZ63" i="9"/>
  <c r="BZ71" i="9"/>
  <c r="E79" i="9"/>
  <c r="C79" i="9" s="1"/>
  <c r="BZ14" i="11"/>
  <c r="E18" i="11"/>
  <c r="C18" i="11" s="1"/>
  <c r="E10" i="16"/>
  <c r="C10" i="16" s="1"/>
  <c r="BZ10" i="16"/>
  <c r="E332" i="1"/>
  <c r="C332" i="1" s="1"/>
  <c r="AR10" i="1"/>
  <c r="BZ131" i="1"/>
  <c r="BZ215" i="1"/>
  <c r="BZ44" i="10"/>
  <c r="F13" i="9"/>
  <c r="E13" i="9" s="1"/>
  <c r="C13" i="9" s="1"/>
  <c r="E39" i="9"/>
  <c r="C39" i="9" s="1"/>
  <c r="F58" i="9"/>
  <c r="E58" i="9" s="1"/>
  <c r="C58" i="9" s="1"/>
  <c r="BZ46" i="10"/>
  <c r="BZ18" i="12"/>
  <c r="AK10" i="1"/>
  <c r="AS10" i="1"/>
  <c r="BZ18" i="1"/>
  <c r="E37" i="1"/>
  <c r="C37" i="1" s="1"/>
  <c r="H39" i="1"/>
  <c r="H36" i="1" s="1"/>
  <c r="Q39" i="1"/>
  <c r="Q36" i="1" s="1"/>
  <c r="Z39" i="1"/>
  <c r="Z36" i="1" s="1"/>
  <c r="AI39" i="1"/>
  <c r="AI36" i="1" s="1"/>
  <c r="AQ39" i="1"/>
  <c r="AQ36" i="1" s="1"/>
  <c r="AY39" i="1"/>
  <c r="AY36" i="1" s="1"/>
  <c r="BZ193" i="1"/>
  <c r="BZ45" i="9"/>
  <c r="F45" i="9"/>
  <c r="E45" i="9" s="1"/>
  <c r="C45" i="9" s="1"/>
  <c r="BZ90" i="9"/>
  <c r="F90" i="9"/>
  <c r="E90" i="9" s="1"/>
  <c r="C90" i="9" s="1"/>
  <c r="BZ37" i="10"/>
  <c r="F37" i="10"/>
  <c r="E37" i="10" s="1"/>
  <c r="C37" i="10" s="1"/>
  <c r="BZ41" i="10"/>
  <c r="BZ13" i="17"/>
  <c r="F13" i="17"/>
  <c r="E13" i="17" s="1"/>
  <c r="C13" i="17" s="1"/>
  <c r="BZ38" i="17"/>
  <c r="F38" i="17"/>
  <c r="E38" i="17" s="1"/>
  <c r="C38" i="17" s="1"/>
  <c r="BD10" i="1"/>
  <c r="F78" i="1"/>
  <c r="E78" i="1" s="1"/>
  <c r="C78" i="1" s="1"/>
  <c r="F100" i="1"/>
  <c r="E100" i="1" s="1"/>
  <c r="C100" i="1" s="1"/>
  <c r="BZ28" i="9"/>
  <c r="F21" i="9"/>
  <c r="E21" i="9" s="1"/>
  <c r="C21" i="9" s="1"/>
  <c r="BZ18" i="13"/>
  <c r="F18" i="13"/>
  <c r="E18" i="13" s="1"/>
  <c r="C18" i="13" s="1"/>
  <c r="BZ25" i="13"/>
  <c r="F27" i="13"/>
  <c r="E27" i="13" s="1"/>
  <c r="C27" i="13" s="1"/>
  <c r="BZ24" i="14"/>
  <c r="BZ25" i="17"/>
  <c r="BZ28" i="17"/>
  <c r="F45" i="12"/>
  <c r="E45" i="12" s="1"/>
  <c r="C45" i="12" s="1"/>
  <c r="F308" i="1"/>
  <c r="E308" i="1" s="1"/>
  <c r="C308" i="1" s="1"/>
  <c r="F315" i="1"/>
  <c r="E315" i="1" s="1"/>
  <c r="C315" i="1" s="1"/>
  <c r="E26" i="11"/>
  <c r="C26" i="11" s="1"/>
  <c r="E33" i="12"/>
  <c r="C33" i="12" s="1"/>
  <c r="E20" i="13"/>
  <c r="C20" i="13" s="1"/>
  <c r="BZ13" i="9"/>
  <c r="F41" i="10"/>
  <c r="E41" i="10" s="1"/>
  <c r="C41" i="10" s="1"/>
  <c r="E29" i="13"/>
  <c r="C29" i="13" s="1"/>
  <c r="F16" i="15"/>
  <c r="E16" i="15" s="1"/>
  <c r="C16" i="15" s="1"/>
  <c r="BZ11" i="17"/>
  <c r="BZ40" i="17"/>
  <c r="F42" i="17"/>
  <c r="E42" i="17" s="1"/>
  <c r="C42" i="17" s="1"/>
  <c r="BZ45" i="12"/>
  <c r="BZ238" i="1"/>
  <c r="BZ10" i="9"/>
  <c r="E25" i="11"/>
  <c r="C25" i="11" s="1"/>
  <c r="BZ23" i="9"/>
  <c r="BZ47" i="9"/>
  <c r="F84" i="9"/>
  <c r="E84" i="9" s="1"/>
  <c r="C84" i="9" s="1"/>
  <c r="F45" i="10"/>
  <c r="E45" i="10" s="1"/>
  <c r="C45" i="10" s="1"/>
  <c r="BZ20" i="11"/>
  <c r="BZ29" i="12"/>
  <c r="BZ27" i="13"/>
  <c r="BZ16" i="15"/>
  <c r="BZ31" i="16"/>
  <c r="BZ279" i="1"/>
  <c r="E16" i="12"/>
  <c r="C16" i="12" s="1"/>
  <c r="E31" i="17"/>
  <c r="C31" i="17" s="1"/>
  <c r="F27" i="9"/>
  <c r="E27" i="9" s="1"/>
  <c r="C27" i="9" s="1"/>
  <c r="E48" i="9"/>
  <c r="C48" i="9" s="1"/>
  <c r="BZ68" i="9"/>
  <c r="BZ70" i="9"/>
  <c r="BZ74" i="9"/>
  <c r="F78" i="9"/>
  <c r="E78" i="9" s="1"/>
  <c r="C78" i="9" s="1"/>
  <c r="F15" i="11"/>
  <c r="E15" i="11" s="1"/>
  <c r="C15" i="11" s="1"/>
  <c r="BZ15" i="12"/>
  <c r="BZ17" i="12"/>
  <c r="BZ24" i="12"/>
  <c r="BZ26" i="12"/>
  <c r="F218" i="1"/>
  <c r="E218" i="1" s="1"/>
  <c r="C218" i="1" s="1"/>
  <c r="E291" i="1"/>
  <c r="C291" i="1" s="1"/>
  <c r="BZ293" i="1"/>
  <c r="BZ343" i="1"/>
  <c r="I310" i="1"/>
  <c r="R310" i="1"/>
  <c r="AR310" i="1"/>
  <c r="AR284" i="1" s="1"/>
  <c r="AZ310" i="1"/>
  <c r="AZ284" i="1" s="1"/>
  <c r="F347" i="1"/>
  <c r="E347" i="1" s="1"/>
  <c r="C347" i="1" s="1"/>
  <c r="BZ351" i="1"/>
  <c r="K352" i="1"/>
  <c r="T352" i="1"/>
  <c r="AC352" i="1"/>
  <c r="AL352" i="1"/>
  <c r="AT352" i="1"/>
  <c r="BB352" i="1"/>
  <c r="E35" i="12"/>
  <c r="C35" i="12" s="1"/>
  <c r="BZ14" i="9"/>
  <c r="F31" i="9"/>
  <c r="E31" i="9" s="1"/>
  <c r="C31" i="9" s="1"/>
  <c r="BZ40" i="9"/>
  <c r="F52" i="9"/>
  <c r="E52" i="9" s="1"/>
  <c r="C52" i="9" s="1"/>
  <c r="BZ27" i="10"/>
  <c r="F40" i="10"/>
  <c r="E40" i="10" s="1"/>
  <c r="C40" i="10" s="1"/>
  <c r="BZ42" i="10"/>
  <c r="BZ13" i="11"/>
  <c r="F23" i="11"/>
  <c r="E23" i="11" s="1"/>
  <c r="C23" i="11" s="1"/>
  <c r="F12" i="12"/>
  <c r="E12" i="12" s="1"/>
  <c r="C12" i="12" s="1"/>
  <c r="F21" i="13"/>
  <c r="E21" i="13" s="1"/>
  <c r="C21" i="13" s="1"/>
  <c r="BZ13" i="15"/>
  <c r="F29" i="15"/>
  <c r="E29" i="15" s="1"/>
  <c r="C29" i="15" s="1"/>
  <c r="F16" i="16"/>
  <c r="E16" i="16" s="1"/>
  <c r="C16" i="16" s="1"/>
  <c r="BZ19" i="17"/>
  <c r="F23" i="17"/>
  <c r="E23" i="17" s="1"/>
  <c r="C23" i="17" s="1"/>
  <c r="F39" i="17"/>
  <c r="E39" i="17" s="1"/>
  <c r="C39" i="17" s="1"/>
  <c r="E29" i="11"/>
  <c r="C29" i="11" s="1"/>
  <c r="F55" i="10"/>
  <c r="E55" i="10" s="1"/>
  <c r="C55" i="10" s="1"/>
  <c r="P285" i="1"/>
  <c r="AX285" i="1"/>
  <c r="BF285" i="1"/>
  <c r="E322" i="1"/>
  <c r="C322" i="1" s="1"/>
  <c r="E43" i="10"/>
  <c r="C43" i="10" s="1"/>
  <c r="E37" i="9"/>
  <c r="C37" i="9" s="1"/>
  <c r="F54" i="9"/>
  <c r="E54" i="9" s="1"/>
  <c r="C54" i="9" s="1"/>
  <c r="F71" i="9"/>
  <c r="E71" i="9" s="1"/>
  <c r="C71" i="9" s="1"/>
  <c r="BZ73" i="9"/>
  <c r="BZ25" i="10"/>
  <c r="BZ29" i="10"/>
  <c r="BZ35" i="10"/>
  <c r="BZ36" i="10"/>
  <c r="BZ51" i="10"/>
  <c r="BZ11" i="11"/>
  <c r="BZ16" i="12"/>
  <c r="BZ19" i="15"/>
  <c r="BZ21" i="15"/>
  <c r="F209" i="1"/>
  <c r="E209" i="1" s="1"/>
  <c r="C209" i="1" s="1"/>
  <c r="BZ209" i="1"/>
  <c r="AL39" i="1"/>
  <c r="AL36" i="1" s="1"/>
  <c r="AD210" i="1"/>
  <c r="U210" i="1" s="1"/>
  <c r="G353" i="1"/>
  <c r="F354" i="1"/>
  <c r="E354" i="1" s="1"/>
  <c r="C354" i="1" s="1"/>
  <c r="BZ354" i="1"/>
  <c r="BX33" i="4"/>
  <c r="BX45" i="5"/>
  <c r="E159" i="1"/>
  <c r="C159" i="1" s="1"/>
  <c r="F349" i="1"/>
  <c r="E349" i="1" s="1"/>
  <c r="C349" i="1" s="1"/>
  <c r="G345" i="1"/>
  <c r="E190" i="1"/>
  <c r="C190" i="1" s="1"/>
  <c r="F35" i="4"/>
  <c r="E35" i="4" s="1"/>
  <c r="C35" i="4" s="1"/>
  <c r="BX35" i="4"/>
  <c r="F42" i="4"/>
  <c r="E42" i="4" s="1"/>
  <c r="C42" i="4" s="1"/>
  <c r="F33" i="5"/>
  <c r="E33" i="5" s="1"/>
  <c r="C33" i="5" s="1"/>
  <c r="BX33" i="5"/>
  <c r="BX23" i="6"/>
  <c r="F351" i="1"/>
  <c r="E351" i="1" s="1"/>
  <c r="C351" i="1" s="1"/>
  <c r="BZ19" i="1"/>
  <c r="E19" i="1"/>
  <c r="C19" i="1" s="1"/>
  <c r="BZ81" i="9"/>
  <c r="F81" i="9"/>
  <c r="E81" i="9" s="1"/>
  <c r="C81" i="9" s="1"/>
  <c r="BX31" i="2"/>
  <c r="F20" i="2"/>
  <c r="E20" i="2" s="1"/>
  <c r="C20" i="2" s="1"/>
  <c r="BX35" i="2"/>
  <c r="BX18" i="4"/>
  <c r="E24" i="4"/>
  <c r="C24" i="4" s="1"/>
  <c r="F19" i="2"/>
  <c r="E19" i="2" s="1"/>
  <c r="C19" i="2" s="1"/>
  <c r="F24" i="2"/>
  <c r="E24" i="2" s="1"/>
  <c r="C24" i="2" s="1"/>
  <c r="BX24" i="2"/>
  <c r="F37" i="2"/>
  <c r="E37" i="2" s="1"/>
  <c r="C37" i="2" s="1"/>
  <c r="F28" i="4"/>
  <c r="E28" i="4" s="1"/>
  <c r="C28" i="4" s="1"/>
  <c r="BX11" i="4"/>
  <c r="BX39" i="4"/>
  <c r="F12" i="5"/>
  <c r="E12" i="5" s="1"/>
  <c r="C12" i="5" s="1"/>
  <c r="BX22" i="5"/>
  <c r="F37" i="5"/>
  <c r="E37" i="5" s="1"/>
  <c r="C37" i="5" s="1"/>
  <c r="BX19" i="4"/>
  <c r="AY10" i="1"/>
  <c r="BI310" i="1"/>
  <c r="BG345" i="1"/>
  <c r="BX28" i="2"/>
  <c r="F30" i="2"/>
  <c r="E30" i="2" s="1"/>
  <c r="C30" i="2" s="1"/>
  <c r="F30" i="4"/>
  <c r="E30" i="4" s="1"/>
  <c r="C30" i="4" s="1"/>
  <c r="BX12" i="5"/>
  <c r="F15" i="5"/>
  <c r="E15" i="5" s="1"/>
  <c r="C15" i="5" s="1"/>
  <c r="F26" i="6"/>
  <c r="E26" i="6" s="1"/>
  <c r="C26" i="6" s="1"/>
  <c r="E155" i="1"/>
  <c r="C155" i="1" s="1"/>
  <c r="BZ155" i="1"/>
  <c r="BZ211" i="1"/>
  <c r="F211" i="1"/>
  <c r="E211" i="1" s="1"/>
  <c r="C211" i="1" s="1"/>
  <c r="G210" i="1"/>
  <c r="BZ27" i="15"/>
  <c r="F27" i="15"/>
  <c r="E27" i="15" s="1"/>
  <c r="C27" i="15" s="1"/>
  <c r="BX38" i="2"/>
  <c r="BX23" i="4"/>
  <c r="F23" i="4"/>
  <c r="E23" i="4" s="1"/>
  <c r="C23" i="4" s="1"/>
  <c r="BX34" i="5"/>
  <c r="BX16" i="6"/>
  <c r="F161" i="1"/>
  <c r="E161" i="1" s="1"/>
  <c r="C161" i="1" s="1"/>
  <c r="BZ161" i="1"/>
  <c r="AA310" i="1"/>
  <c r="AJ310" i="1"/>
  <c r="AD345" i="1"/>
  <c r="U345" i="1" s="1"/>
  <c r="F33" i="2"/>
  <c r="E33" i="2" s="1"/>
  <c r="C33" i="2" s="1"/>
  <c r="F10" i="4"/>
  <c r="E10" i="4" s="1"/>
  <c r="C10" i="4" s="1"/>
  <c r="F25" i="4"/>
  <c r="E25" i="4" s="1"/>
  <c r="C25" i="4" s="1"/>
  <c r="BX20" i="6"/>
  <c r="BZ97" i="1"/>
  <c r="F39" i="5"/>
  <c r="E39" i="5" s="1"/>
  <c r="C39" i="5" s="1"/>
  <c r="AI10" i="1"/>
  <c r="BZ13" i="1"/>
  <c r="F49" i="1"/>
  <c r="E49" i="1" s="1"/>
  <c r="C49" i="1" s="1"/>
  <c r="BZ49" i="1"/>
  <c r="BG136" i="1"/>
  <c r="BX42" i="4"/>
  <c r="F34" i="5"/>
  <c r="E34" i="5" s="1"/>
  <c r="C34" i="5" s="1"/>
  <c r="BX40" i="5"/>
  <c r="F23" i="2"/>
  <c r="E23" i="2" s="1"/>
  <c r="C23" i="2" s="1"/>
  <c r="F32" i="2"/>
  <c r="E32" i="2" s="1"/>
  <c r="C32" i="2" s="1"/>
  <c r="BX15" i="4"/>
  <c r="BX16" i="4"/>
  <c r="F20" i="4"/>
  <c r="E20" i="4" s="1"/>
  <c r="C20" i="4" s="1"/>
  <c r="BX27" i="4"/>
  <c r="F34" i="4"/>
  <c r="E34" i="4" s="1"/>
  <c r="C34" i="4" s="1"/>
  <c r="BX29" i="5"/>
  <c r="F31" i="5"/>
  <c r="E31" i="5" s="1"/>
  <c r="C31" i="5" s="1"/>
  <c r="BX36" i="5"/>
  <c r="BX17" i="6"/>
  <c r="F19" i="6"/>
  <c r="E19" i="6" s="1"/>
  <c r="C19" i="6" s="1"/>
  <c r="AD12" i="1"/>
  <c r="U12" i="1" s="1"/>
  <c r="M12" i="1"/>
  <c r="F34" i="2"/>
  <c r="E34" i="2" s="1"/>
  <c r="C34" i="2" s="1"/>
  <c r="BX20" i="4"/>
  <c r="F31" i="4"/>
  <c r="E31" i="4" s="1"/>
  <c r="C31" i="4" s="1"/>
  <c r="F36" i="4"/>
  <c r="E36" i="4" s="1"/>
  <c r="C36" i="4" s="1"/>
  <c r="F38" i="4"/>
  <c r="E38" i="4" s="1"/>
  <c r="C38" i="4" s="1"/>
  <c r="F26" i="5"/>
  <c r="E26" i="5" s="1"/>
  <c r="C26" i="5" s="1"/>
  <c r="F11" i="6"/>
  <c r="E11" i="6" s="1"/>
  <c r="C11" i="6" s="1"/>
  <c r="F29" i="6"/>
  <c r="E29" i="6" s="1"/>
  <c r="C29" i="6" s="1"/>
  <c r="F22" i="6"/>
  <c r="E22" i="6" s="1"/>
  <c r="C22" i="6" s="1"/>
  <c r="H10" i="1"/>
  <c r="BX26" i="4"/>
  <c r="BX14" i="5"/>
  <c r="F21" i="5"/>
  <c r="E21" i="5" s="1"/>
  <c r="C21" i="5" s="1"/>
  <c r="BX28" i="5"/>
  <c r="BX11" i="6"/>
  <c r="BX13" i="6"/>
  <c r="BX18" i="6"/>
  <c r="F24" i="6"/>
  <c r="E24" i="6" s="1"/>
  <c r="C24" i="6" s="1"/>
  <c r="BX34" i="6"/>
  <c r="F38" i="6"/>
  <c r="E38" i="6" s="1"/>
  <c r="F16" i="4"/>
  <c r="E16" i="4" s="1"/>
  <c r="C16" i="4" s="1"/>
  <c r="F21" i="4"/>
  <c r="E21" i="4" s="1"/>
  <c r="C21" i="4" s="1"/>
  <c r="F40" i="4"/>
  <c r="E40" i="4" s="1"/>
  <c r="C40" i="4" s="1"/>
  <c r="BX38" i="5"/>
  <c r="BX15" i="6"/>
  <c r="F20" i="6"/>
  <c r="E20" i="6" s="1"/>
  <c r="C20" i="6" s="1"/>
  <c r="BX33" i="6"/>
  <c r="BH10" i="1"/>
  <c r="I10" i="1"/>
  <c r="Q10" i="1"/>
  <c r="T39" i="1"/>
  <c r="T36" i="1" s="1"/>
  <c r="AC39" i="1"/>
  <c r="AC36" i="1" s="1"/>
  <c r="AJ10" i="1"/>
  <c r="E30" i="1"/>
  <c r="C30" i="1" s="1"/>
  <c r="AM39" i="1"/>
  <c r="AM36" i="1" s="1"/>
  <c r="BZ10" i="11"/>
  <c r="F10" i="11"/>
  <c r="E10" i="11" s="1"/>
  <c r="C10" i="11" s="1"/>
  <c r="F25" i="15"/>
  <c r="E25" i="15" s="1"/>
  <c r="C25" i="15" s="1"/>
  <c r="BZ25" i="15"/>
  <c r="AQ10" i="1"/>
  <c r="F24" i="1"/>
  <c r="E24" i="1" s="1"/>
  <c r="C24" i="1" s="1"/>
  <c r="BZ112" i="1"/>
  <c r="D39" i="1"/>
  <c r="D36" i="1" s="1"/>
  <c r="O39" i="1"/>
  <c r="O36" i="1" s="1"/>
  <c r="X39" i="1"/>
  <c r="X36" i="1" s="1"/>
  <c r="AG39" i="1"/>
  <c r="AG36" i="1" s="1"/>
  <c r="AW39" i="1"/>
  <c r="AW36" i="1" s="1"/>
  <c r="AD226" i="1"/>
  <c r="U226" i="1" s="1"/>
  <c r="BZ22" i="10"/>
  <c r="F26" i="10"/>
  <c r="E26" i="10" s="1"/>
  <c r="C26" i="10" s="1"/>
  <c r="BZ18" i="14"/>
  <c r="G213" i="1"/>
  <c r="BZ87" i="9"/>
  <c r="E22" i="16"/>
  <c r="C22" i="16" s="1"/>
  <c r="BZ22" i="16"/>
  <c r="BZ20" i="17"/>
  <c r="F20" i="17"/>
  <c r="E20" i="17" s="1"/>
  <c r="C20" i="17" s="1"/>
  <c r="BZ44" i="1"/>
  <c r="J39" i="1"/>
  <c r="J36" i="1" s="1"/>
  <c r="S39" i="1"/>
  <c r="S36" i="1" s="1"/>
  <c r="AS39" i="1"/>
  <c r="AS36" i="1" s="1"/>
  <c r="BA39" i="1"/>
  <c r="BA36" i="1" s="1"/>
  <c r="F64" i="9"/>
  <c r="E64" i="9" s="1"/>
  <c r="C64" i="9" s="1"/>
  <c r="BZ64" i="9"/>
  <c r="F11" i="10"/>
  <c r="E11" i="10" s="1"/>
  <c r="C11" i="10" s="1"/>
  <c r="BZ11" i="10"/>
  <c r="E157" i="1"/>
  <c r="C157" i="1" s="1"/>
  <c r="E200" i="1"/>
  <c r="C200" i="1" s="1"/>
  <c r="AM284" i="1"/>
  <c r="R10" i="1"/>
  <c r="AG10" i="1"/>
  <c r="AZ10" i="1"/>
  <c r="BZ14" i="1"/>
  <c r="BZ67" i="1"/>
  <c r="F74" i="1"/>
  <c r="E74" i="1" s="1"/>
  <c r="C74" i="1" s="1"/>
  <c r="BZ75" i="1"/>
  <c r="I39" i="1"/>
  <c r="I36" i="1" s="1"/>
  <c r="R39" i="1"/>
  <c r="R36" i="1" s="1"/>
  <c r="AA39" i="1"/>
  <c r="AA36" i="1" s="1"/>
  <c r="AR39" i="1"/>
  <c r="AR36" i="1" s="1"/>
  <c r="AZ39" i="1"/>
  <c r="AZ36" i="1" s="1"/>
  <c r="BZ17" i="9"/>
  <c r="E49" i="9"/>
  <c r="C49" i="9" s="1"/>
  <c r="BZ49" i="9"/>
  <c r="BZ86" i="9"/>
  <c r="F11" i="13"/>
  <c r="E11" i="13" s="1"/>
  <c r="C11" i="13" s="1"/>
  <c r="BZ11" i="13"/>
  <c r="BZ30" i="13"/>
  <c r="F30" i="13"/>
  <c r="E30" i="13" s="1"/>
  <c r="C30" i="13" s="1"/>
  <c r="BZ23" i="16"/>
  <c r="F23" i="16"/>
  <c r="E23" i="16" s="1"/>
  <c r="C23" i="16" s="1"/>
  <c r="F36" i="16"/>
  <c r="E36" i="16" s="1"/>
  <c r="C36" i="16" s="1"/>
  <c r="BZ36" i="16"/>
  <c r="Z10" i="1"/>
  <c r="AN10" i="1"/>
  <c r="BG12" i="1"/>
  <c r="BZ90" i="1"/>
  <c r="F88" i="9"/>
  <c r="E88" i="9" s="1"/>
  <c r="C88" i="9" s="1"/>
  <c r="BZ88" i="9"/>
  <c r="P39" i="1"/>
  <c r="P36" i="1" s="1"/>
  <c r="AH39" i="1"/>
  <c r="AH36" i="1" s="1"/>
  <c r="AX39" i="1"/>
  <c r="AX36" i="1" s="1"/>
  <c r="BZ191" i="1"/>
  <c r="BZ46" i="9"/>
  <c r="F46" i="9"/>
  <c r="E46" i="9" s="1"/>
  <c r="C46" i="9" s="1"/>
  <c r="F17" i="11"/>
  <c r="E17" i="11" s="1"/>
  <c r="C17" i="11" s="1"/>
  <c r="BZ30" i="12"/>
  <c r="F30" i="12"/>
  <c r="E30" i="12" s="1"/>
  <c r="C30" i="12" s="1"/>
  <c r="BZ12" i="16"/>
  <c r="F12" i="16"/>
  <c r="E12" i="16" s="1"/>
  <c r="C12" i="16" s="1"/>
  <c r="CE12" i="16" s="1"/>
  <c r="E51" i="10"/>
  <c r="C51" i="10" s="1"/>
  <c r="E25" i="14"/>
  <c r="C25" i="14" s="1"/>
  <c r="BZ55" i="9"/>
  <c r="F24" i="10"/>
  <c r="E24" i="10" s="1"/>
  <c r="C24" i="10" s="1"/>
  <c r="F19" i="11"/>
  <c r="E19" i="11" s="1"/>
  <c r="C19" i="11" s="1"/>
  <c r="F26" i="12"/>
  <c r="E26" i="12" s="1"/>
  <c r="C26" i="12" s="1"/>
  <c r="F73" i="9"/>
  <c r="E73" i="9" s="1"/>
  <c r="C73" i="9" s="1"/>
  <c r="F62" i="9"/>
  <c r="E62" i="9" s="1"/>
  <c r="C62" i="9" s="1"/>
  <c r="F42" i="10"/>
  <c r="E42" i="10" s="1"/>
  <c r="C42" i="10" s="1"/>
  <c r="F17" i="10"/>
  <c r="E17" i="10" s="1"/>
  <c r="C17" i="10" s="1"/>
  <c r="BZ26" i="10"/>
  <c r="F12" i="11"/>
  <c r="E12" i="11" s="1"/>
  <c r="C12" i="11" s="1"/>
  <c r="BZ17" i="14"/>
  <c r="G311" i="1"/>
  <c r="BZ344" i="1"/>
  <c r="W352" i="1"/>
  <c r="AF352" i="1"/>
  <c r="BD352" i="1"/>
  <c r="E30" i="15"/>
  <c r="C30" i="15" s="1"/>
  <c r="BZ21" i="12"/>
  <c r="E27" i="16"/>
  <c r="C27" i="16" s="1"/>
  <c r="F22" i="10"/>
  <c r="E22" i="10" s="1"/>
  <c r="C22" i="10" s="1"/>
  <c r="BZ26" i="14"/>
  <c r="BZ72" i="9"/>
  <c r="BZ75" i="9"/>
  <c r="BZ17" i="10"/>
  <c r="BZ23" i="14"/>
  <c r="BZ11" i="15"/>
  <c r="BZ237" i="1"/>
  <c r="G243" i="1"/>
  <c r="E31" i="16"/>
  <c r="C31" i="16" s="1"/>
  <c r="F23" i="9"/>
  <c r="E23" i="9" s="1"/>
  <c r="C23" i="9" s="1"/>
  <c r="F11" i="17"/>
  <c r="E11" i="17" s="1"/>
  <c r="C11" i="17" s="1"/>
  <c r="CE11" i="17" s="1"/>
  <c r="F38" i="10"/>
  <c r="E38" i="10" s="1"/>
  <c r="C38" i="10" s="1"/>
  <c r="BZ17" i="13"/>
  <c r="BZ15" i="15"/>
  <c r="F24" i="16"/>
  <c r="E24" i="16" s="1"/>
  <c r="C24" i="16" s="1"/>
  <c r="F26" i="16"/>
  <c r="E26" i="16" s="1"/>
  <c r="C26" i="16" s="1"/>
  <c r="F21" i="17"/>
  <c r="E21" i="17" s="1"/>
  <c r="C21" i="17" s="1"/>
  <c r="BZ44" i="12"/>
  <c r="F44" i="12"/>
  <c r="E44" i="12" s="1"/>
  <c r="C44" i="12" s="1"/>
  <c r="BZ15" i="11"/>
  <c r="E29" i="9"/>
  <c r="C29" i="9" s="1"/>
  <c r="BZ15" i="14"/>
  <c r="F20" i="14"/>
  <c r="E20" i="14" s="1"/>
  <c r="C20" i="14" s="1"/>
  <c r="BZ10" i="17"/>
  <c r="F14" i="17"/>
  <c r="E14" i="17" s="1"/>
  <c r="C14" i="17" s="1"/>
  <c r="BZ28" i="15"/>
  <c r="BZ13" i="16"/>
  <c r="F18" i="17"/>
  <c r="E18" i="17" s="1"/>
  <c r="C18" i="17" s="1"/>
  <c r="BZ39" i="12"/>
  <c r="BZ11" i="9"/>
  <c r="BZ15" i="9"/>
  <c r="E91" i="9"/>
  <c r="C91" i="9" s="1"/>
  <c r="BZ24" i="10"/>
  <c r="F28" i="10"/>
  <c r="E28" i="10" s="1"/>
  <c r="C28" i="10" s="1"/>
  <c r="BZ17" i="11"/>
  <c r="BZ28" i="12"/>
  <c r="BZ11" i="12"/>
  <c r="F34" i="12"/>
  <c r="E34" i="12" s="1"/>
  <c r="C34" i="12" s="1"/>
  <c r="BZ39" i="17"/>
  <c r="E41" i="17"/>
  <c r="C41" i="17" s="1"/>
  <c r="BZ29" i="11"/>
  <c r="BZ41" i="12"/>
  <c r="F13" i="11"/>
  <c r="E13" i="11" s="1"/>
  <c r="C13" i="11" s="1"/>
  <c r="BZ20" i="12"/>
  <c r="BZ14" i="14"/>
  <c r="BZ10" i="15"/>
  <c r="F17" i="17"/>
  <c r="E17" i="17" s="1"/>
  <c r="C17" i="17" s="1"/>
  <c r="F24" i="17"/>
  <c r="E24" i="17" s="1"/>
  <c r="C24" i="17" s="1"/>
  <c r="F40" i="12"/>
  <c r="E40" i="12" s="1"/>
  <c r="C40" i="12" s="1"/>
  <c r="F47" i="12"/>
  <c r="E47" i="12" s="1"/>
  <c r="C47" i="12" s="1"/>
  <c r="BZ18" i="11"/>
  <c r="BZ31" i="12"/>
  <c r="F23" i="15"/>
  <c r="E23" i="15" s="1"/>
  <c r="C23" i="15" s="1"/>
  <c r="BZ40" i="12"/>
  <c r="G239" i="23"/>
  <c r="G278" i="23"/>
  <c r="M223" i="23"/>
  <c r="G270" i="23"/>
  <c r="G264" i="23" s="1"/>
  <c r="BX17" i="2"/>
  <c r="BX14" i="4"/>
  <c r="BX31" i="6"/>
  <c r="BX37" i="2"/>
  <c r="BX16" i="2"/>
  <c r="F16" i="2"/>
  <c r="E16" i="2" s="1"/>
  <c r="C16" i="2" s="1"/>
  <c r="BX32" i="5"/>
  <c r="BX27" i="2"/>
  <c r="BX11" i="5"/>
  <c r="BX27" i="5"/>
  <c r="F29" i="2"/>
  <c r="E29" i="2" s="1"/>
  <c r="C29" i="2" s="1"/>
  <c r="BX29" i="2"/>
  <c r="BX22" i="4"/>
  <c r="BX44" i="5"/>
  <c r="F44" i="5"/>
  <c r="E44" i="5" s="1"/>
  <c r="C44" i="5" s="1"/>
  <c r="BX18" i="2"/>
  <c r="F28" i="5"/>
  <c r="E28" i="5" s="1"/>
  <c r="C28" i="5" s="1"/>
  <c r="BX39" i="5"/>
  <c r="BX21" i="5"/>
  <c r="BX26" i="5"/>
  <c r="BX18" i="5"/>
  <c r="BX41" i="5"/>
  <c r="BX19" i="6"/>
  <c r="BX16" i="5"/>
  <c r="F35" i="2"/>
  <c r="E35" i="2" s="1"/>
  <c r="C35" i="2" s="1"/>
  <c r="BX36" i="2"/>
  <c r="F29" i="4"/>
  <c r="E29" i="4" s="1"/>
  <c r="C29" i="4" s="1"/>
  <c r="BX24" i="4"/>
  <c r="F11" i="4"/>
  <c r="E11" i="4" s="1"/>
  <c r="C11" i="4" s="1"/>
  <c r="F38" i="2"/>
  <c r="E38" i="2" s="1"/>
  <c r="C38" i="2" s="1"/>
  <c r="BX12" i="2"/>
  <c r="BX21" i="4"/>
  <c r="BX36" i="4"/>
  <c r="F26" i="4"/>
  <c r="E26" i="4" s="1"/>
  <c r="C26" i="4" s="1"/>
  <c r="F36" i="5"/>
  <c r="E36" i="5" s="1"/>
  <c r="C36" i="5" s="1"/>
  <c r="BX37" i="5"/>
  <c r="F25" i="5"/>
  <c r="E25" i="5" s="1"/>
  <c r="C25" i="5" s="1"/>
  <c r="BX35" i="6"/>
  <c r="BX21" i="2"/>
  <c r="BX31" i="4"/>
  <c r="BX42" i="5"/>
  <c r="BX26" i="6"/>
  <c r="F28" i="6"/>
  <c r="E28" i="6" s="1"/>
  <c r="C28" i="6" s="1"/>
  <c r="BX28" i="6"/>
  <c r="F33" i="6"/>
  <c r="E33" i="6" s="1"/>
  <c r="C33" i="6" s="1"/>
  <c r="P10" i="1"/>
  <c r="M11" i="1"/>
  <c r="AE10" i="1"/>
  <c r="AD11" i="1"/>
  <c r="U11" i="1" s="1"/>
  <c r="BZ26" i="1"/>
  <c r="E26" i="1"/>
  <c r="C26" i="1" s="1"/>
  <c r="BZ101" i="1"/>
  <c r="U40" i="1"/>
  <c r="F103" i="1"/>
  <c r="E103" i="1" s="1"/>
  <c r="C103" i="1" s="1"/>
  <c r="BZ103" i="1"/>
  <c r="BZ117" i="1"/>
  <c r="AJ39" i="1"/>
  <c r="AJ36" i="1" s="1"/>
  <c r="AD203" i="1"/>
  <c r="U203" i="1" s="1"/>
  <c r="BG203" i="1"/>
  <c r="BI39" i="1"/>
  <c r="BI36" i="1" s="1"/>
  <c r="AB39" i="1"/>
  <c r="AB36" i="1" s="1"/>
  <c r="AD213" i="1"/>
  <c r="U213" i="1" s="1"/>
  <c r="AK39" i="1"/>
  <c r="AK36" i="1" s="1"/>
  <c r="BJ39" i="1"/>
  <c r="BJ36" i="1" s="1"/>
  <c r="BG213" i="1"/>
  <c r="BX25" i="6"/>
  <c r="F20" i="5"/>
  <c r="E20" i="5" s="1"/>
  <c r="C20" i="5" s="1"/>
  <c r="BX20" i="5"/>
  <c r="F41" i="4"/>
  <c r="E41" i="4" s="1"/>
  <c r="C41" i="4" s="1"/>
  <c r="BX31" i="5"/>
  <c r="BX30" i="4"/>
  <c r="F19" i="4"/>
  <c r="E19" i="4" s="1"/>
  <c r="C19" i="4" s="1"/>
  <c r="BX35" i="5"/>
  <c r="F25" i="6"/>
  <c r="E25" i="6" s="1"/>
  <c r="C25" i="6" s="1"/>
  <c r="F13" i="6"/>
  <c r="E13" i="6" s="1"/>
  <c r="C13" i="6" s="1"/>
  <c r="F21" i="6"/>
  <c r="E21" i="6" s="1"/>
  <c r="C21" i="6" s="1"/>
  <c r="BX21" i="6"/>
  <c r="F15" i="4"/>
  <c r="E15" i="4" s="1"/>
  <c r="C15" i="4" s="1"/>
  <c r="BX10" i="4"/>
  <c r="BX30" i="5"/>
  <c r="BX14" i="6"/>
  <c r="BX27" i="6"/>
  <c r="F27" i="6"/>
  <c r="E27" i="6" s="1"/>
  <c r="C27" i="6" s="1"/>
  <c r="F17" i="2"/>
  <c r="E17" i="2" s="1"/>
  <c r="C17" i="2" s="1"/>
  <c r="BX43" i="4"/>
  <c r="BX17" i="5"/>
  <c r="F41" i="5"/>
  <c r="E41" i="5" s="1"/>
  <c r="C41" i="5" s="1"/>
  <c r="F29" i="5"/>
  <c r="E29" i="5" s="1"/>
  <c r="C29" i="5" s="1"/>
  <c r="BX22" i="6"/>
  <c r="BZ16" i="9"/>
  <c r="BZ18" i="9"/>
  <c r="F18" i="9"/>
  <c r="E18" i="9" s="1"/>
  <c r="C18" i="9" s="1"/>
  <c r="BZ35" i="9"/>
  <c r="BZ10" i="10"/>
  <c r="E10" i="10"/>
  <c r="C10" i="10" s="1"/>
  <c r="F31" i="10"/>
  <c r="E31" i="10" s="1"/>
  <c r="C31" i="10" s="1"/>
  <c r="BZ31" i="10"/>
  <c r="BZ48" i="10"/>
  <c r="BZ50" i="10"/>
  <c r="F24" i="11"/>
  <c r="E24" i="11" s="1"/>
  <c r="C24" i="11" s="1"/>
  <c r="BZ24" i="11"/>
  <c r="BZ23" i="12"/>
  <c r="F23" i="12"/>
  <c r="E23" i="12" s="1"/>
  <c r="C23" i="12" s="1"/>
  <c r="E10" i="13"/>
  <c r="C10" i="13" s="1"/>
  <c r="BZ10" i="13"/>
  <c r="BZ12" i="13"/>
  <c r="F12" i="13"/>
  <c r="E12" i="13" s="1"/>
  <c r="C12" i="13" s="1"/>
  <c r="F28" i="13"/>
  <c r="E28" i="13" s="1"/>
  <c r="C28" i="13" s="1"/>
  <c r="BZ28" i="13"/>
  <c r="BZ11" i="14"/>
  <c r="BZ20" i="14"/>
  <c r="F22" i="14"/>
  <c r="E22" i="14" s="1"/>
  <c r="C22" i="14" s="1"/>
  <c r="BZ22" i="14"/>
  <c r="BZ18" i="15"/>
  <c r="BZ20" i="15"/>
  <c r="F20" i="15"/>
  <c r="E20" i="15" s="1"/>
  <c r="C20" i="15" s="1"/>
  <c r="E13" i="1"/>
  <c r="C13" i="1" s="1"/>
  <c r="BZ74" i="1"/>
  <c r="G40" i="1"/>
  <c r="F47" i="1"/>
  <c r="F55" i="9"/>
  <c r="E55" i="9" s="1"/>
  <c r="C55" i="9" s="1"/>
  <c r="BZ19" i="12"/>
  <c r="BZ26" i="13"/>
  <c r="BZ100" i="1"/>
  <c r="M40" i="1"/>
  <c r="BZ54" i="1"/>
  <c r="BZ19" i="11"/>
  <c r="BZ21" i="13"/>
  <c r="F15" i="9"/>
  <c r="E15" i="9" s="1"/>
  <c r="C15" i="9" s="1"/>
  <c r="F12" i="15"/>
  <c r="E12" i="15" s="1"/>
  <c r="C12" i="15" s="1"/>
  <c r="BZ12" i="15"/>
  <c r="BZ28" i="10"/>
  <c r="F25" i="13"/>
  <c r="E25" i="13" s="1"/>
  <c r="C25" i="13" s="1"/>
  <c r="BZ57" i="10"/>
  <c r="BZ46" i="12"/>
  <c r="F46" i="12"/>
  <c r="E46" i="12" s="1"/>
  <c r="C46" i="12" s="1"/>
  <c r="BZ43" i="12"/>
  <c r="BZ42" i="12"/>
  <c r="F42" i="12"/>
  <c r="E42" i="12" s="1"/>
  <c r="C42" i="12" s="1"/>
  <c r="BG270" i="23"/>
  <c r="AD223" i="23"/>
  <c r="G223" i="23"/>
  <c r="G221" i="23" s="1"/>
  <c r="F132" i="23"/>
  <c r="E132" i="23" s="1"/>
  <c r="C132" i="23" s="1"/>
  <c r="F101" i="23"/>
  <c r="E101" i="23" s="1"/>
  <c r="C101" i="23" s="1"/>
  <c r="F214" i="23"/>
  <c r="E214" i="23" s="1"/>
  <c r="C214" i="23" s="1"/>
  <c r="F217" i="23"/>
  <c r="E217" i="23" s="1"/>
  <c r="C217" i="23" s="1"/>
  <c r="F238" i="23"/>
  <c r="E238" i="23" s="1"/>
  <c r="C238" i="23" s="1"/>
  <c r="F241" i="23"/>
  <c r="F244" i="23"/>
  <c r="E244" i="23" s="1"/>
  <c r="C244" i="23" s="1"/>
  <c r="F245" i="23"/>
  <c r="E245" i="23" s="1"/>
  <c r="C245" i="23" s="1"/>
  <c r="AO264" i="23"/>
  <c r="F286" i="23"/>
  <c r="E286" i="23" s="1"/>
  <c r="C286" i="23" s="1"/>
  <c r="F287" i="23"/>
  <c r="E287" i="23" s="1"/>
  <c r="C287" i="23" s="1"/>
  <c r="F288" i="23"/>
  <c r="E288" i="23" s="1"/>
  <c r="C288" i="23" s="1"/>
  <c r="F302" i="23"/>
  <c r="E302" i="23" s="1"/>
  <c r="C302" i="23" s="1"/>
  <c r="F252" i="23"/>
  <c r="E252" i="23" s="1"/>
  <c r="C252" i="23" s="1"/>
  <c r="Q264" i="23"/>
  <c r="BA300" i="23"/>
  <c r="BA293" i="23" s="1"/>
  <c r="BA273" i="23" s="1"/>
  <c r="F308" i="23"/>
  <c r="E308" i="23" s="1"/>
  <c r="C308" i="23" s="1"/>
  <c r="F201" i="23"/>
  <c r="E201" i="23" s="1"/>
  <c r="C201" i="23" s="1"/>
  <c r="F202" i="23"/>
  <c r="E202" i="23" s="1"/>
  <c r="C202" i="23" s="1"/>
  <c r="Y264" i="23"/>
  <c r="AP264" i="23"/>
  <c r="AT264" i="23"/>
  <c r="BB264" i="23"/>
  <c r="F272" i="23"/>
  <c r="F86" i="23"/>
  <c r="E86" i="23" s="1"/>
  <c r="C86" i="23" s="1"/>
  <c r="F155" i="23"/>
  <c r="E155" i="23" s="1"/>
  <c r="C155" i="23" s="1"/>
  <c r="X264" i="23"/>
  <c r="Q300" i="23"/>
  <c r="Q293" i="23" s="1"/>
  <c r="Q273" i="23" s="1"/>
  <c r="F197" i="23"/>
  <c r="E197" i="23" s="1"/>
  <c r="C197" i="23" s="1"/>
  <c r="F249" i="23"/>
  <c r="E249" i="23" s="1"/>
  <c r="C249" i="23" s="1"/>
  <c r="F254" i="23"/>
  <c r="E254" i="23" s="1"/>
  <c r="C254" i="23" s="1"/>
  <c r="F129" i="23"/>
  <c r="E129" i="23" s="1"/>
  <c r="C129" i="23" s="1"/>
  <c r="F130" i="23"/>
  <c r="E130" i="23" s="1"/>
  <c r="C130" i="23" s="1"/>
  <c r="F131" i="23"/>
  <c r="E131" i="23" s="1"/>
  <c r="C131" i="23" s="1"/>
  <c r="Y10" i="23"/>
  <c r="AR10" i="23"/>
  <c r="F46" i="23"/>
  <c r="E46" i="23" s="1"/>
  <c r="C46" i="23" s="1"/>
  <c r="F49" i="23"/>
  <c r="E49" i="23" s="1"/>
  <c r="C49" i="23" s="1"/>
  <c r="F63" i="23"/>
  <c r="E63" i="23" s="1"/>
  <c r="C63" i="23" s="1"/>
  <c r="F64" i="23"/>
  <c r="E64" i="23" s="1"/>
  <c r="C64" i="23" s="1"/>
  <c r="F65" i="23"/>
  <c r="E65" i="23" s="1"/>
  <c r="C65" i="23" s="1"/>
  <c r="F66" i="23"/>
  <c r="E66" i="23" s="1"/>
  <c r="C66" i="23" s="1"/>
  <c r="F67" i="23"/>
  <c r="E67" i="23" s="1"/>
  <c r="C67" i="23" s="1"/>
  <c r="F68" i="23"/>
  <c r="E68" i="23" s="1"/>
  <c r="C68" i="23" s="1"/>
  <c r="F69" i="23"/>
  <c r="E69" i="23" s="1"/>
  <c r="C69" i="23" s="1"/>
  <c r="F70" i="23"/>
  <c r="E70" i="23" s="1"/>
  <c r="C70" i="23" s="1"/>
  <c r="F82" i="23"/>
  <c r="E82" i="23" s="1"/>
  <c r="C82" i="23" s="1"/>
  <c r="F83" i="23"/>
  <c r="E83" i="23" s="1"/>
  <c r="C83" i="23" s="1"/>
  <c r="F85" i="23"/>
  <c r="E85" i="23" s="1"/>
  <c r="C85" i="23" s="1"/>
  <c r="F87" i="23"/>
  <c r="E87" i="23" s="1"/>
  <c r="C87" i="23" s="1"/>
  <c r="F88" i="23"/>
  <c r="E88" i="23" s="1"/>
  <c r="C88" i="23" s="1"/>
  <c r="F89" i="23"/>
  <c r="E89" i="23" s="1"/>
  <c r="C89" i="23" s="1"/>
  <c r="F90" i="23"/>
  <c r="E90" i="23" s="1"/>
  <c r="C90" i="23" s="1"/>
  <c r="F98" i="23"/>
  <c r="E98" i="23" s="1"/>
  <c r="C98" i="23" s="1"/>
  <c r="F148" i="23"/>
  <c r="E148" i="23" s="1"/>
  <c r="C148" i="23" s="1"/>
  <c r="F149" i="23"/>
  <c r="E149" i="23" s="1"/>
  <c r="C149" i="23" s="1"/>
  <c r="F150" i="23"/>
  <c r="E150" i="23" s="1"/>
  <c r="C150" i="23" s="1"/>
  <c r="F151" i="23"/>
  <c r="E151" i="23" s="1"/>
  <c r="C151" i="23" s="1"/>
  <c r="F154" i="23"/>
  <c r="E154" i="23" s="1"/>
  <c r="C154" i="23" s="1"/>
  <c r="F167" i="23"/>
  <c r="E167" i="23" s="1"/>
  <c r="C167" i="23" s="1"/>
  <c r="F170" i="23"/>
  <c r="E170" i="23" s="1"/>
  <c r="C170" i="23" s="1"/>
  <c r="F294" i="23"/>
  <c r="E294" i="23" s="1"/>
  <c r="C294" i="23" s="1"/>
  <c r="AX264" i="23"/>
  <c r="Z264" i="23"/>
  <c r="J264" i="23"/>
  <c r="AB264" i="23"/>
  <c r="AK264" i="23"/>
  <c r="AW264" i="23"/>
  <c r="BE264" i="23"/>
  <c r="BJ264" i="23"/>
  <c r="BD38" i="23"/>
  <c r="BD35" i="23" s="1"/>
  <c r="F146" i="23"/>
  <c r="E146" i="23" s="1"/>
  <c r="C146" i="23" s="1"/>
  <c r="M282" i="23"/>
  <c r="Y300" i="23"/>
  <c r="Y293" i="23" s="1"/>
  <c r="Y273" i="23" s="1"/>
  <c r="F304" i="23"/>
  <c r="E304" i="23" s="1"/>
  <c r="C304" i="23" s="1"/>
  <c r="F108" i="23"/>
  <c r="E108" i="23" s="1"/>
  <c r="C108" i="23" s="1"/>
  <c r="F109" i="23"/>
  <c r="E109" i="23" s="1"/>
  <c r="C109" i="23" s="1"/>
  <c r="BG237" i="23"/>
  <c r="AD247" i="23"/>
  <c r="U247" i="23" s="1"/>
  <c r="D264" i="23"/>
  <c r="K264" i="23"/>
  <c r="P264" i="23"/>
  <c r="AL264" i="23"/>
  <c r="BG278" i="23"/>
  <c r="BG301" i="23"/>
  <c r="M301" i="23"/>
  <c r="M300" i="23" s="1"/>
  <c r="BI10" i="23"/>
  <c r="AM10" i="23"/>
  <c r="F41" i="23"/>
  <c r="E41" i="23" s="1"/>
  <c r="C41" i="23" s="1"/>
  <c r="F44" i="23"/>
  <c r="E44" i="23" s="1"/>
  <c r="C44" i="23" s="1"/>
  <c r="F45" i="23"/>
  <c r="E45" i="23" s="1"/>
  <c r="C45" i="23" s="1"/>
  <c r="F47" i="23"/>
  <c r="E47" i="23" s="1"/>
  <c r="C47" i="23" s="1"/>
  <c r="F53" i="23"/>
  <c r="E53" i="23" s="1"/>
  <c r="C53" i="23" s="1"/>
  <c r="F60" i="23"/>
  <c r="E60" i="23" s="1"/>
  <c r="C60" i="23" s="1"/>
  <c r="F116" i="23"/>
  <c r="E116" i="23" s="1"/>
  <c r="C116" i="23" s="1"/>
  <c r="F117" i="23"/>
  <c r="E117" i="23" s="1"/>
  <c r="C117" i="23" s="1"/>
  <c r="F118" i="23"/>
  <c r="E118" i="23" s="1"/>
  <c r="C118" i="23" s="1"/>
  <c r="F119" i="23"/>
  <c r="E119" i="23" s="1"/>
  <c r="C119" i="23" s="1"/>
  <c r="F120" i="23"/>
  <c r="E120" i="23" s="1"/>
  <c r="C120" i="23" s="1"/>
  <c r="F122" i="23"/>
  <c r="E122" i="23" s="1"/>
  <c r="C122" i="23" s="1"/>
  <c r="F123" i="23"/>
  <c r="E123" i="23" s="1"/>
  <c r="C123" i="23" s="1"/>
  <c r="F76" i="23"/>
  <c r="E76" i="23" s="1"/>
  <c r="C76" i="23" s="1"/>
  <c r="F127" i="23"/>
  <c r="E127" i="23" s="1"/>
  <c r="C127" i="23" s="1"/>
  <c r="F251" i="23"/>
  <c r="E251" i="23" s="1"/>
  <c r="C251" i="23" s="1"/>
  <c r="F255" i="23"/>
  <c r="E255" i="23" s="1"/>
  <c r="C255" i="23" s="1"/>
  <c r="AR38" i="23"/>
  <c r="AR35" i="23" s="1"/>
  <c r="F54" i="23"/>
  <c r="E54" i="23" s="1"/>
  <c r="C54" i="23" s="1"/>
  <c r="F61" i="23"/>
  <c r="E61" i="23" s="1"/>
  <c r="C61" i="23" s="1"/>
  <c r="F115" i="23"/>
  <c r="E115" i="23" s="1"/>
  <c r="C115" i="23" s="1"/>
  <c r="M237" i="23"/>
  <c r="AD237" i="23"/>
  <c r="U237" i="23" s="1"/>
  <c r="AD242" i="23"/>
  <c r="U242" i="23" s="1"/>
  <c r="T264" i="23"/>
  <c r="AC264" i="23"/>
  <c r="AH264" i="23"/>
  <c r="BF264" i="23"/>
  <c r="F271" i="23"/>
  <c r="F280" i="23"/>
  <c r="E280" i="23" s="1"/>
  <c r="C280" i="23" s="1"/>
  <c r="F281" i="23"/>
  <c r="E281" i="23" s="1"/>
  <c r="C281" i="23" s="1"/>
  <c r="AD282" i="23"/>
  <c r="U282" i="23" s="1"/>
  <c r="F283" i="23"/>
  <c r="E283" i="23" s="1"/>
  <c r="C283" i="23" s="1"/>
  <c r="G247" i="23"/>
  <c r="AB10" i="23"/>
  <c r="F62" i="23"/>
  <c r="E62" i="23" s="1"/>
  <c r="C62" i="23" s="1"/>
  <c r="F169" i="23"/>
  <c r="E169" i="23" s="1"/>
  <c r="C169" i="23" s="1"/>
  <c r="E205" i="23"/>
  <c r="C205" i="23" s="1"/>
  <c r="E206" i="23"/>
  <c r="C206" i="23" s="1"/>
  <c r="M208" i="23"/>
  <c r="BG223" i="23"/>
  <c r="F248" i="23"/>
  <c r="E248" i="23" s="1"/>
  <c r="C248" i="23" s="1"/>
  <c r="F253" i="23"/>
  <c r="E253" i="23" s="1"/>
  <c r="C253" i="23" s="1"/>
  <c r="F257" i="23"/>
  <c r="E257" i="23" s="1"/>
  <c r="C257" i="23" s="1"/>
  <c r="F299" i="23"/>
  <c r="E299" i="23" s="1"/>
  <c r="C299" i="23" s="1"/>
  <c r="H264" i="23"/>
  <c r="L264" i="23"/>
  <c r="V264" i="23"/>
  <c r="AD267" i="23"/>
  <c r="U267" i="23" s="1"/>
  <c r="AI264" i="23"/>
  <c r="AM264" i="23"/>
  <c r="AU264" i="23"/>
  <c r="AY264" i="23"/>
  <c r="BG267" i="23"/>
  <c r="M274" i="23"/>
  <c r="F274" i="23" s="1"/>
  <c r="AD274" i="23"/>
  <c r="U274" i="23" s="1"/>
  <c r="F235" i="23"/>
  <c r="E235" i="23" s="1"/>
  <c r="C235" i="23" s="1"/>
  <c r="BG285" i="23"/>
  <c r="R300" i="23"/>
  <c r="R293" i="23" s="1"/>
  <c r="R273" i="23" s="1"/>
  <c r="W300" i="23"/>
  <c r="W293" i="23" s="1"/>
  <c r="W273" i="23" s="1"/>
  <c r="BD300" i="23"/>
  <c r="BD293" i="23" s="1"/>
  <c r="BD273" i="23" s="1"/>
  <c r="BI300" i="23"/>
  <c r="BI293" i="23" s="1"/>
  <c r="BI273" i="23" s="1"/>
  <c r="D300" i="23"/>
  <c r="I10" i="23"/>
  <c r="AX10" i="23"/>
  <c r="F91" i="23"/>
  <c r="E91" i="23" s="1"/>
  <c r="C91" i="23" s="1"/>
  <c r="F104" i="23"/>
  <c r="E104" i="23" s="1"/>
  <c r="C104" i="23" s="1"/>
  <c r="F105" i="23"/>
  <c r="E105" i="23" s="1"/>
  <c r="C105" i="23" s="1"/>
  <c r="F106" i="23"/>
  <c r="E106" i="23" s="1"/>
  <c r="C106" i="23" s="1"/>
  <c r="F110" i="23"/>
  <c r="E110" i="23" s="1"/>
  <c r="C110" i="23" s="1"/>
  <c r="F111" i="23"/>
  <c r="E111" i="23" s="1"/>
  <c r="C111" i="23" s="1"/>
  <c r="F191" i="23"/>
  <c r="E191" i="23" s="1"/>
  <c r="C191" i="23" s="1"/>
  <c r="F193" i="23"/>
  <c r="E193" i="23" s="1"/>
  <c r="C193" i="23" s="1"/>
  <c r="F246" i="23"/>
  <c r="E246" i="23" s="1"/>
  <c r="C246" i="23" s="1"/>
  <c r="M267" i="23"/>
  <c r="F267" i="23" s="1"/>
  <c r="AA264" i="23"/>
  <c r="F113" i="23"/>
  <c r="E113" i="23" s="1"/>
  <c r="C113" i="23" s="1"/>
  <c r="R264" i="23"/>
  <c r="AN264" i="23"/>
  <c r="M270" i="23"/>
  <c r="BH264" i="23"/>
  <c r="H10" i="23"/>
  <c r="K10" i="23"/>
  <c r="P10" i="23"/>
  <c r="T10" i="23"/>
  <c r="AC10" i="23"/>
  <c r="AH10" i="23"/>
  <c r="AL10" i="23"/>
  <c r="AP10" i="23"/>
  <c r="AT10" i="23"/>
  <c r="F74" i="23"/>
  <c r="E74" i="23" s="1"/>
  <c r="C74" i="23" s="1"/>
  <c r="M136" i="23"/>
  <c r="F179" i="23"/>
  <c r="E179" i="23" s="1"/>
  <c r="C179" i="23" s="1"/>
  <c r="F180" i="23"/>
  <c r="E180" i="23" s="1"/>
  <c r="C180" i="23" s="1"/>
  <c r="F52" i="23"/>
  <c r="E52" i="23" s="1"/>
  <c r="C52" i="23" s="1"/>
  <c r="AD233" i="23"/>
  <c r="U233" i="23" s="1"/>
  <c r="N264" i="23"/>
  <c r="F243" i="23"/>
  <c r="E243" i="23" s="1"/>
  <c r="C243" i="23" s="1"/>
  <c r="L10" i="23"/>
  <c r="V10" i="23"/>
  <c r="Z10" i="23"/>
  <c r="AE10" i="23"/>
  <c r="AQ10" i="23"/>
  <c r="AU10" i="23"/>
  <c r="BB10" i="23"/>
  <c r="BF10" i="23"/>
  <c r="M27" i="23"/>
  <c r="BG27" i="23"/>
  <c r="F28" i="23"/>
  <c r="E28" i="23" s="1"/>
  <c r="C28" i="23" s="1"/>
  <c r="F29" i="23"/>
  <c r="E29" i="23" s="1"/>
  <c r="C29" i="23" s="1"/>
  <c r="F55" i="23"/>
  <c r="E55" i="23" s="1"/>
  <c r="C55" i="23" s="1"/>
  <c r="F57" i="23"/>
  <c r="E57" i="23" s="1"/>
  <c r="C57" i="23" s="1"/>
  <c r="F42" i="23"/>
  <c r="E42" i="23" s="1"/>
  <c r="C42" i="23" s="1"/>
  <c r="F100" i="23"/>
  <c r="E100" i="23" s="1"/>
  <c r="C100" i="23" s="1"/>
  <c r="F102" i="23"/>
  <c r="E102" i="23" s="1"/>
  <c r="C102" i="23" s="1"/>
  <c r="F156" i="23"/>
  <c r="E156" i="23" s="1"/>
  <c r="C156" i="23" s="1"/>
  <c r="F157" i="23"/>
  <c r="E157" i="23" s="1"/>
  <c r="C157" i="23" s="1"/>
  <c r="M182" i="23"/>
  <c r="F190" i="23"/>
  <c r="E190" i="23" s="1"/>
  <c r="C190" i="23" s="1"/>
  <c r="E228" i="23"/>
  <c r="C228" i="23" s="1"/>
  <c r="M242" i="23"/>
  <c r="F242" i="23" s="1"/>
  <c r="BG242" i="23"/>
  <c r="F256" i="23"/>
  <c r="E256" i="23" s="1"/>
  <c r="C256" i="23" s="1"/>
  <c r="F262" i="23"/>
  <c r="E262" i="23" s="1"/>
  <c r="C262" i="23" s="1"/>
  <c r="F275" i="23"/>
  <c r="E275" i="23" s="1"/>
  <c r="C275" i="23" s="1"/>
  <c r="G282" i="23"/>
  <c r="M285" i="23"/>
  <c r="G301" i="23"/>
  <c r="G300" i="23" s="1"/>
  <c r="G293" i="23" s="1"/>
  <c r="J300" i="23"/>
  <c r="J293" i="23" s="1"/>
  <c r="J273" i="23" s="1"/>
  <c r="V300" i="23"/>
  <c r="V293" i="23" s="1"/>
  <c r="V273" i="23" s="1"/>
  <c r="Z300" i="23"/>
  <c r="Z293" i="23" s="1"/>
  <c r="Z273" i="23" s="1"/>
  <c r="BF300" i="23"/>
  <c r="BF293" i="23" s="1"/>
  <c r="BF273" i="23" s="1"/>
  <c r="I264" i="23"/>
  <c r="AF264" i="23"/>
  <c r="AZ264" i="23"/>
  <c r="BD264" i="23"/>
  <c r="F240" i="23"/>
  <c r="E240" i="23" s="1"/>
  <c r="C240" i="23" s="1"/>
  <c r="G237" i="23"/>
  <c r="E17" i="23"/>
  <c r="C17" i="23" s="1"/>
  <c r="F20" i="23"/>
  <c r="E20" i="23" s="1"/>
  <c r="C20" i="23" s="1"/>
  <c r="AW38" i="23"/>
  <c r="AW35" i="23" s="1"/>
  <c r="E137" i="23"/>
  <c r="C137" i="23" s="1"/>
  <c r="F161" i="23"/>
  <c r="E161" i="23" s="1"/>
  <c r="C161" i="23" s="1"/>
  <c r="F164" i="23"/>
  <c r="E164" i="23" s="1"/>
  <c r="C164" i="23" s="1"/>
  <c r="F165" i="23"/>
  <c r="E165" i="23" s="1"/>
  <c r="C165" i="23" s="1"/>
  <c r="E266" i="23"/>
  <c r="C266" i="23" s="1"/>
  <c r="BC264" i="23"/>
  <c r="BG276" i="23"/>
  <c r="D10" i="23"/>
  <c r="J10" i="23"/>
  <c r="O10" i="23"/>
  <c r="AK10" i="23"/>
  <c r="BC10" i="23"/>
  <c r="F48" i="23"/>
  <c r="E48" i="23" s="1"/>
  <c r="C48" i="23" s="1"/>
  <c r="F92" i="23"/>
  <c r="E92" i="23" s="1"/>
  <c r="C92" i="23" s="1"/>
  <c r="F93" i="23"/>
  <c r="E93" i="23" s="1"/>
  <c r="C93" i="23" s="1"/>
  <c r="F94" i="23"/>
  <c r="E94" i="23" s="1"/>
  <c r="C94" i="23" s="1"/>
  <c r="F95" i="23"/>
  <c r="E95" i="23" s="1"/>
  <c r="C95" i="23" s="1"/>
  <c r="F97" i="23"/>
  <c r="E97" i="23" s="1"/>
  <c r="C97" i="23" s="1"/>
  <c r="F114" i="23"/>
  <c r="E114" i="23" s="1"/>
  <c r="C114" i="23" s="1"/>
  <c r="F171" i="23"/>
  <c r="E171" i="23" s="1"/>
  <c r="C171" i="23" s="1"/>
  <c r="F172" i="23"/>
  <c r="E172" i="23" s="1"/>
  <c r="C172" i="23" s="1"/>
  <c r="F175" i="23"/>
  <c r="E175" i="23" s="1"/>
  <c r="C175" i="23" s="1"/>
  <c r="F176" i="23"/>
  <c r="E176" i="23" s="1"/>
  <c r="C176" i="23" s="1"/>
  <c r="AL38" i="23"/>
  <c r="AL35" i="23" s="1"/>
  <c r="F194" i="23"/>
  <c r="E194" i="23" s="1"/>
  <c r="C194" i="23" s="1"/>
  <c r="F195" i="23"/>
  <c r="E195" i="23" s="1"/>
  <c r="C195" i="23" s="1"/>
  <c r="F198" i="23"/>
  <c r="E198" i="23" s="1"/>
  <c r="C198" i="23" s="1"/>
  <c r="M204" i="23"/>
  <c r="F204" i="23" s="1"/>
  <c r="AD204" i="23"/>
  <c r="U204" i="23" s="1"/>
  <c r="BG204" i="23"/>
  <c r="AD208" i="23"/>
  <c r="U208" i="23" s="1"/>
  <c r="F209" i="23"/>
  <c r="E209" i="23" s="1"/>
  <c r="C209" i="23" s="1"/>
  <c r="F210" i="23"/>
  <c r="E210" i="23" s="1"/>
  <c r="C210" i="23" s="1"/>
  <c r="F211" i="23"/>
  <c r="E211" i="23" s="1"/>
  <c r="C211" i="23" s="1"/>
  <c r="M221" i="23"/>
  <c r="I38" i="23"/>
  <c r="I35" i="23" s="1"/>
  <c r="AF38" i="23"/>
  <c r="AF35" i="23" s="1"/>
  <c r="AJ38" i="23"/>
  <c r="AJ35" i="23" s="1"/>
  <c r="BG221" i="23"/>
  <c r="F227" i="23"/>
  <c r="E227" i="23" s="1"/>
  <c r="C227" i="23" s="1"/>
  <c r="F229" i="23"/>
  <c r="E229" i="23" s="1"/>
  <c r="C229" i="23" s="1"/>
  <c r="U301" i="23"/>
  <c r="U300" i="23" s="1"/>
  <c r="F307" i="23"/>
  <c r="AC300" i="23"/>
  <c r="AC293" i="23" s="1"/>
  <c r="AC273" i="23" s="1"/>
  <c r="AS300" i="23"/>
  <c r="AS293" i="23" s="1"/>
  <c r="AS273" i="23" s="1"/>
  <c r="BG307" i="23"/>
  <c r="F162" i="23"/>
  <c r="E162" i="23" s="1"/>
  <c r="C162" i="23" s="1"/>
  <c r="AD301" i="23"/>
  <c r="AD300" i="23" s="1"/>
  <c r="BJ300" i="23"/>
  <c r="BJ293" i="23" s="1"/>
  <c r="BJ273" i="23" s="1"/>
  <c r="BJ32" i="23"/>
  <c r="BI33" i="23"/>
  <c r="BI32" i="23" s="1"/>
  <c r="E36" i="23"/>
  <c r="C36" i="23" s="1"/>
  <c r="R38" i="23"/>
  <c r="W38" i="23"/>
  <c r="W35" i="23" s="1"/>
  <c r="BI38" i="23"/>
  <c r="BI35" i="23" s="1"/>
  <c r="F77" i="23"/>
  <c r="E77" i="23" s="1"/>
  <c r="C77" i="23" s="1"/>
  <c r="F124" i="23"/>
  <c r="E124" i="23" s="1"/>
  <c r="C124" i="23" s="1"/>
  <c r="U224" i="23"/>
  <c r="U223" i="23" s="1"/>
  <c r="Q38" i="23"/>
  <c r="BJ38" i="23"/>
  <c r="BJ35" i="23" s="1"/>
  <c r="S38" i="23"/>
  <c r="F258" i="23"/>
  <c r="E258" i="23" s="1"/>
  <c r="C258" i="23" s="1"/>
  <c r="F259" i="23"/>
  <c r="E259" i="23" s="1"/>
  <c r="C259" i="23" s="1"/>
  <c r="F260" i="23"/>
  <c r="E260" i="23" s="1"/>
  <c r="C260" i="23" s="1"/>
  <c r="D38" i="23"/>
  <c r="K38" i="23"/>
  <c r="Y38" i="23"/>
  <c r="Y35" i="23" s="1"/>
  <c r="AH38" i="23"/>
  <c r="AH35" i="23" s="1"/>
  <c r="AX38" i="23"/>
  <c r="AX35" i="23" s="1"/>
  <c r="BG39" i="23"/>
  <c r="F56" i="23"/>
  <c r="E56" i="23" s="1"/>
  <c r="C56" i="23" s="1"/>
  <c r="F107" i="23"/>
  <c r="E107" i="23" s="1"/>
  <c r="C107" i="23" s="1"/>
  <c r="J38" i="23"/>
  <c r="J35" i="23" s="1"/>
  <c r="X38" i="23"/>
  <c r="X35" i="23" s="1"/>
  <c r="AB38" i="23"/>
  <c r="AB35" i="23" s="1"/>
  <c r="AK38" i="23"/>
  <c r="AK35" i="23" s="1"/>
  <c r="AO38" i="23"/>
  <c r="AO35" i="23" s="1"/>
  <c r="AS38" i="23"/>
  <c r="AS35" i="23" s="1"/>
  <c r="BA38" i="23"/>
  <c r="BA35" i="23" s="1"/>
  <c r="BE38" i="23"/>
  <c r="BE35" i="23" s="1"/>
  <c r="BG187" i="23"/>
  <c r="F212" i="23"/>
  <c r="E212" i="23" s="1"/>
  <c r="C212" i="23" s="1"/>
  <c r="G208" i="23"/>
  <c r="O264" i="23"/>
  <c r="S264" i="23"/>
  <c r="AG264" i="23"/>
  <c r="AS264" i="23"/>
  <c r="BA264" i="23"/>
  <c r="F289" i="23"/>
  <c r="E289" i="23" s="1"/>
  <c r="C289" i="23" s="1"/>
  <c r="Q10" i="23"/>
  <c r="F23" i="23"/>
  <c r="E23" i="23" s="1"/>
  <c r="C23" i="23" s="1"/>
  <c r="R10" i="23"/>
  <c r="AZ10" i="23"/>
  <c r="E37" i="23"/>
  <c r="C37" i="23" s="1"/>
  <c r="F134" i="23"/>
  <c r="E134" i="23" s="1"/>
  <c r="C134" i="23" s="1"/>
  <c r="M178" i="23"/>
  <c r="F178" i="23" s="1"/>
  <c r="BG178" i="23"/>
  <c r="V38" i="23"/>
  <c r="V35" i="23" s="1"/>
  <c r="AD182" i="23"/>
  <c r="U182" i="23" s="1"/>
  <c r="AM38" i="23"/>
  <c r="AM35" i="23" s="1"/>
  <c r="BC38" i="23"/>
  <c r="BC35" i="23" s="1"/>
  <c r="BG182" i="23"/>
  <c r="F183" i="23"/>
  <c r="E183" i="23" s="1"/>
  <c r="C183" i="23" s="1"/>
  <c r="F185" i="23"/>
  <c r="E185" i="23" s="1"/>
  <c r="C185" i="23" s="1"/>
  <c r="F186" i="23"/>
  <c r="E186" i="23" s="1"/>
  <c r="C186" i="23" s="1"/>
  <c r="M187" i="23"/>
  <c r="AD187" i="23"/>
  <c r="U187" i="23" s="1"/>
  <c r="E203" i="23"/>
  <c r="C203" i="23" s="1"/>
  <c r="BG208" i="23"/>
  <c r="F215" i="23"/>
  <c r="E215" i="23" s="1"/>
  <c r="C215" i="23" s="1"/>
  <c r="F216" i="23"/>
  <c r="E216" i="23" s="1"/>
  <c r="C216" i="23" s="1"/>
  <c r="F218" i="23"/>
  <c r="E218" i="23" s="1"/>
  <c r="C218" i="23" s="1"/>
  <c r="E269" i="23"/>
  <c r="C269" i="23" s="1"/>
  <c r="I300" i="23"/>
  <c r="I293" i="23" s="1"/>
  <c r="I273" i="23" s="1"/>
  <c r="N300" i="23"/>
  <c r="N293" i="23" s="1"/>
  <c r="N273" i="23" s="1"/>
  <c r="E303" i="23"/>
  <c r="C303" i="23" s="1"/>
  <c r="AG300" i="23"/>
  <c r="AG293" i="23" s="1"/>
  <c r="AG273" i="23" s="1"/>
  <c r="AK300" i="23"/>
  <c r="AK293" i="23" s="1"/>
  <c r="AK273" i="23" s="1"/>
  <c r="AO300" i="23"/>
  <c r="AO293" i="23" s="1"/>
  <c r="AO273" i="23" s="1"/>
  <c r="AW300" i="23"/>
  <c r="AW293" i="23" s="1"/>
  <c r="AW273" i="23" s="1"/>
  <c r="BE300" i="23"/>
  <c r="BE293" i="23" s="1"/>
  <c r="BE273" i="23" s="1"/>
  <c r="AY10" i="23"/>
  <c r="F59" i="23"/>
  <c r="E59" i="23" s="1"/>
  <c r="C59" i="23" s="1"/>
  <c r="F73" i="23"/>
  <c r="E73" i="23" s="1"/>
  <c r="C73" i="23" s="1"/>
  <c r="F84" i="23"/>
  <c r="E84" i="23" s="1"/>
  <c r="C84" i="23" s="1"/>
  <c r="F96" i="23"/>
  <c r="E96" i="23" s="1"/>
  <c r="C96" i="23" s="1"/>
  <c r="F112" i="23"/>
  <c r="E112" i="23" s="1"/>
  <c r="C112" i="23" s="1"/>
  <c r="F125" i="23"/>
  <c r="E125" i="23" s="1"/>
  <c r="C125" i="23" s="1"/>
  <c r="F126" i="23"/>
  <c r="E126" i="23" s="1"/>
  <c r="C126" i="23" s="1"/>
  <c r="N38" i="23"/>
  <c r="AA38" i="23"/>
  <c r="AA35" i="23" s="1"/>
  <c r="AN38" i="23"/>
  <c r="AN35" i="23" s="1"/>
  <c r="AV38" i="23"/>
  <c r="AV35" i="23" s="1"/>
  <c r="AZ38" i="23"/>
  <c r="AZ35" i="23" s="1"/>
  <c r="E142" i="23"/>
  <c r="C142" i="23" s="1"/>
  <c r="F144" i="23"/>
  <c r="E144" i="23" s="1"/>
  <c r="C144" i="23" s="1"/>
  <c r="F145" i="23"/>
  <c r="E145" i="23" s="1"/>
  <c r="C145" i="23" s="1"/>
  <c r="F166" i="23"/>
  <c r="E166" i="23" s="1"/>
  <c r="C166" i="23" s="1"/>
  <c r="F168" i="23"/>
  <c r="E168" i="23" s="1"/>
  <c r="C168" i="23" s="1"/>
  <c r="F177" i="23"/>
  <c r="E177" i="23" s="1"/>
  <c r="C177" i="23" s="1"/>
  <c r="AD221" i="23"/>
  <c r="U221" i="23" s="1"/>
  <c r="F222" i="23"/>
  <c r="E222" i="23" s="1"/>
  <c r="C222" i="23" s="1"/>
  <c r="BG231" i="23"/>
  <c r="F290" i="23"/>
  <c r="E290" i="23" s="1"/>
  <c r="C290" i="23" s="1"/>
  <c r="F291" i="23"/>
  <c r="E291" i="23" s="1"/>
  <c r="C291" i="23" s="1"/>
  <c r="P300" i="23"/>
  <c r="P293" i="23" s="1"/>
  <c r="P273" i="23" s="1"/>
  <c r="AH300" i="23"/>
  <c r="AH293" i="23" s="1"/>
  <c r="AH273" i="23" s="1"/>
  <c r="AL300" i="23"/>
  <c r="AL293" i="23" s="1"/>
  <c r="AL273" i="23" s="1"/>
  <c r="AP300" i="23"/>
  <c r="AP293" i="23" s="1"/>
  <c r="AP273" i="23" s="1"/>
  <c r="AT300" i="23"/>
  <c r="AT293" i="23" s="1"/>
  <c r="AT273" i="23" s="1"/>
  <c r="AX300" i="23"/>
  <c r="AX293" i="23" s="1"/>
  <c r="AX273" i="23" s="1"/>
  <c r="BB300" i="23"/>
  <c r="BB293" i="23" s="1"/>
  <c r="BB273" i="23" s="1"/>
  <c r="F226" i="23"/>
  <c r="E226" i="23" s="1"/>
  <c r="C226" i="23" s="1"/>
  <c r="W264" i="23"/>
  <c r="AJ264" i="23"/>
  <c r="AR264" i="23"/>
  <c r="AV264" i="23"/>
  <c r="BI264" i="23"/>
  <c r="F236" i="23"/>
  <c r="E236" i="23" s="1"/>
  <c r="C236" i="23" s="1"/>
  <c r="M276" i="23"/>
  <c r="F276" i="23" s="1"/>
  <c r="F277" i="23"/>
  <c r="E277" i="23" s="1"/>
  <c r="C277" i="23" s="1"/>
  <c r="D273" i="23"/>
  <c r="M278" i="23"/>
  <c r="AD278" i="23"/>
  <c r="O300" i="23"/>
  <c r="O293" i="23" s="1"/>
  <c r="S300" i="23"/>
  <c r="S293" i="23" s="1"/>
  <c r="S273" i="23" s="1"/>
  <c r="AE300" i="23"/>
  <c r="AE293" i="23" s="1"/>
  <c r="AE273" i="23" s="1"/>
  <c r="AI300" i="23"/>
  <c r="AI293" i="23" s="1"/>
  <c r="AI273" i="23" s="1"/>
  <c r="AM300" i="23"/>
  <c r="AM293" i="23" s="1"/>
  <c r="AM273" i="23" s="1"/>
  <c r="AQ300" i="23"/>
  <c r="AQ293" i="23" s="1"/>
  <c r="AQ273" i="23" s="1"/>
  <c r="AU300" i="23"/>
  <c r="AU293" i="23" s="1"/>
  <c r="AU273" i="23" s="1"/>
  <c r="AY300" i="23"/>
  <c r="AY293" i="23" s="1"/>
  <c r="AY273" i="23" s="1"/>
  <c r="BC300" i="23"/>
  <c r="BC293" i="23" s="1"/>
  <c r="BC273" i="23" s="1"/>
  <c r="BH300" i="23"/>
  <c r="BH293" i="23" s="1"/>
  <c r="BG12" i="23"/>
  <c r="BH11" i="23"/>
  <c r="AG38" i="23"/>
  <c r="AG35" i="23" s="1"/>
  <c r="AD136" i="23"/>
  <c r="U136" i="23" s="1"/>
  <c r="AD276" i="23"/>
  <c r="U276" i="23" s="1"/>
  <c r="F279" i="23"/>
  <c r="E279" i="23" s="1"/>
  <c r="C279" i="23" s="1"/>
  <c r="S10" i="23"/>
  <c r="BE10" i="23"/>
  <c r="F232" i="23"/>
  <c r="G231" i="23"/>
  <c r="F231" i="23" s="1"/>
  <c r="E261" i="23"/>
  <c r="C261" i="23" s="1"/>
  <c r="O38" i="23"/>
  <c r="H38" i="23"/>
  <c r="H35" i="23" s="1"/>
  <c r="F184" i="23"/>
  <c r="E184" i="23" s="1"/>
  <c r="C184" i="23" s="1"/>
  <c r="G182" i="23"/>
  <c r="U241" i="23"/>
  <c r="U239" i="23" s="1"/>
  <c r="AD239" i="23"/>
  <c r="U272" i="23"/>
  <c r="AD270" i="23"/>
  <c r="G27" i="23"/>
  <c r="E26" i="23"/>
  <c r="C26" i="23" s="1"/>
  <c r="AD27" i="23"/>
  <c r="U27" i="23" s="1"/>
  <c r="F121" i="23"/>
  <c r="E121" i="23" s="1"/>
  <c r="C121" i="23" s="1"/>
  <c r="F292" i="23"/>
  <c r="E292" i="23" s="1"/>
  <c r="C292" i="23" s="1"/>
  <c r="G285" i="23"/>
  <c r="F284" i="23"/>
  <c r="E284" i="23" s="1"/>
  <c r="C284" i="23" s="1"/>
  <c r="X10" i="23"/>
  <c r="AA10" i="23"/>
  <c r="AS10" i="23"/>
  <c r="AV10" i="23"/>
  <c r="E18" i="23"/>
  <c r="C18" i="23" s="1"/>
  <c r="E22" i="23"/>
  <c r="C22" i="23" s="1"/>
  <c r="L38" i="23"/>
  <c r="AY38" i="23"/>
  <c r="AY35" i="23" s="1"/>
  <c r="F43" i="23"/>
  <c r="E43" i="23" s="1"/>
  <c r="C43" i="23" s="1"/>
  <c r="F196" i="23"/>
  <c r="E196" i="23" s="1"/>
  <c r="C196" i="23" s="1"/>
  <c r="AE264" i="23"/>
  <c r="AQ264" i="23"/>
  <c r="F268" i="23"/>
  <c r="E268" i="23" s="1"/>
  <c r="C268" i="23" s="1"/>
  <c r="K273" i="23"/>
  <c r="AD285" i="23"/>
  <c r="U285" i="23" s="1"/>
  <c r="E305" i="23"/>
  <c r="C305" i="23" s="1"/>
  <c r="K300" i="23"/>
  <c r="AA300" i="23"/>
  <c r="AA293" i="23" s="1"/>
  <c r="AA273" i="23" s="1"/>
  <c r="C309" i="23"/>
  <c r="T300" i="23"/>
  <c r="T293" i="23" s="1"/>
  <c r="T273" i="23" s="1"/>
  <c r="X300" i="23"/>
  <c r="X293" i="23" s="1"/>
  <c r="X273" i="23" s="1"/>
  <c r="AB300" i="23"/>
  <c r="AB293" i="23" s="1"/>
  <c r="AB273" i="23" s="1"/>
  <c r="AF300" i="23"/>
  <c r="AF293" i="23" s="1"/>
  <c r="AF273" i="23" s="1"/>
  <c r="AN300" i="23"/>
  <c r="AN293" i="23" s="1"/>
  <c r="AN273" i="23" s="1"/>
  <c r="AZ300" i="23"/>
  <c r="AZ293" i="23" s="1"/>
  <c r="AZ273" i="23" s="1"/>
  <c r="BG309" i="23"/>
  <c r="F220" i="23"/>
  <c r="E220" i="23" s="1"/>
  <c r="C220" i="23" s="1"/>
  <c r="AG10" i="23"/>
  <c r="AJ10" i="23"/>
  <c r="AN10" i="23"/>
  <c r="AW10" i="23"/>
  <c r="BJ10" i="23"/>
  <c r="F72" i="23"/>
  <c r="E72" i="23" s="1"/>
  <c r="C72" i="23" s="1"/>
  <c r="F99" i="23"/>
  <c r="E99" i="23" s="1"/>
  <c r="C99" i="23" s="1"/>
  <c r="F133" i="23"/>
  <c r="E133" i="23" s="1"/>
  <c r="C133" i="23" s="1"/>
  <c r="F219" i="23"/>
  <c r="E219" i="23" s="1"/>
  <c r="C219" i="23" s="1"/>
  <c r="U232" i="23"/>
  <c r="U231" i="23" s="1"/>
  <c r="AD231" i="23"/>
  <c r="BG282" i="23"/>
  <c r="F51" i="23"/>
  <c r="E51" i="23" s="1"/>
  <c r="C51" i="23" s="1"/>
  <c r="E138" i="23"/>
  <c r="C138" i="23" s="1"/>
  <c r="M233" i="23"/>
  <c r="F233" i="23" s="1"/>
  <c r="F250" i="23"/>
  <c r="E250" i="23" s="1"/>
  <c r="C250" i="23" s="1"/>
  <c r="AO10" i="23"/>
  <c r="E14" i="23"/>
  <c r="C14" i="23" s="1"/>
  <c r="E19" i="23"/>
  <c r="C19" i="23" s="1"/>
  <c r="F58" i="23"/>
  <c r="E58" i="23" s="1"/>
  <c r="C58" i="23" s="1"/>
  <c r="F71" i="23"/>
  <c r="E71" i="23" s="1"/>
  <c r="C71" i="23" s="1"/>
  <c r="F103" i="23"/>
  <c r="E103" i="23" s="1"/>
  <c r="C103" i="23" s="1"/>
  <c r="F128" i="23"/>
  <c r="E128" i="23" s="1"/>
  <c r="C128" i="23" s="1"/>
  <c r="E141" i="23"/>
  <c r="C141" i="23" s="1"/>
  <c r="E143" i="23"/>
  <c r="C143" i="23" s="1"/>
  <c r="F158" i="23"/>
  <c r="E158" i="23" s="1"/>
  <c r="C158" i="23" s="1"/>
  <c r="T38" i="23"/>
  <c r="AC38" i="23"/>
  <c r="AC35" i="23" s="1"/>
  <c r="AD178" i="23"/>
  <c r="U178" i="23" s="1"/>
  <c r="AP38" i="23"/>
  <c r="AP35" i="23" s="1"/>
  <c r="AT38" i="23"/>
  <c r="AT35" i="23" s="1"/>
  <c r="BB38" i="23"/>
  <c r="BB35" i="23" s="1"/>
  <c r="BF38" i="23"/>
  <c r="BF35" i="23" s="1"/>
  <c r="F213" i="23"/>
  <c r="E213" i="23" s="1"/>
  <c r="C213" i="23" s="1"/>
  <c r="F224" i="23"/>
  <c r="M239" i="23"/>
  <c r="BG239" i="23"/>
  <c r="BG274" i="23"/>
  <c r="E139" i="23"/>
  <c r="C139" i="23" s="1"/>
  <c r="E140" i="23"/>
  <c r="C140" i="23" s="1"/>
  <c r="F163" i="23"/>
  <c r="E163" i="23" s="1"/>
  <c r="C163" i="23" s="1"/>
  <c r="AF10" i="23"/>
  <c r="AI10" i="23"/>
  <c r="BA10" i="23"/>
  <c r="BD10" i="23"/>
  <c r="E13" i="23"/>
  <c r="C13" i="23" s="1"/>
  <c r="E16" i="23"/>
  <c r="C16" i="23" s="1"/>
  <c r="E21" i="23"/>
  <c r="C21" i="23" s="1"/>
  <c r="F24" i="23"/>
  <c r="E24" i="23" s="1"/>
  <c r="C24" i="23" s="1"/>
  <c r="E25" i="23"/>
  <c r="C25" i="23" s="1"/>
  <c r="M39" i="23"/>
  <c r="F81" i="23"/>
  <c r="E81" i="23" s="1"/>
  <c r="C81" i="23" s="1"/>
  <c r="G136" i="23"/>
  <c r="F159" i="23"/>
  <c r="E159" i="23" s="1"/>
  <c r="C159" i="23" s="1"/>
  <c r="F160" i="23"/>
  <c r="E160" i="23" s="1"/>
  <c r="C160" i="23" s="1"/>
  <c r="BG136" i="23"/>
  <c r="F173" i="23"/>
  <c r="E173" i="23" s="1"/>
  <c r="C173" i="23" s="1"/>
  <c r="F174" i="23"/>
  <c r="E174" i="23" s="1"/>
  <c r="C174" i="23" s="1"/>
  <c r="F188" i="23"/>
  <c r="E188" i="23" s="1"/>
  <c r="C188" i="23" s="1"/>
  <c r="F189" i="23"/>
  <c r="E189" i="23" s="1"/>
  <c r="C189" i="23" s="1"/>
  <c r="F199" i="23"/>
  <c r="E199" i="23" s="1"/>
  <c r="C199" i="23" s="1"/>
  <c r="F200" i="23"/>
  <c r="E200" i="23" s="1"/>
  <c r="C200" i="23" s="1"/>
  <c r="N11" i="23"/>
  <c r="M12" i="23"/>
  <c r="F192" i="23"/>
  <c r="E192" i="23" s="1"/>
  <c r="C192" i="23" s="1"/>
  <c r="U39" i="23"/>
  <c r="AD12" i="23"/>
  <c r="U12" i="23" s="1"/>
  <c r="G12" i="23"/>
  <c r="H300" i="23"/>
  <c r="H293" i="23" s="1"/>
  <c r="H273" i="23" s="1"/>
  <c r="L300" i="23"/>
  <c r="L293" i="23" s="1"/>
  <c r="L273" i="23" s="1"/>
  <c r="AJ300" i="23"/>
  <c r="AJ293" i="23" s="1"/>
  <c r="AJ273" i="23" s="1"/>
  <c r="AR300" i="23"/>
  <c r="AR293" i="23" s="1"/>
  <c r="AR273" i="23" s="1"/>
  <c r="AV300" i="23"/>
  <c r="AV293" i="23" s="1"/>
  <c r="AV273" i="23" s="1"/>
  <c r="W11" i="23"/>
  <c r="F147" i="23"/>
  <c r="E147" i="23" s="1"/>
  <c r="C147" i="23" s="1"/>
  <c r="G187" i="23"/>
  <c r="AD39" i="23"/>
  <c r="AD11" i="23"/>
  <c r="Z38" i="23"/>
  <c r="Z35" i="23" s="1"/>
  <c r="AE38" i="23"/>
  <c r="AE35" i="23" s="1"/>
  <c r="AI38" i="23"/>
  <c r="AI35" i="23" s="1"/>
  <c r="AQ38" i="23"/>
  <c r="AQ35" i="23" s="1"/>
  <c r="AU38" i="23"/>
  <c r="AU35" i="23" s="1"/>
  <c r="BH38" i="23"/>
  <c r="BH35" i="23" s="1"/>
  <c r="F40" i="23"/>
  <c r="G39" i="23"/>
  <c r="E15" i="23"/>
  <c r="C15" i="23" s="1"/>
  <c r="E34" i="23"/>
  <c r="C34" i="23" s="1"/>
  <c r="P38" i="23"/>
  <c r="F50" i="23"/>
  <c r="E50" i="23" s="1"/>
  <c r="C50" i="23" s="1"/>
  <c r="AB284" i="1" l="1"/>
  <c r="W284" i="1"/>
  <c r="D284" i="1"/>
  <c r="BA284" i="1"/>
  <c r="AS284" i="1"/>
  <c r="T284" i="1"/>
  <c r="AK284" i="1"/>
  <c r="AX284" i="1"/>
  <c r="K284" i="1"/>
  <c r="AO284" i="1"/>
  <c r="X284" i="1"/>
  <c r="F289" i="1"/>
  <c r="E289" i="1" s="1"/>
  <c r="C289" i="1" s="1"/>
  <c r="AT284" i="1"/>
  <c r="E179" i="1"/>
  <c r="C179" i="1" s="1"/>
  <c r="F136" i="1"/>
  <c r="E136" i="1" s="1"/>
  <c r="C136" i="1" s="1"/>
  <c r="AG284" i="1"/>
  <c r="AL284" i="1"/>
  <c r="BE284" i="1"/>
  <c r="BG10" i="1"/>
  <c r="AP284" i="1"/>
  <c r="E178" i="1"/>
  <c r="C178" i="1" s="1"/>
  <c r="F257" i="1"/>
  <c r="E257" i="1" s="1"/>
  <c r="C257" i="1" s="1"/>
  <c r="BZ179" i="1"/>
  <c r="BD284" i="1"/>
  <c r="E335" i="1"/>
  <c r="C335" i="1" s="1"/>
  <c r="F210" i="1"/>
  <c r="E210" i="1" s="1"/>
  <c r="C210" i="1" s="1"/>
  <c r="BF284" i="1"/>
  <c r="DP244" i="1"/>
  <c r="F337" i="1"/>
  <c r="U292" i="1"/>
  <c r="I292" i="1"/>
  <c r="I285" i="1" s="1"/>
  <c r="I284" i="1" s="1"/>
  <c r="Y284" i="1"/>
  <c r="BJ32" i="1"/>
  <c r="BJ31" i="1" s="1"/>
  <c r="BJ367" i="1" s="1"/>
  <c r="E294" i="1"/>
  <c r="C294" i="1" s="1"/>
  <c r="F239" i="1"/>
  <c r="E239" i="1" s="1"/>
  <c r="C239" i="1" s="1"/>
  <c r="E362" i="1"/>
  <c r="C362" i="1" s="1"/>
  <c r="E260" i="1"/>
  <c r="C260" i="1" s="1"/>
  <c r="F226" i="1"/>
  <c r="E226" i="1" s="1"/>
  <c r="C226" i="1" s="1"/>
  <c r="AV284" i="1"/>
  <c r="BG352" i="1"/>
  <c r="BH32" i="1"/>
  <c r="V284" i="1"/>
  <c r="N284" i="1"/>
  <c r="F28" i="1"/>
  <c r="E28" i="1" s="1"/>
  <c r="C28" i="1" s="1"/>
  <c r="E236" i="1"/>
  <c r="C236" i="1" s="1"/>
  <c r="AH284" i="1"/>
  <c r="R284" i="1"/>
  <c r="F185" i="1"/>
  <c r="E185" i="1" s="1"/>
  <c r="C185" i="1" s="1"/>
  <c r="BG34" i="1"/>
  <c r="BF34" i="1" s="1"/>
  <c r="L284" i="1"/>
  <c r="AN284" i="1"/>
  <c r="BI284" i="1"/>
  <c r="AD285" i="1"/>
  <c r="U285" i="1" s="1"/>
  <c r="H292" i="1"/>
  <c r="H285" i="1" s="1"/>
  <c r="H284" i="1" s="1"/>
  <c r="M285" i="1"/>
  <c r="F171" i="1"/>
  <c r="E171" i="1" s="1"/>
  <c r="C171" i="1" s="1"/>
  <c r="AE284" i="1"/>
  <c r="F180" i="1"/>
  <c r="E180" i="1" s="1"/>
  <c r="C180" i="1" s="1"/>
  <c r="M310" i="1"/>
  <c r="AF284" i="1"/>
  <c r="BI33" i="1"/>
  <c r="BG33" i="1" s="1"/>
  <c r="J292" i="1"/>
  <c r="J285" i="1" s="1"/>
  <c r="J284" i="1" s="1"/>
  <c r="F12" i="1"/>
  <c r="E12" i="1" s="1"/>
  <c r="C12" i="1" s="1"/>
  <c r="CE12" i="1" s="1"/>
  <c r="E265" i="1"/>
  <c r="C265" i="1" s="1"/>
  <c r="F342" i="1"/>
  <c r="E342" i="1" s="1"/>
  <c r="C342" i="1" s="1"/>
  <c r="E286" i="1"/>
  <c r="C286" i="1" s="1"/>
  <c r="AA284" i="1"/>
  <c r="F230" i="1"/>
  <c r="E230" i="1" s="1"/>
  <c r="C230" i="1" s="1"/>
  <c r="F243" i="1"/>
  <c r="E243" i="1" s="1"/>
  <c r="C243" i="1" s="1"/>
  <c r="E203" i="1"/>
  <c r="C203" i="1" s="1"/>
  <c r="E228" i="1"/>
  <c r="C228" i="1" s="1"/>
  <c r="F239" i="23"/>
  <c r="E239" i="23" s="1"/>
  <c r="C239" i="23" s="1"/>
  <c r="AU284" i="1"/>
  <c r="DP54" i="9"/>
  <c r="Z284" i="1"/>
  <c r="E241" i="1"/>
  <c r="C241" i="1" s="1"/>
  <c r="AY284" i="1"/>
  <c r="AQ284" i="1"/>
  <c r="AI284" i="1"/>
  <c r="Q284" i="1"/>
  <c r="E337" i="1"/>
  <c r="C337" i="1" s="1"/>
  <c r="G39" i="1"/>
  <c r="G36" i="1" s="1"/>
  <c r="F345" i="1"/>
  <c r="E345" i="1" s="1"/>
  <c r="C345" i="1" s="1"/>
  <c r="P284" i="1"/>
  <c r="F213" i="1"/>
  <c r="E213" i="1" s="1"/>
  <c r="C213" i="1" s="1"/>
  <c r="BG285" i="1"/>
  <c r="BH284" i="1"/>
  <c r="M39" i="1"/>
  <c r="M36" i="1" s="1"/>
  <c r="BG39" i="1"/>
  <c r="BG36" i="1" s="1"/>
  <c r="F278" i="23"/>
  <c r="G352" i="1"/>
  <c r="F353" i="1"/>
  <c r="AJ284" i="1"/>
  <c r="AD310" i="1"/>
  <c r="U310" i="1" s="1"/>
  <c r="F311" i="1"/>
  <c r="E311" i="1" s="1"/>
  <c r="C311" i="1" s="1"/>
  <c r="G310" i="1"/>
  <c r="BG310" i="1"/>
  <c r="BG293" i="23"/>
  <c r="BG273" i="23" s="1"/>
  <c r="M293" i="23"/>
  <c r="F293" i="23" s="1"/>
  <c r="AD293" i="23"/>
  <c r="U293" i="23" s="1"/>
  <c r="O273" i="23"/>
  <c r="O263" i="23" s="1"/>
  <c r="O247" i="23" s="1"/>
  <c r="O35" i="23" s="1"/>
  <c r="BH273" i="23"/>
  <c r="BH263" i="23" s="1"/>
  <c r="F11" i="1"/>
  <c r="E11" i="1" s="1"/>
  <c r="C11" i="1" s="1"/>
  <c r="G10" i="1"/>
  <c r="AD10" i="1"/>
  <c r="U39" i="1"/>
  <c r="U36" i="1" s="1"/>
  <c r="M10" i="1"/>
  <c r="E47" i="1"/>
  <c r="F40" i="1"/>
  <c r="AD39" i="1"/>
  <c r="AD36" i="1" s="1"/>
  <c r="X263" i="23"/>
  <c r="Y263" i="23"/>
  <c r="AO263" i="23"/>
  <c r="I263" i="23"/>
  <c r="AU263" i="23"/>
  <c r="BB263" i="23"/>
  <c r="F221" i="23"/>
  <c r="E221" i="23" s="1"/>
  <c r="C221" i="23" s="1"/>
  <c r="AJ263" i="23"/>
  <c r="BI263" i="23"/>
  <c r="W263" i="23"/>
  <c r="AN263" i="23"/>
  <c r="Z263" i="23"/>
  <c r="AR263" i="23"/>
  <c r="AA263" i="23"/>
  <c r="F285" i="23"/>
  <c r="E285" i="23" s="1"/>
  <c r="C285" i="23" s="1"/>
  <c r="AP263" i="23"/>
  <c r="BD263" i="23"/>
  <c r="R263" i="23"/>
  <c r="R247" i="23" s="1"/>
  <c r="R35" i="23" s="1"/>
  <c r="F270" i="23"/>
  <c r="J263" i="23"/>
  <c r="AZ263" i="23"/>
  <c r="AT263" i="23"/>
  <c r="F208" i="23"/>
  <c r="E208" i="23" s="1"/>
  <c r="C208" i="23" s="1"/>
  <c r="Q263" i="23"/>
  <c r="Q247" i="23" s="1"/>
  <c r="Q35" i="23" s="1"/>
  <c r="AV263" i="23"/>
  <c r="AW263" i="23"/>
  <c r="BF263" i="23"/>
  <c r="BJ31" i="23"/>
  <c r="E224" i="23"/>
  <c r="C224" i="23" s="1"/>
  <c r="BC263" i="23"/>
  <c r="BE263" i="23"/>
  <c r="BA263" i="23"/>
  <c r="V263" i="23"/>
  <c r="AL263" i="23"/>
  <c r="L263" i="23"/>
  <c r="L247" i="23" s="1"/>
  <c r="L35" i="23" s="1"/>
  <c r="F237" i="23"/>
  <c r="E237" i="23" s="1"/>
  <c r="C237" i="23" s="1"/>
  <c r="AB263" i="23"/>
  <c r="AH263" i="23"/>
  <c r="AM263" i="23"/>
  <c r="BJ263" i="23"/>
  <c r="H263" i="23"/>
  <c r="F27" i="23"/>
  <c r="E27" i="23" s="1"/>
  <c r="C27" i="23" s="1"/>
  <c r="D263" i="23"/>
  <c r="D247" i="23" s="1"/>
  <c r="D35" i="23" s="1"/>
  <c r="AX263" i="23"/>
  <c r="E307" i="23"/>
  <c r="C307" i="23" s="1"/>
  <c r="E204" i="23"/>
  <c r="C204" i="23" s="1"/>
  <c r="F182" i="23"/>
  <c r="E182" i="23" s="1"/>
  <c r="C182" i="23" s="1"/>
  <c r="E267" i="23"/>
  <c r="C267" i="23" s="1"/>
  <c r="E233" i="23"/>
  <c r="C233" i="23" s="1"/>
  <c r="E271" i="23"/>
  <c r="C271" i="23" s="1"/>
  <c r="P263" i="23"/>
  <c r="P247" i="23" s="1"/>
  <c r="P35" i="23" s="1"/>
  <c r="E274" i="23"/>
  <c r="C274" i="23" s="1"/>
  <c r="AY263" i="23"/>
  <c r="AK263" i="23"/>
  <c r="K263" i="23"/>
  <c r="K247" i="23" s="1"/>
  <c r="K35" i="23" s="1"/>
  <c r="T263" i="23"/>
  <c r="T247" i="23" s="1"/>
  <c r="T35" i="23" s="1"/>
  <c r="F282" i="23"/>
  <c r="E282" i="23" s="1"/>
  <c r="C282" i="23" s="1"/>
  <c r="F301" i="23"/>
  <c r="E301" i="23" s="1"/>
  <c r="E242" i="23"/>
  <c r="C242" i="23" s="1"/>
  <c r="M264" i="23"/>
  <c r="F264" i="23" s="1"/>
  <c r="AI263" i="23"/>
  <c r="AE263" i="23"/>
  <c r="U278" i="23"/>
  <c r="BG300" i="23"/>
  <c r="AC263" i="23"/>
  <c r="M38" i="23"/>
  <c r="AF263" i="23"/>
  <c r="N263" i="23"/>
  <c r="N247" i="23" s="1"/>
  <c r="G38" i="23"/>
  <c r="G35" i="23" s="1"/>
  <c r="F187" i="23"/>
  <c r="E187" i="23" s="1"/>
  <c r="C187" i="23" s="1"/>
  <c r="F136" i="23"/>
  <c r="E136" i="23" s="1"/>
  <c r="C136" i="23" s="1"/>
  <c r="AQ263" i="23"/>
  <c r="E276" i="23"/>
  <c r="C276" i="23" s="1"/>
  <c r="BG264" i="23"/>
  <c r="AG263" i="23"/>
  <c r="BI31" i="23"/>
  <c r="BH33" i="23"/>
  <c r="BH32" i="23" s="1"/>
  <c r="G273" i="23"/>
  <c r="G263" i="23" s="1"/>
  <c r="S263" i="23"/>
  <c r="S247" i="23" s="1"/>
  <c r="S35" i="23" s="1"/>
  <c r="E178" i="23"/>
  <c r="C178" i="23" s="1"/>
  <c r="AD10" i="23"/>
  <c r="AS263" i="23"/>
  <c r="BG38" i="23"/>
  <c r="E231" i="23"/>
  <c r="C231" i="23" s="1"/>
  <c r="E272" i="23"/>
  <c r="C272" i="23" s="1"/>
  <c r="U270" i="23"/>
  <c r="E232" i="23"/>
  <c r="C232" i="23" s="1"/>
  <c r="AD38" i="23"/>
  <c r="AD35" i="23" s="1"/>
  <c r="AD264" i="23"/>
  <c r="U264" i="23" s="1"/>
  <c r="U38" i="23"/>
  <c r="U35" i="23" s="1"/>
  <c r="F223" i="23"/>
  <c r="E241" i="23"/>
  <c r="C241" i="23" s="1"/>
  <c r="BH10" i="23"/>
  <c r="BG10" i="23" s="1"/>
  <c r="BG11" i="23"/>
  <c r="N10" i="23"/>
  <c r="M11" i="23"/>
  <c r="E40" i="23"/>
  <c r="F39" i="23"/>
  <c r="W10" i="23"/>
  <c r="U11" i="23"/>
  <c r="G11" i="23"/>
  <c r="F12" i="23"/>
  <c r="E12" i="23" s="1"/>
  <c r="C12" i="23" s="1"/>
  <c r="BH31" i="1" l="1"/>
  <c r="BH367" i="1" s="1"/>
  <c r="BG284" i="1"/>
  <c r="M284" i="1"/>
  <c r="E361" i="1"/>
  <c r="C361" i="1" s="1"/>
  <c r="BE34" i="1"/>
  <c r="BF33" i="1"/>
  <c r="BF32" i="1" s="1"/>
  <c r="BF31" i="1" s="1"/>
  <c r="BF367" i="1" s="1"/>
  <c r="BI32" i="1"/>
  <c r="BI31" i="1" s="1"/>
  <c r="BI367" i="1" s="1"/>
  <c r="F39" i="1"/>
  <c r="F36" i="1" s="1"/>
  <c r="AD284" i="1"/>
  <c r="U284" i="1" s="1"/>
  <c r="BG32" i="1"/>
  <c r="E353" i="1"/>
  <c r="F352" i="1"/>
  <c r="F310" i="1"/>
  <c r="E310" i="1" s="1"/>
  <c r="C310" i="1" s="1"/>
  <c r="G292" i="1"/>
  <c r="M273" i="23"/>
  <c r="AD273" i="23"/>
  <c r="U273" i="23"/>
  <c r="E293" i="23"/>
  <c r="C293" i="23" s="1"/>
  <c r="M247" i="23"/>
  <c r="M35" i="23" s="1"/>
  <c r="N35" i="23"/>
  <c r="F10" i="1"/>
  <c r="C47" i="1"/>
  <c r="E40" i="1"/>
  <c r="U10" i="1"/>
  <c r="BI30" i="23"/>
  <c r="BI311" i="23" s="1"/>
  <c r="BJ30" i="23"/>
  <c r="BJ311" i="23" s="1"/>
  <c r="E223" i="23"/>
  <c r="C223" i="23" s="1"/>
  <c r="F273" i="23"/>
  <c r="BG33" i="23"/>
  <c r="BF33" i="23" s="1"/>
  <c r="BF32" i="23" s="1"/>
  <c r="BF31" i="23" s="1"/>
  <c r="BF30" i="23" s="1"/>
  <c r="BF311" i="23" s="1"/>
  <c r="M263" i="23"/>
  <c r="F263" i="23" s="1"/>
  <c r="F300" i="23"/>
  <c r="E264" i="23"/>
  <c r="C264" i="23" s="1"/>
  <c r="E278" i="23"/>
  <c r="C278" i="23" s="1"/>
  <c r="F38" i="23"/>
  <c r="AD263" i="23"/>
  <c r="U263" i="23" s="1"/>
  <c r="BG263" i="23"/>
  <c r="BG247" i="23" s="1"/>
  <c r="BG35" i="23" s="1"/>
  <c r="BG32" i="23"/>
  <c r="BH31" i="23"/>
  <c r="BH30" i="23" s="1"/>
  <c r="BH311" i="23" s="1"/>
  <c r="E270" i="23"/>
  <c r="C270" i="23" s="1"/>
  <c r="F11" i="23"/>
  <c r="E11" i="23" s="1"/>
  <c r="C11" i="23" s="1"/>
  <c r="G10" i="23"/>
  <c r="U10" i="23"/>
  <c r="C40" i="23"/>
  <c r="E39" i="23"/>
  <c r="M10" i="23"/>
  <c r="E300" i="23"/>
  <c r="C300" i="23" s="1"/>
  <c r="C301" i="23"/>
  <c r="BG31" i="1" l="1"/>
  <c r="BG367" i="1" s="1"/>
  <c r="BD34" i="1"/>
  <c r="BE33" i="1"/>
  <c r="BE32" i="1" s="1"/>
  <c r="BE31" i="1" s="1"/>
  <c r="BE367" i="1" s="1"/>
  <c r="F292" i="1"/>
  <c r="E292" i="1" s="1"/>
  <c r="C292" i="1" s="1"/>
  <c r="G285" i="1"/>
  <c r="C353" i="1"/>
  <c r="E352" i="1"/>
  <c r="C352" i="1" s="1"/>
  <c r="F247" i="23"/>
  <c r="F35" i="23" s="1"/>
  <c r="BG31" i="23"/>
  <c r="BG30" i="23" s="1"/>
  <c r="BG311" i="23" s="1"/>
  <c r="E39" i="1"/>
  <c r="C40" i="1"/>
  <c r="E10" i="1"/>
  <c r="BE33" i="23"/>
  <c r="BD33" i="23" s="1"/>
  <c r="E273" i="23"/>
  <c r="C273" i="23" s="1"/>
  <c r="E263" i="23"/>
  <c r="C263" i="23" s="1"/>
  <c r="E38" i="23"/>
  <c r="C39" i="23"/>
  <c r="F10" i="23"/>
  <c r="BC34" i="1" l="1"/>
  <c r="BD33" i="1"/>
  <c r="BD32" i="1" s="1"/>
  <c r="BD31" i="1" s="1"/>
  <c r="BD367" i="1" s="1"/>
  <c r="G284" i="1"/>
  <c r="F284" i="1" s="1"/>
  <c r="E284" i="1" s="1"/>
  <c r="C284" i="1" s="1"/>
  <c r="F285" i="1"/>
  <c r="E285" i="1" s="1"/>
  <c r="C285" i="1" s="1"/>
  <c r="E247" i="23"/>
  <c r="C247" i="23" s="1"/>
  <c r="C39" i="1"/>
  <c r="E36" i="1"/>
  <c r="C36" i="1" s="1"/>
  <c r="BE32" i="23"/>
  <c r="BE31" i="23" s="1"/>
  <c r="BE30" i="23" s="1"/>
  <c r="BE311" i="23" s="1"/>
  <c r="C10" i="1"/>
  <c r="BD32" i="23"/>
  <c r="BD31" i="23" s="1"/>
  <c r="BD30" i="23" s="1"/>
  <c r="BD311" i="23" s="1"/>
  <c r="BC33" i="23"/>
  <c r="E10" i="23"/>
  <c r="C38" i="23"/>
  <c r="BB34" i="1" l="1"/>
  <c r="BC33" i="1"/>
  <c r="BC32" i="1" s="1"/>
  <c r="BC31" i="1" s="1"/>
  <c r="BC367" i="1" s="1"/>
  <c r="E35" i="23"/>
  <c r="C35" i="23" s="1"/>
  <c r="BC32" i="23"/>
  <c r="BC31" i="23" s="1"/>
  <c r="BC30" i="23" s="1"/>
  <c r="BC311" i="23" s="1"/>
  <c r="BB33" i="23"/>
  <c r="C10" i="23"/>
  <c r="BA34" i="1" l="1"/>
  <c r="BB33" i="1"/>
  <c r="BB32" i="1" s="1"/>
  <c r="BB31" i="1" s="1"/>
  <c r="BB367" i="1" s="1"/>
  <c r="BB32" i="23"/>
  <c r="BB31" i="23" s="1"/>
  <c r="BB30" i="23" s="1"/>
  <c r="BB311" i="23" s="1"/>
  <c r="BA33" i="23"/>
  <c r="AZ34" i="1" l="1"/>
  <c r="BA33" i="1"/>
  <c r="BA32" i="1" s="1"/>
  <c r="BA31" i="1" s="1"/>
  <c r="BA367" i="1" s="1"/>
  <c r="BA32" i="23"/>
  <c r="BA31" i="23" s="1"/>
  <c r="BA30" i="23" s="1"/>
  <c r="BA311" i="23" s="1"/>
  <c r="AZ33" i="23"/>
  <c r="AY34" i="1" l="1"/>
  <c r="AZ33" i="1"/>
  <c r="AZ32" i="1" s="1"/>
  <c r="AZ31" i="1" s="1"/>
  <c r="AZ367" i="1" s="1"/>
  <c r="AY33" i="23"/>
  <c r="AZ32" i="23"/>
  <c r="AZ31" i="23" s="1"/>
  <c r="AZ30" i="23" s="1"/>
  <c r="AZ311" i="23" s="1"/>
  <c r="AX34" i="1" l="1"/>
  <c r="AY33" i="1"/>
  <c r="AY32" i="1" s="1"/>
  <c r="AY31" i="1" s="1"/>
  <c r="AY367" i="1" s="1"/>
  <c r="AY32" i="23"/>
  <c r="AY31" i="23" s="1"/>
  <c r="AY30" i="23" s="1"/>
  <c r="AY311" i="23" s="1"/>
  <c r="AX33" i="23"/>
  <c r="AW34" i="1" l="1"/>
  <c r="AX33" i="1"/>
  <c r="AX32" i="1" s="1"/>
  <c r="AX31" i="1" s="1"/>
  <c r="AX367" i="1" s="1"/>
  <c r="AW33" i="23"/>
  <c r="AX32" i="23"/>
  <c r="AX31" i="23" s="1"/>
  <c r="AX30" i="23" s="1"/>
  <c r="AX311" i="23" s="1"/>
  <c r="AW33" i="1" l="1"/>
  <c r="AW32" i="1" s="1"/>
  <c r="AW31" i="1" s="1"/>
  <c r="AW367" i="1" s="1"/>
  <c r="AV34" i="1"/>
  <c r="AV33" i="23"/>
  <c r="AW32" i="23"/>
  <c r="AW31" i="23" s="1"/>
  <c r="AW30" i="23" s="1"/>
  <c r="AW311" i="23" s="1"/>
  <c r="AU34" i="1" l="1"/>
  <c r="AV33" i="1"/>
  <c r="AV32" i="1" s="1"/>
  <c r="AV31" i="1" s="1"/>
  <c r="AV367" i="1" s="1"/>
  <c r="AU33" i="23"/>
  <c r="AV32" i="23"/>
  <c r="AV31" i="23" s="1"/>
  <c r="AV30" i="23" s="1"/>
  <c r="AV311" i="23" s="1"/>
  <c r="AT34" i="1" l="1"/>
  <c r="AU33" i="1"/>
  <c r="AU32" i="1" s="1"/>
  <c r="AU31" i="1" s="1"/>
  <c r="AU367" i="1" s="1"/>
  <c r="AU32" i="23"/>
  <c r="AU31" i="23" s="1"/>
  <c r="AU30" i="23" s="1"/>
  <c r="AU311" i="23" s="1"/>
  <c r="AT33" i="23"/>
  <c r="AS34" i="1" l="1"/>
  <c r="AT33" i="1"/>
  <c r="AT32" i="1" s="1"/>
  <c r="AT31" i="1" s="1"/>
  <c r="AT367" i="1" s="1"/>
  <c r="AT32" i="23"/>
  <c r="AT31" i="23" s="1"/>
  <c r="AT30" i="23" s="1"/>
  <c r="AT311" i="23" s="1"/>
  <c r="AS33" i="23"/>
  <c r="AR34" i="1" l="1"/>
  <c r="AS33" i="1"/>
  <c r="AS32" i="1" s="1"/>
  <c r="AS31" i="1" s="1"/>
  <c r="AS367" i="1" s="1"/>
  <c r="AR33" i="23"/>
  <c r="AS32" i="23"/>
  <c r="AS31" i="23" s="1"/>
  <c r="AS30" i="23" s="1"/>
  <c r="AS311" i="23" s="1"/>
  <c r="AR33" i="1" l="1"/>
  <c r="AR32" i="1" s="1"/>
  <c r="AR31" i="1" s="1"/>
  <c r="AR367" i="1" s="1"/>
  <c r="AQ34" i="1"/>
  <c r="AR32" i="23"/>
  <c r="AR31" i="23" s="1"/>
  <c r="AR30" i="23" s="1"/>
  <c r="AR311" i="23" s="1"/>
  <c r="AQ33" i="23"/>
  <c r="AQ33" i="1" l="1"/>
  <c r="AQ32" i="1" s="1"/>
  <c r="AQ31" i="1" s="1"/>
  <c r="AQ367" i="1" s="1"/>
  <c r="AP34" i="1"/>
  <c r="AQ32" i="23"/>
  <c r="AQ31" i="23" s="1"/>
  <c r="AQ30" i="23" s="1"/>
  <c r="AQ311" i="23" s="1"/>
  <c r="AP33" i="23"/>
  <c r="AO34" i="1" l="1"/>
  <c r="AP33" i="1"/>
  <c r="AP32" i="1" s="1"/>
  <c r="AP31" i="1" s="1"/>
  <c r="AP367" i="1" s="1"/>
  <c r="AO33" i="23"/>
  <c r="AP32" i="23"/>
  <c r="AP31" i="23" s="1"/>
  <c r="AP30" i="23" s="1"/>
  <c r="AP311" i="23" s="1"/>
  <c r="AN34" i="1" l="1"/>
  <c r="AO33" i="1"/>
  <c r="AO32" i="1" s="1"/>
  <c r="AO31" i="1" s="1"/>
  <c r="AO367" i="1" s="1"/>
  <c r="AN33" i="23"/>
  <c r="AO32" i="23"/>
  <c r="AO31" i="23" s="1"/>
  <c r="AO30" i="23" s="1"/>
  <c r="AO311" i="23" s="1"/>
  <c r="AM34" i="1" l="1"/>
  <c r="AN33" i="1"/>
  <c r="AN32" i="1" s="1"/>
  <c r="AN31" i="1" s="1"/>
  <c r="AN367" i="1" s="1"/>
  <c r="AN32" i="23"/>
  <c r="AN31" i="23" s="1"/>
  <c r="AN30" i="23" s="1"/>
  <c r="AN311" i="23" s="1"/>
  <c r="AM33" i="23"/>
  <c r="AM33" i="1" l="1"/>
  <c r="AM32" i="1" s="1"/>
  <c r="AM31" i="1" s="1"/>
  <c r="AM367" i="1" s="1"/>
  <c r="AL34" i="1"/>
  <c r="AM32" i="23"/>
  <c r="AM31" i="23" s="1"/>
  <c r="AM30" i="23" s="1"/>
  <c r="AM311" i="23" s="1"/>
  <c r="AL33" i="23"/>
  <c r="AL33" i="1" l="1"/>
  <c r="AL32" i="1" s="1"/>
  <c r="AL31" i="1" s="1"/>
  <c r="AL367" i="1" s="1"/>
  <c r="AK34" i="1"/>
  <c r="AL32" i="23"/>
  <c r="AL31" i="23" s="1"/>
  <c r="AL30" i="23" s="1"/>
  <c r="AL311" i="23" s="1"/>
  <c r="AK33" i="23"/>
  <c r="AJ34" i="1" l="1"/>
  <c r="AK33" i="1"/>
  <c r="AK32" i="1" s="1"/>
  <c r="AK31" i="1" s="1"/>
  <c r="AK367" i="1" s="1"/>
  <c r="AJ33" i="23"/>
  <c r="AK32" i="23"/>
  <c r="AK31" i="23" s="1"/>
  <c r="AK30" i="23" s="1"/>
  <c r="AK311" i="23" s="1"/>
  <c r="AJ33" i="1" l="1"/>
  <c r="AJ32" i="1" s="1"/>
  <c r="AJ31" i="1" s="1"/>
  <c r="AJ367" i="1" s="1"/>
  <c r="AI34" i="1"/>
  <c r="AJ32" i="23"/>
  <c r="AJ31" i="23" s="1"/>
  <c r="AJ30" i="23" s="1"/>
  <c r="AJ311" i="23" s="1"/>
  <c r="AI33" i="23"/>
  <c r="AI33" i="1" l="1"/>
  <c r="AI32" i="1" s="1"/>
  <c r="AI31" i="1" s="1"/>
  <c r="AI367" i="1" s="1"/>
  <c r="AH34" i="1"/>
  <c r="AI32" i="23"/>
  <c r="AI31" i="23" s="1"/>
  <c r="AI30" i="23" s="1"/>
  <c r="AI311" i="23" s="1"/>
  <c r="AH33" i="23"/>
  <c r="AG34" i="1" l="1"/>
  <c r="AH33" i="1"/>
  <c r="AH32" i="1" s="1"/>
  <c r="AH31" i="1" s="1"/>
  <c r="AH367" i="1" s="1"/>
  <c r="AG33" i="23"/>
  <c r="AH32" i="23"/>
  <c r="AH31" i="23" s="1"/>
  <c r="AH30" i="23" s="1"/>
  <c r="AH311" i="23" s="1"/>
  <c r="AG33" i="1" l="1"/>
  <c r="AG32" i="1" s="1"/>
  <c r="AG31" i="1" s="1"/>
  <c r="AG367" i="1" s="1"/>
  <c r="AF34" i="1"/>
  <c r="AF33" i="23"/>
  <c r="AG32" i="23"/>
  <c r="AG31" i="23" s="1"/>
  <c r="AG30" i="23" s="1"/>
  <c r="AG311" i="23" s="1"/>
  <c r="AE34" i="1" l="1"/>
  <c r="AF33" i="1"/>
  <c r="AF32" i="1" s="1"/>
  <c r="AF31" i="1" s="1"/>
  <c r="AF367" i="1" s="1"/>
  <c r="AE33" i="23"/>
  <c r="AF32" i="23"/>
  <c r="AF31" i="23" s="1"/>
  <c r="AF30" i="23" s="1"/>
  <c r="AF311" i="23" s="1"/>
  <c r="AD34" i="1" l="1"/>
  <c r="AC34" i="1" s="1"/>
  <c r="AE33" i="1"/>
  <c r="AD33" i="23"/>
  <c r="AC33" i="23" s="1"/>
  <c r="AE32" i="23"/>
  <c r="AD33" i="1" l="1"/>
  <c r="AD32" i="1" s="1"/>
  <c r="AD31" i="1" s="1"/>
  <c r="AD367" i="1" s="1"/>
  <c r="AE32" i="1"/>
  <c r="AE31" i="1" s="1"/>
  <c r="AE367" i="1" s="1"/>
  <c r="AC33" i="1"/>
  <c r="AC32" i="1" s="1"/>
  <c r="AC31" i="1" s="1"/>
  <c r="AC367" i="1" s="1"/>
  <c r="AB34" i="1"/>
  <c r="AB33" i="23"/>
  <c r="AC32" i="23"/>
  <c r="AC31" i="23" s="1"/>
  <c r="AC30" i="23" s="1"/>
  <c r="AC311" i="23" s="1"/>
  <c r="AD32" i="23"/>
  <c r="AD31" i="23" s="1"/>
  <c r="AD30" i="23" s="1"/>
  <c r="AD311" i="23" s="1"/>
  <c r="AE31" i="23"/>
  <c r="AE30" i="23" s="1"/>
  <c r="AE311" i="23" s="1"/>
  <c r="AA34" i="1" l="1"/>
  <c r="AB33" i="1"/>
  <c r="AB32" i="1" s="1"/>
  <c r="AB31" i="1" s="1"/>
  <c r="AB367" i="1" s="1"/>
  <c r="AB32" i="23"/>
  <c r="AB31" i="23" s="1"/>
  <c r="AB30" i="23" s="1"/>
  <c r="AB311" i="23" s="1"/>
  <c r="AA33" i="23"/>
  <c r="AA33" i="1" l="1"/>
  <c r="AA32" i="1" s="1"/>
  <c r="AA31" i="1" s="1"/>
  <c r="AA367" i="1" s="1"/>
  <c r="Z34" i="1"/>
  <c r="AA32" i="23"/>
  <c r="AA31" i="23" s="1"/>
  <c r="AA30" i="23" s="1"/>
  <c r="AA311" i="23" s="1"/>
  <c r="Z33" i="23"/>
  <c r="Y34" i="1" l="1"/>
  <c r="Z33" i="1"/>
  <c r="Z32" i="1" s="1"/>
  <c r="Z31" i="1" s="1"/>
  <c r="Z367" i="1" s="1"/>
  <c r="Z32" i="23"/>
  <c r="Z31" i="23" s="1"/>
  <c r="Z30" i="23" s="1"/>
  <c r="Z311" i="23" s="1"/>
  <c r="Y33" i="23"/>
  <c r="X34" i="1" l="1"/>
  <c r="Y33" i="1"/>
  <c r="Y32" i="1" s="1"/>
  <c r="Y31" i="1" s="1"/>
  <c r="Y367" i="1" s="1"/>
  <c r="X33" i="23"/>
  <c r="Y32" i="23"/>
  <c r="Y31" i="23" s="1"/>
  <c r="Y30" i="23" s="1"/>
  <c r="Y311" i="23" s="1"/>
  <c r="X33" i="1" l="1"/>
  <c r="X32" i="1" s="1"/>
  <c r="X31" i="1" s="1"/>
  <c r="X367" i="1" s="1"/>
  <c r="W34" i="1"/>
  <c r="W33" i="23"/>
  <c r="X32" i="23"/>
  <c r="X31" i="23" s="1"/>
  <c r="X30" i="23" s="1"/>
  <c r="X311" i="23" s="1"/>
  <c r="V34" i="1" l="1"/>
  <c r="W33" i="1"/>
  <c r="W32" i="1" s="1"/>
  <c r="W31" i="1" s="1"/>
  <c r="W367" i="1" s="1"/>
  <c r="V33" i="23"/>
  <c r="W32" i="23"/>
  <c r="W31" i="23" s="1"/>
  <c r="W30" i="23" s="1"/>
  <c r="W311" i="23" s="1"/>
  <c r="V33" i="1" l="1"/>
  <c r="U34" i="1"/>
  <c r="T34" i="1" s="1"/>
  <c r="V32" i="23"/>
  <c r="U33" i="23"/>
  <c r="T33" i="23" s="1"/>
  <c r="S34" i="1" l="1"/>
  <c r="T33" i="1"/>
  <c r="T32" i="1" s="1"/>
  <c r="T31" i="1" s="1"/>
  <c r="T367" i="1" s="1"/>
  <c r="V32" i="1"/>
  <c r="V31" i="1" s="1"/>
  <c r="V367" i="1" s="1"/>
  <c r="U33" i="1"/>
  <c r="U32" i="1" s="1"/>
  <c r="U31" i="1" s="1"/>
  <c r="U367" i="1" s="1"/>
  <c r="S33" i="23"/>
  <c r="T32" i="23"/>
  <c r="T31" i="23" s="1"/>
  <c r="T30" i="23" s="1"/>
  <c r="T311" i="23" s="1"/>
  <c r="U32" i="23"/>
  <c r="U31" i="23" s="1"/>
  <c r="U30" i="23" s="1"/>
  <c r="U311" i="23" s="1"/>
  <c r="V31" i="23"/>
  <c r="V30" i="23" s="1"/>
  <c r="V311" i="23" s="1"/>
  <c r="S33" i="1" l="1"/>
  <c r="S32" i="1" s="1"/>
  <c r="S31" i="1" s="1"/>
  <c r="S367" i="1" s="1"/>
  <c r="R34" i="1"/>
  <c r="S32" i="23"/>
  <c r="S31" i="23" s="1"/>
  <c r="S30" i="23" s="1"/>
  <c r="S311" i="23" s="1"/>
  <c r="R33" i="23"/>
  <c r="Q34" i="1" l="1"/>
  <c r="R33" i="1"/>
  <c r="R32" i="1" s="1"/>
  <c r="R31" i="1" s="1"/>
  <c r="R367" i="1" s="1"/>
  <c r="R32" i="23"/>
  <c r="R31" i="23" s="1"/>
  <c r="R30" i="23" s="1"/>
  <c r="R311" i="23" s="1"/>
  <c r="Q33" i="23"/>
  <c r="Q33" i="1" l="1"/>
  <c r="Q32" i="1" s="1"/>
  <c r="Q31" i="1" s="1"/>
  <c r="Q367" i="1" s="1"/>
  <c r="P34" i="1"/>
  <c r="P33" i="23"/>
  <c r="Q32" i="23"/>
  <c r="Q31" i="23" s="1"/>
  <c r="Q30" i="23" s="1"/>
  <c r="Q311" i="23" s="1"/>
  <c r="O34" i="1" l="1"/>
  <c r="P33" i="1"/>
  <c r="P32" i="1" s="1"/>
  <c r="P31" i="1" s="1"/>
  <c r="P367" i="1" s="1"/>
  <c r="P32" i="23"/>
  <c r="P31" i="23" s="1"/>
  <c r="P30" i="23" s="1"/>
  <c r="P311" i="23" s="1"/>
  <c r="O33" i="23"/>
  <c r="N34" i="1" l="1"/>
  <c r="O33" i="1"/>
  <c r="O32" i="1" s="1"/>
  <c r="O31" i="1" s="1"/>
  <c r="O367" i="1" s="1"/>
  <c r="O32" i="23"/>
  <c r="O31" i="23" s="1"/>
  <c r="O30" i="23" s="1"/>
  <c r="O311" i="23" s="1"/>
  <c r="N33" i="23"/>
  <c r="N33" i="1" l="1"/>
  <c r="M34" i="1"/>
  <c r="L34" i="1" s="1"/>
  <c r="M33" i="23"/>
  <c r="L33" i="23" s="1"/>
  <c r="N32" i="23"/>
  <c r="L33" i="1" l="1"/>
  <c r="L32" i="1" s="1"/>
  <c r="L31" i="1" s="1"/>
  <c r="L367" i="1" s="1"/>
  <c r="K34" i="1"/>
  <c r="N32" i="1"/>
  <c r="N31" i="1" s="1"/>
  <c r="N367" i="1" s="1"/>
  <c r="M33" i="1"/>
  <c r="M32" i="1" s="1"/>
  <c r="M31" i="1" s="1"/>
  <c r="M367" i="1" s="1"/>
  <c r="L32" i="23"/>
  <c r="L31" i="23" s="1"/>
  <c r="L30" i="23" s="1"/>
  <c r="L311" i="23" s="1"/>
  <c r="K33" i="23"/>
  <c r="M32" i="23"/>
  <c r="M31" i="23" s="1"/>
  <c r="M30" i="23" s="1"/>
  <c r="M311" i="23" s="1"/>
  <c r="N31" i="23"/>
  <c r="N30" i="23" s="1"/>
  <c r="N311" i="23" s="1"/>
  <c r="J34" i="1" l="1"/>
  <c r="K33" i="1"/>
  <c r="K32" i="1" s="1"/>
  <c r="K31" i="1" s="1"/>
  <c r="K367" i="1" s="1"/>
  <c r="K32" i="23"/>
  <c r="K31" i="23" s="1"/>
  <c r="K30" i="23" s="1"/>
  <c r="K311" i="23" s="1"/>
  <c r="J33" i="23"/>
  <c r="I34" i="1" l="1"/>
  <c r="J33" i="1"/>
  <c r="J32" i="1" s="1"/>
  <c r="J31" i="1" s="1"/>
  <c r="J367" i="1" s="1"/>
  <c r="J32" i="23"/>
  <c r="J31" i="23" s="1"/>
  <c r="J30" i="23" s="1"/>
  <c r="J311" i="23" s="1"/>
  <c r="I33" i="23"/>
  <c r="H34" i="1" l="1"/>
  <c r="I33" i="1"/>
  <c r="I32" i="1" s="1"/>
  <c r="I31" i="1" s="1"/>
  <c r="I367" i="1" s="1"/>
  <c r="H33" i="23"/>
  <c r="I32" i="23"/>
  <c r="I31" i="23" s="1"/>
  <c r="I30" i="23" s="1"/>
  <c r="I311" i="23" s="1"/>
  <c r="H33" i="1" l="1"/>
  <c r="H32" i="1" s="1"/>
  <c r="H31" i="1" s="1"/>
  <c r="H367" i="1" s="1"/>
  <c r="G34" i="1"/>
  <c r="H32" i="23"/>
  <c r="H31" i="23" s="1"/>
  <c r="H30" i="23" s="1"/>
  <c r="H311" i="23" s="1"/>
  <c r="G33" i="23"/>
  <c r="G33" i="1" l="1"/>
  <c r="F34" i="1"/>
  <c r="E34" i="1" s="1"/>
  <c r="D34" i="1" s="1"/>
  <c r="G32" i="23"/>
  <c r="F33" i="23"/>
  <c r="E33" i="23" s="1"/>
  <c r="D33" i="23" s="1"/>
  <c r="C34" i="1" l="1"/>
  <c r="D33" i="1"/>
  <c r="G32" i="1"/>
  <c r="G31" i="1" s="1"/>
  <c r="G367" i="1" s="1"/>
  <c r="F33" i="1"/>
  <c r="F32" i="23"/>
  <c r="G31" i="23"/>
  <c r="G30" i="23" s="1"/>
  <c r="G311" i="23" s="1"/>
  <c r="D32" i="23"/>
  <c r="C33" i="23"/>
  <c r="F32" i="1" l="1"/>
  <c r="F31" i="1" s="1"/>
  <c r="F367" i="1" s="1"/>
  <c r="E33" i="1"/>
  <c r="E32" i="1" s="1"/>
  <c r="E31" i="1" s="1"/>
  <c r="E367" i="1" s="1"/>
  <c r="D32" i="1"/>
  <c r="E32" i="23"/>
  <c r="E31" i="23" s="1"/>
  <c r="E30" i="23" s="1"/>
  <c r="E311" i="23" s="1"/>
  <c r="F31" i="23"/>
  <c r="F30" i="23" s="1"/>
  <c r="F311" i="23" s="1"/>
  <c r="D31" i="23"/>
  <c r="C33" i="1" l="1"/>
  <c r="C32" i="1"/>
  <c r="D31" i="1"/>
  <c r="C32" i="23"/>
  <c r="D30" i="23"/>
  <c r="C31" i="23"/>
  <c r="D367" i="1" l="1"/>
  <c r="C31" i="1"/>
  <c r="C367" i="1" s="1"/>
  <c r="C30" i="23"/>
  <c r="C311" i="23" s="1"/>
  <c r="D311" i="23"/>
</calcChain>
</file>

<file path=xl/sharedStrings.xml><?xml version="1.0" encoding="utf-8"?>
<sst xmlns="http://schemas.openxmlformats.org/spreadsheetml/2006/main" count="11840" uniqueCount="1241">
  <si>
    <t>Biểu 10/CH</t>
  </si>
  <si>
    <t>Đơn vị tính: ha</t>
  </si>
  <si>
    <t>STT</t>
  </si>
  <si>
    <t>Tên công trình, dự án</t>
  </si>
  <si>
    <t>Diện tích quy hoạch</t>
  </si>
  <si>
    <t>Diện tích hiện trạng</t>
  </si>
  <si>
    <t>Diện tích tăng thêm</t>
  </si>
  <si>
    <t>Sử dụng từ các loại đất</t>
  </si>
  <si>
    <t>Kỳ quy hoạch</t>
  </si>
  <si>
    <t>Địa điểm (đến cấp xã)</t>
  </si>
  <si>
    <t xml:space="preserve">Vị trí trên bản đồ </t>
  </si>
  <si>
    <t>Mã QH</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</si>
  <si>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</si>
  <si>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</si>
  <si>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</si>
  <si>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</si>
  <si>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</si>
  <si>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</si>
  <si>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</si>
  <si>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</si>
  <si>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</si>
  <si>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</si>
  <si>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</si>
  <si>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</si>
  <si>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</si>
  <si>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</si>
  <si>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</si>
  <si>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</si>
  <si>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</si>
  <si>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</si>
  <si>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</si>
  <si>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</si>
  <si>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</si>
  <si>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</si>
  <si>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</si>
  <si>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</si>
  <si>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</si>
  <si>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</si>
  <si>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</si>
  <si>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</si>
  <si>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</si>
  <si>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</si>
  <si>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</si>
  <si>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</si>
  <si>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</si>
  <si>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</si>
  <si>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</si>
  <si>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</si>
  <si>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</si>
  <si>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</si>
  <si>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</si>
  <si>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</si>
  <si>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</si>
  <si>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</si>
  <si>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</si>
  <si>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</si>
  <si>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</si>
  <si>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</si>
  <si>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</si>
  <si>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</si>
  <si>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</si>
  <si>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</si>
  <si>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</si>
  <si>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</si>
  <si>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</si>
  <si>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</si>
  <si>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</si>
  <si>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</si>
  <si>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</si>
  <si>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</si>
  <si>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</si>
  <si>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</si>
  <si>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</si>
  <si>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</si>
  <si>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</si>
  <si>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</si>
  <si>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</si>
  <si>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</si>
  <si>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</si>
  <si>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</si>
  <si>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</si>
  <si>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</si>
  <si>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</si>
  <si>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</si>
  <si>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</si>
  <si>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</si>
  <si>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</si>
  <si>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</si>
  <si>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</si>
  <si>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</si>
  <si>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</si>
  <si>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</si>
  <si>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</si>
  <si>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</si>
  <si>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</si>
  <si>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</si>
  <si>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</si>
  <si>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</si>
  <si>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</si>
  <si>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</si>
  <si>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</si>
  <si>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</si>
  <si>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</si>
  <si>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</si>
  <si>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</si>
  <si>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</si>
  <si>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</si>
  <si>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</si>
  <si>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</si>
  <si>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</si>
  <si>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</si>
  <si>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</si>
  <si>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</si>
  <si>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</si>
  <si>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</si>
  <si>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</si>
  <si>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</si>
  <si>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</si>
  <si>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</si>
  <si>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</si>
  <si>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</si>
  <si>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</si>
  <si>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</si>
  <si>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</si>
  <si>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</si>
  <si>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</si>
  <si>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</si>
  <si>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</si>
  <si>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</si>
  <si>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</si>
  <si>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</si>
  <si>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Xã Đăk Tăng</t>
  </si>
  <si>
    <t>Xã Măng Bút</t>
  </si>
  <si>
    <t>RST</t>
  </si>
  <si>
    <t>Thao trường huấn luyện quân sự xã Pờ Ê</t>
  </si>
  <si>
    <t>1.1.2</t>
  </si>
  <si>
    <t>Công trình, dự án mục đích, an ninh</t>
  </si>
  <si>
    <t>Xã Đăk Nên</t>
  </si>
  <si>
    <t>Kế hoạch 2021</t>
  </si>
  <si>
    <t>Xã Đăk Ring</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</si>
  <si>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</si>
  <si>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</si>
  <si>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</si>
  <si>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</si>
  <si>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</si>
  <si>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</si>
  <si>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</si>
  <si>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</si>
  <si>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</si>
  <si>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</si>
  <si>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</si>
  <si>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</si>
  <si>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Dự án nuôi bò thịt trên địa bàn huyện Kon Plông</t>
  </si>
  <si>
    <t>NHK, CLN</t>
  </si>
  <si>
    <t>2.1.2</t>
  </si>
  <si>
    <t>2.1.2.1</t>
  </si>
  <si>
    <t>2.1.2.2</t>
  </si>
  <si>
    <t>Đất khoáng sản</t>
  </si>
  <si>
    <t>Đất phát triển hạ tầng</t>
  </si>
  <si>
    <t>-</t>
  </si>
  <si>
    <t>Đường từ QL 24 đi khu nghỉ dưỡng khu vực Đông Nam</t>
  </si>
  <si>
    <t>Thị trấn Măng Đen</t>
  </si>
  <si>
    <t>BQLDA DTXD huyện</t>
  </si>
  <si>
    <t>Đường ĐH34 (Đoạn Km116 +650 QL24 đi Km5+463)</t>
  </si>
  <si>
    <t>Cầu vọng cảnh một tháp</t>
  </si>
  <si>
    <t>Đường đi khu sản xuất thôn Kon Chốt (đoạn từ cầu treo đi khu sản xuất)</t>
  </si>
  <si>
    <t>NHK</t>
  </si>
  <si>
    <t>Đầu tư cơ sở hạ tầng khu vực phía Đông Nam khu trung tâm hành chính huyện</t>
  </si>
  <si>
    <t>RXS,CLN,
NHK</t>
  </si>
  <si>
    <t>Xã Măng Cành</t>
  </si>
  <si>
    <t>Cầu tràn và đường giao thông 2 đầu cầu đi khu sản xuất thủy lợi Nước Bao</t>
  </si>
  <si>
    <t>Đường đi khu sản xuất thôn Đăk Lai</t>
  </si>
  <si>
    <t>HNK;DGT;CLN;RSX;CSD</t>
  </si>
  <si>
    <t>Đường GTNT thôn Đăk Lúp</t>
  </si>
  <si>
    <t>Đường GTNT nội thôn Đăk Lúp đi làng Đăk Bao</t>
  </si>
  <si>
    <t>Đường đi khu sản xuất dược liệu thôn Vi Ring. Chiều dài L=1000m, Bn=4m, Bm=3m</t>
  </si>
  <si>
    <t>NHK+CLN</t>
  </si>
  <si>
    <t>2021 chuyển qua 2022</t>
  </si>
  <si>
    <t>Đường đi sản xuất Nương rẫy khu tái định canh thôn Vi Ring. Chiều dài L=900m, Bn=4m, Bm=3m</t>
  </si>
  <si>
    <t>NHK+DCS</t>
  </si>
  <si>
    <t>Đường đi khu sản xuất nước Ka thôn Vi Ring
( Đoạn nhà ông A Đe đi khu sản xuất). Chiều dài L=800m, Bn=4m,Bm=3m</t>
  </si>
  <si>
    <t>Đường đi khu sản xuất dược liệu thôn Vi Ring đoạn nối tiếp gắn với thương mại du lịch  lòng hồ.  Chiều dài L=1000m, Bn=4m, Bm=3m</t>
  </si>
  <si>
    <t>Đường đi khu sản xuất thôn Vi Xây. Chiều dài L=450m, Bn=4m, Bm=3m</t>
  </si>
  <si>
    <t>Đường giao thông nông thôn nội thôn Vi Xây</t>
  </si>
  <si>
    <t>Đường giao thông nông thôn nội thôn Vi Xây (Đoạn TL 676 vào trung tâm xã)</t>
  </si>
  <si>
    <t>Đường đi khu sản xuất tái định canh thôn Đăk Tăng</t>
  </si>
  <si>
    <t>Đường đi khu sản xuất thôn Đăk Tăng</t>
  </si>
  <si>
    <t>Đường đi khu sản xuất Măng Púi thôn Đăk Pờ Rồ</t>
  </si>
  <si>
    <t>Cầu treo đi khu sản xuất cánh đồng Măng Púi thôn Đăk Pờ Rồ</t>
  </si>
  <si>
    <t>Đường giao thông nông thôn, thôn Măng Lây đi thôn Ngọc Ring, xã Đăk Ring, huyện Kon Plông, tỉnh Kon Tum</t>
  </si>
  <si>
    <t>Đường đi khu sản xuất Đắk Kla</t>
  </si>
  <si>
    <t>Đường giao thông nông thôn làng Ngọc Hoàng thôn Đắk Chờ</t>
  </si>
  <si>
    <t>Đường giao thông nông thôn, thôn Đắk Chờ</t>
  </si>
  <si>
    <t>Đường đi khu sản xuất thôn Đắk Ang</t>
  </si>
  <si>
    <t>LUC, NHK, CLN, RST</t>
  </si>
  <si>
    <t>2021,2022,2023</t>
  </si>
  <si>
    <t xml:space="preserve">Dự án đầu tư xây dựng nâng cấp, cải tạo đường Tỉnh 676 nối huyện Kon Plong tỉnh Kon Tum với các huyện Sơn Tây, Sơn Hà tỉnh Quảng Ngãi </t>
  </si>
  <si>
    <t xml:space="preserve">Dự án cải tạo, nâng cấp các đoạn xung yếu trên quốc lộ 24. Hạng mục bải thải gói thầu số 04 </t>
  </si>
  <si>
    <t>Đường nội thôn Nhánh 1 Đăk Lom (dài 250 mét)</t>
  </si>
  <si>
    <t>Xã Hiếu</t>
  </si>
  <si>
    <t>X</t>
  </si>
  <si>
    <t>Đường nội thôn Kon Piêng (dài 350 mét)</t>
  </si>
  <si>
    <t>Đường đi khu sản xuất Nước Rong (dài 1200 mét)</t>
  </si>
  <si>
    <t>Đường đi khu sản xuất Đăk GLơng (dài 1000 mét)</t>
  </si>
  <si>
    <t>Đường đi khu sản xuất nước Zet (dài 1050 mét)</t>
  </si>
  <si>
    <t>Đường nội thôn nhánh 1,2 Kon Plinh</t>
  </si>
  <si>
    <t>Đường nội thôn nhánh 1 Vi Choong</t>
  </si>
  <si>
    <t>Đường nội thôn Đăk Xô nhánh 1,2.</t>
  </si>
  <si>
    <t xml:space="preserve">Đường đi khu sản xuất Đắk Kleng </t>
  </si>
  <si>
    <t>Đường đi khu sản xuất Nước Xu ,Kon Klùng</t>
  </si>
  <si>
    <t>Đường đi khu sản xuất Đăk Lean ,Đắk Lom</t>
  </si>
  <si>
    <t>Đường giao thông nông thôn thôn Đắk Dắt</t>
  </si>
  <si>
    <t>Đường giao thông nông thôn thôn Tu Nông nối tiếp</t>
  </si>
  <si>
    <t>Đường giao thông nông thôn thôn Đắk Y Pai</t>
  </si>
  <si>
    <t xml:space="preserve">Đường đi khu sản xuất Nước Ngao </t>
  </si>
  <si>
    <t xml:space="preserve">Đường đi khu sản xuất Nước San thôn Vang Loa </t>
  </si>
  <si>
    <t xml:space="preserve">Đường đi khu sản xuất thôn Điek Tem L = 3000m; Bn = 4m; Bm = 3m </t>
  </si>
  <si>
    <t>Cầu treo đi khu sản xuất Suối Rô Manh L =48m</t>
  </si>
  <si>
    <t>Đường đi khu sản xuất thôn Điek Tà Âu L = 100m; Bn = 4m; Bm = 3m</t>
  </si>
  <si>
    <t>Cầu treo đi khu sản xuất thôn Điek Tà Âu L=40m</t>
  </si>
  <si>
    <t>Đường đi sản xuất thôn Măng Krí L = 1200m; Bn = 4m; Bm = 3m</t>
  </si>
  <si>
    <t>Đường đi khu sản xuất thôn Điek Cua L = 1200m; Bn = 4m; Bm = 3m</t>
  </si>
  <si>
    <t>Đường đi khu sản xuất thôn Điek Nót L = 3700m; Bn = 4m; Bm = 3m</t>
  </si>
  <si>
    <t xml:space="preserve">Đường đi khu sản xuất thôn Điek Chè L = 2000m; Bn = 4m; Bm = 3m </t>
  </si>
  <si>
    <t xml:space="preserve">Đường đi khu sản xuất thôn Điek Lò L = 3000m; Bn = 4m; Bm = 3m </t>
  </si>
  <si>
    <t xml:space="preserve">Đường đi khu sản xuất thôn Kíp Plinh L = 2700m; Bn = 4m; Bm = 3m </t>
  </si>
  <si>
    <t>Đường đi khu sản xuất nước Bờ Thôn Vi Pờ Ê</t>
  </si>
  <si>
    <t>2021 chuyển qua</t>
  </si>
  <si>
    <t>Đường đi khu sản xuất nước K Leang đến văng Pa Toa, Thôn Vi KLâng 2</t>
  </si>
  <si>
    <t>Nâng cấp cải tạo mở rộng đường từ QL 24 đi vào thôn Vi ô lắc</t>
  </si>
  <si>
    <t>Đường đi khu sản xuất Văn R Gầm, Thôn Vi KTàu</t>
  </si>
  <si>
    <t>Đường đi khu sản xuất nước Nhia, Thôn Vi K Lâng I</t>
  </si>
  <si>
    <t>Đường đi khu sản xuất nước ríu, Thôn Vi Pờ Ê</t>
  </si>
  <si>
    <t>Đường đi khu sản xuất nước Ma Nhoang, Thôn Vi Ô lắc</t>
  </si>
  <si>
    <t>Cầu Treo đi khu sản xuất nước Mun, Thôn Vi Ô Lắc</t>
  </si>
  <si>
    <t>Đường đi khu sản xuất nước Ka Rúi, thôn Vi Pờ Ê</t>
  </si>
  <si>
    <t>Đường đi khu sản xuất nước Pa Cao</t>
  </si>
  <si>
    <t>Đường đi khu sản xuất nước Mơ nen, Thôn Vi K oa</t>
  </si>
  <si>
    <t>Đường đi khu sản xuất nước Ta Nông thôn Vi K Oa</t>
  </si>
  <si>
    <t>Đường đi khu sản xuất nước Ling, thôn Vi K Tàu</t>
  </si>
  <si>
    <t>Thủy lợi Nước Grỗ thôn Kon Xủh</t>
  </si>
  <si>
    <t>Thủy lợi Nước La thôn Kon Xủh</t>
  </si>
  <si>
    <t>Xây dựng khu quản lý vận hành trạm bơm số 01</t>
  </si>
  <si>
    <t>Xây dựng đập thủy lợi Măng Tiang</t>
  </si>
  <si>
    <t>Nước sinh hoạt thôn Măng Pành ( Nhóm Măng Mô)</t>
  </si>
  <si>
    <t xml:space="preserve">Nước sinh hoạt thôn Măng Cành </t>
  </si>
  <si>
    <t>Dự án nước sinh hoạt Làng Ngọc Na thôn Đăk Lúp</t>
  </si>
  <si>
    <t>Giếng khoan làng Măng Mốc, thôn Đăk Pờ Rồ</t>
  </si>
  <si>
    <t>Thủy lợi Đăk Giắc thôn Đăk Pờ Rồ</t>
  </si>
  <si>
    <t>Hệ thống điện, nước sinh hoạt 12 hộ di dân thôn Đăk Pờ Rồ</t>
  </si>
  <si>
    <t>Thủy lợi Nước Măng thôn Vi Xây</t>
  </si>
  <si>
    <t>Kênh mương thủy lợi Đắk Tum cánh đồng Đăk Gia thôn Đăk Pờ Rồ</t>
  </si>
  <si>
    <t>Giếng nước sinh hoạt tại các thôn ( giếng khoang), Kon Plông, Vi Glơng, Đắk Lom, Vi Chring, Đắk Xô, Kon Plinh, Tu Cần, Vi Choong, Kon Klùng</t>
  </si>
  <si>
    <t>Đập Kvăng (Thủy lợi Đăk Cô Veng) Tu Cần</t>
  </si>
  <si>
    <t>Thủy lợi Nước Zét, Kon Klùng</t>
  </si>
  <si>
    <t>Nâng cấp đập Vi Choong</t>
  </si>
  <si>
    <t>NHK, CLN, SON, DCS</t>
  </si>
  <si>
    <t xml:space="preserve">Thủy lợi Nước Chất 1, thôn Kô Chất </t>
  </si>
  <si>
    <t>Thủy lợi Nước k Ruồng, thôn Vi Ô Lắc</t>
  </si>
  <si>
    <t>Thủy lợi nước Nong thôn Vi Ô Lắc</t>
  </si>
  <si>
    <t>Thủy lợi nước Diêu ( Nối Tiếp ), thôn Vi K Lâng 2</t>
  </si>
  <si>
    <t>Giếng nước sinh hoạt, thôn Vi K tàu</t>
  </si>
  <si>
    <t>Giếng nước sinh hoạt, Thôn Vi Ô lắc</t>
  </si>
  <si>
    <t>Nhà văn hoá trung tâm xã</t>
  </si>
  <si>
    <t>e</t>
  </si>
  <si>
    <t>Khu thể thao xã Đăk Tăng</t>
  </si>
  <si>
    <t>Khu thể thao trung tâm xã</t>
  </si>
  <si>
    <t>RSX,CLN,NHK</t>
  </si>
  <si>
    <t>Thủy điện Đăk Nghé</t>
  </si>
  <si>
    <t>CLN, RST, NHK</t>
  </si>
  <si>
    <t>Thủy điện Thượng Nam Vao</t>
  </si>
  <si>
    <t>QĐ số 1953/ỌĐ- BCT ngày 24/7/2020 cua Bộ công thương</t>
  </si>
  <si>
    <t>SON, RST, CLN, LUC, NHK, DCS</t>
  </si>
  <si>
    <t>Thủy điện Nam Vao 1</t>
  </si>
  <si>
    <t>QĐ số 1953/QĐ- BCT ngày 24/7/2020 cua Bộ công thương</t>
  </si>
  <si>
    <t>Thủy điện Nam Vao 2</t>
  </si>
  <si>
    <t>RSX;CLN;HNK</t>
  </si>
  <si>
    <t>Công trình Di dời đường dây trung, hạ áp nằm trong phạm vi GPMB gói thầu số 04, 05 thuộc dự án thành phần 2 (Đoạn qua tỉnh Kon Tum Dự án cải tạo, nâng cấp các đoạn xung yếu trên quốc lộ 24).</t>
  </si>
  <si>
    <t>CLN, NHK, SON, LUA, ODT, DCS, RSX, DNL</t>
  </si>
  <si>
    <t>Thủy điện Bo Ko 1</t>
  </si>
  <si>
    <t>RSX, CLN, NHK, SON, DCS</t>
  </si>
  <si>
    <t>Thủy điện ĐăkRe Thượng</t>
  </si>
  <si>
    <t>NHK, CLN, SON, DCS, RXS</t>
  </si>
  <si>
    <t>Thủy điện Đăk Lô 4</t>
  </si>
  <si>
    <t>LUC, NHK, CLN, RST, SON</t>
  </si>
  <si>
    <t>Thủy điện Đăk lô  1</t>
  </si>
  <si>
    <t>RST, RPH, CLN, NHK, LUK, DGT, SON, DCS</t>
  </si>
  <si>
    <t>Thủy điện Đăk lô  3</t>
  </si>
  <si>
    <t>LUK, NHK, CLN RPH, DGT, DCS, SON</t>
  </si>
  <si>
    <t xml:space="preserve">Dự án thủy Điện nước long 1 </t>
  </si>
  <si>
    <t xml:space="preserve">Dự án thủy Điện nước long 2 </t>
  </si>
  <si>
    <t>Duy tu, tôn tạo di tích lịch sử căn cứ Huyện ủy H29</t>
  </si>
  <si>
    <t>Nghĩa trang nhân dân xã Măng Cành</t>
  </si>
  <si>
    <t>Nghĩa địa thôn Điek Pét</t>
  </si>
  <si>
    <t>Nghĩa địa thôn Điek Nót</t>
  </si>
  <si>
    <t>Đất nghĩa Trang Thôn Vi Ktau</t>
  </si>
  <si>
    <t>r</t>
  </si>
  <si>
    <t>Đất chợ xã Pờ Ê</t>
  </si>
  <si>
    <t>2.1.2.3</t>
  </si>
  <si>
    <t>2.1.2.4</t>
  </si>
  <si>
    <t>Nhà văn hóa thôn Điek Pét</t>
  </si>
  <si>
    <t>Nhà văn hóa thôn Măng Nách</t>
  </si>
  <si>
    <t>Nhà văn hóa thôn Măng Krí</t>
  </si>
  <si>
    <t>Nhà văn hóa thôn Điek Chè</t>
  </si>
  <si>
    <t>Nhà văn hóa thôn Điek Lò</t>
  </si>
  <si>
    <t>Nhà văn hóa thôn Điek Tem</t>
  </si>
  <si>
    <t>Nhà văn hóa thôn Điek Cua</t>
  </si>
  <si>
    <t>Nhà văn hóa thôn Điek Nót</t>
  </si>
  <si>
    <t>Nhà văn hóa thôn Kíp Plinh</t>
  </si>
  <si>
    <t>Nhà văn hóa thôn Điek Tà Âu</t>
  </si>
  <si>
    <t>2.1.2.5</t>
  </si>
  <si>
    <t>2.1.2.6</t>
  </si>
  <si>
    <t>NHK, DCS</t>
  </si>
  <si>
    <t>2022</t>
  </si>
  <si>
    <t>Chuyển mục đích đất nông nghiệp sang đất ở</t>
  </si>
  <si>
    <t>Mở rộng đất ở khu dân cư thôn Vi Ring</t>
  </si>
  <si>
    <t>Mở rộng 2 điểm khu dân cư điểm 1: từ nhà A Dân đến ngã 3 đi Vi Rơ Ngheo và  điểm 2 : trước làng Rô xia 3</t>
  </si>
  <si>
    <t>Mở rộng 2 điểm khu dân cư thôn Vi Rô Ngheo(đầu Làng, phía bắc làng)</t>
  </si>
  <si>
    <t>Mở rộng điểm khu dân cư ( từ trường học đến ngã 3 đi Măng Mốc)</t>
  </si>
  <si>
    <t>CLN, NHK, LUC</t>
  </si>
  <si>
    <t>Quy hoạch đất ở các thôn xã Ngọk Tem</t>
  </si>
  <si>
    <t>2.1.2.7</t>
  </si>
  <si>
    <t>Đấu giá quyền sử dụng đất (đường Trần Nhân Tông và đường Lý Thường Kiệt) khu phía Đông trung tâm huyện Kon Plông</t>
  </si>
  <si>
    <t>Dự án Khu nhà ở liền kề có vườn tại thị trấn Măng Đen</t>
  </si>
  <si>
    <t>RSX,
CLN,NHK</t>
  </si>
  <si>
    <t>Đấu giá quyền sử dụng đất các lô đất nhỏ lẻ trên địa bàn thị trấn Măng Đen</t>
  </si>
  <si>
    <t>RSX, CLN,
NHK,ODT</t>
  </si>
  <si>
    <t>RSX, NHK, CLN, DCS, DGT</t>
  </si>
  <si>
    <t>2.1.2.8</t>
  </si>
  <si>
    <t>2.1.2.9</t>
  </si>
  <si>
    <t>Đất xây dựng trụ của tổ chức sự nghiệp</t>
  </si>
  <si>
    <t>Trạm quản lý bảo vệ rừng khoảnh 5, tiểu khu 484, thôn Kon Leang, thị trấn Măng Đen</t>
  </si>
  <si>
    <t>Trạm quản lý bảo vệ rừng tiểu khu 483A, 487 thị trấn Măng Đen</t>
  </si>
  <si>
    <t>Dự án xây dựng công trình Trụ sở hành chính phòng giáo dục</t>
  </si>
  <si>
    <t>Trạm quản lý bảo vệ rừng tiểu khu 478 thôn Kon Năng xã Măng Cành</t>
  </si>
  <si>
    <t>Trạm quản lý bảo vệ rừng khoảnh 3, tiểu khu 476 xã Măng Cành</t>
  </si>
  <si>
    <t>Trạm quản lý bảo vệ rừng tại cầu nước Ngôm xã Đăk Tăng</t>
  </si>
  <si>
    <t>Trạm quản lý bảo vệ rừng thôn Vi Rô Ngheo xã Đăk Tăng</t>
  </si>
  <si>
    <t>Trạm quản lý bảo vệ rừng xã Ngọk Tem</t>
  </si>
  <si>
    <t>2.1.2.10</t>
  </si>
  <si>
    <t>2.1.2.11</t>
  </si>
  <si>
    <t>2.1.2.12</t>
  </si>
  <si>
    <t>2.1.2.13</t>
  </si>
  <si>
    <t xml:space="preserve">HNK </t>
  </si>
  <si>
    <t>2.2</t>
  </si>
  <si>
    <t>2.2.1</t>
  </si>
  <si>
    <t>2.2.1.1</t>
  </si>
  <si>
    <t>2.2.1.2</t>
  </si>
  <si>
    <t xml:space="preserve">Đất trồng cây hàng năm </t>
  </si>
  <si>
    <t>2.2.1.3</t>
  </si>
  <si>
    <t>Vùng trồng cây ăn quả Vi Pờ Ê</t>
  </si>
  <si>
    <t xml:space="preserve">Trồng và chế biến dược liệu kết hợp du lịch sinh thái, du lịch trải nghiệm </t>
  </si>
  <si>
    <t>Theo QĐ số 684/QĐUB
 ngày 2/8/2021 UBND tỉnh</t>
  </si>
  <si>
    <t>2.2.1.4</t>
  </si>
  <si>
    <t>2.2.1.5</t>
  </si>
  <si>
    <t xml:space="preserve">Dự án Khu du lịch sinh thái và nghỉ dưỡng Calama- huyện KonPlông của Công ty TNHH thực phẩm Quang Hiếu </t>
  </si>
  <si>
    <t>Bảo tồn thông 5 lá tại các khoảnh 3,4,9,20 tiểu khu 409</t>
  </si>
  <si>
    <t>CLN, NHK,
RSX,NTS,DHT,SON,CSD</t>
  </si>
  <si>
    <t>Dự án nông nghiệp công nghệ cao, trồng các loại dược liệu dưới tán rừng kết hợp với du lịch sinh thái để quản lý bảo vệ rừng của Công ty TNHH MTV Nông trại và du lịch sinh thái Tây Nguyên</t>
  </si>
  <si>
    <t>2.2.2</t>
  </si>
  <si>
    <t>2.2.2.1</t>
  </si>
  <si>
    <t>Đất chuyển mục đích sang đất ở tại nông thôn</t>
  </si>
  <si>
    <t>2.2.2.2</t>
  </si>
  <si>
    <t>Đất chuyển mục đích sang đất ở tại đô thị</t>
  </si>
  <si>
    <t>2.2.2.3</t>
  </si>
  <si>
    <t xml:space="preserve">Đất thương mại dịch vụ </t>
  </si>
  <si>
    <t>Dự án xây dựng cửa hàng xăng dầu và cửa hàng ăn uống tại xã Hiếu của Công ty TNHH Nguyên anh Bắc Tây Nguyên</t>
  </si>
  <si>
    <t>Cửa hàng xăng dầu xã Ngọk Tem</t>
  </si>
  <si>
    <t>2.2.2.4</t>
  </si>
  <si>
    <t>HNK;CLN;RSX</t>
  </si>
  <si>
    <t>2.2.2.5</t>
  </si>
  <si>
    <t>Đá xây dựng Điek Tem</t>
  </si>
  <si>
    <t xml:space="preserve">Tổng cộng: </t>
  </si>
  <si>
    <t>Xã Pờ Ê</t>
  </si>
  <si>
    <t>Chuyển mục đích đất nông nghiệp sang đất ở đô thị</t>
  </si>
  <si>
    <t>CỦA HUYỆN KON PLÔNG</t>
  </si>
  <si>
    <r>
      <rPr>
        <b/>
        <i/>
        <sz val="14"/>
        <rFont val="Times New Roman"/>
        <family val="1"/>
      </rPr>
      <t>Trong  đó:  đất  có  rừng  sản  xuất  là  rừng  tự
nhiên</t>
    </r>
  </si>
  <si>
    <t>Ghi chú</t>
  </si>
  <si>
    <t xml:space="preserve">Đường giao thông nông thôn làng Măng Che thôn Đắk Pong </t>
  </si>
  <si>
    <t xml:space="preserve">Đường giao thông nông thôn làng Ngọc Mô thôn Đắk Pong </t>
  </si>
  <si>
    <t xml:space="preserve">Đường giao thông nông thôn thôn Đắk Chun nối tiếp </t>
  </si>
  <si>
    <t>Trạm quản lý bảo vệ rừng Kon Du khoảnh 8, tiểu khu 473 xã Măng Cành</t>
  </si>
  <si>
    <t>Đường nội thôn nhánh 1 Tu Cần</t>
  </si>
  <si>
    <t>Nhà văn hóa thôn Kon Tu Rằng</t>
  </si>
  <si>
    <t>thiếu</t>
  </si>
  <si>
    <t>Khu căn cứ hậu phương thôn Điek Lò</t>
  </si>
  <si>
    <t>Thao trường huấn luyện quân sự xã Đăk Tăng</t>
  </si>
  <si>
    <t>Thao trường huấn luyện quân sự xã Hiếu</t>
  </si>
  <si>
    <t>Ban chỉ huy quân sự xã Hiếu</t>
  </si>
  <si>
    <t>Bãi rác thôn Vi K lâng 2</t>
  </si>
  <si>
    <t>Nhà rông thôn Đắk Lúp</t>
  </si>
  <si>
    <t>Đường đi khu sản xuất Tu Klâng, thôn Vi Klâng 1</t>
  </si>
  <si>
    <t>Có trong danh mục xã</t>
  </si>
  <si>
    <t>dư</t>
  </si>
  <si>
    <t>Dư</t>
  </si>
  <si>
    <t>trùng</t>
  </si>
  <si>
    <t>Xây dựng khu quản lý vận hành trạm bơm số 02</t>
  </si>
  <si>
    <t>Trạm BTS tại xã Pờ Ê (04 Vị trí)</t>
  </si>
  <si>
    <t>Trạm BTS tại xã Măng Bút (3 vị trí)</t>
  </si>
  <si>
    <t>Trạm BTS tại thị trấn Măng Đen (2 vị trí)</t>
  </si>
  <si>
    <t>Trồng dược liệu dưới tán rừng của công ty TNHH Nông trại Châu Âu</t>
  </si>
  <si>
    <t xml:space="preserve">Trồng, sản xuất, chế biến 
các sản phẩm sạch từ cây chè sạch theo tiêu chuẩn Viet Gap 
và cây dược liệu tại xã Hiếu cho Hợp tác xã chè sạch Đông Trường Sơn (vùng trồng chè)
</t>
  </si>
  <si>
    <t>Nhà trực Điện lực (xã Pờ Ê)</t>
  </si>
  <si>
    <t>Nhà trực điện lực (xã Măng Bút)</t>
  </si>
  <si>
    <t>XDLD</t>
  </si>
  <si>
    <t>Dự án bảo tồn sim rừng</t>
  </si>
  <si>
    <t>Đường từ Thủy lợi Nam Voo đi thôn Tu Thôn 2</t>
  </si>
  <si>
    <t>Lưới điện sinh hoạt</t>
  </si>
  <si>
    <t>xã Hiếu xã Xã Pờ Ê, Thị trấn Măng Đen, huyện Kon Plông, tỉnh Kon Tum</t>
  </si>
  <si>
    <t>2020-2030</t>
  </si>
  <si>
    <t xml:space="preserve">Trồng, sản xuất, chế biến các sản phẩm sạch từ cây chè sạch theo tiêu chuẩn Viet Gap và cây dược liệu tại xã Hiếu cho Hợp tác xã chè sạch Đông Trường Sơn (hạng mục nhà máy)
</t>
  </si>
  <si>
    <t>DN01</t>
  </si>
  <si>
    <t>DN04</t>
  </si>
  <si>
    <t>DN05</t>
  </si>
  <si>
    <t>DT01</t>
  </si>
  <si>
    <t>DT02</t>
  </si>
  <si>
    <t>DT 03</t>
  </si>
  <si>
    <t>DT 04</t>
  </si>
  <si>
    <t>DT 05</t>
  </si>
  <si>
    <t>H 02</t>
  </si>
  <si>
    <t>H 03</t>
  </si>
  <si>
    <t>H 04</t>
  </si>
  <si>
    <t>MB 01</t>
  </si>
  <si>
    <t>MB 02</t>
  </si>
  <si>
    <t>MB 03</t>
  </si>
  <si>
    <t>MB 04</t>
  </si>
  <si>
    <t>MB 06</t>
  </si>
  <si>
    <t>MC4</t>
  </si>
  <si>
    <t>MC5</t>
  </si>
  <si>
    <t>MC8</t>
  </si>
  <si>
    <t>MC9</t>
  </si>
  <si>
    <t>MC10</t>
  </si>
  <si>
    <t>MC11</t>
  </si>
  <si>
    <t>DANH MỤC CÔNG TRÌNH, DỰ ÁN KẾ HOẠCH SỬ DỤNG ĐẤT NĂM 2022</t>
  </si>
  <si>
    <t>sai loại đất</t>
  </si>
  <si>
    <t>bổ sung thêm dự án của công ty đầu tư măng đen 15,5 ha</t>
  </si>
  <si>
    <t>thị trấn Măng Đen,Xã Hiếu, Ngọk Tem</t>
  </si>
  <si>
    <t>XÃ HIẾU</t>
  </si>
  <si>
    <t>Nâng cấp, mở rộng đường đi khu sản xuất Nước Leang thôn Vi Choong</t>
  </si>
  <si>
    <t>Đường đi khu sản xuất Nước Vư thôn Vi Choong</t>
  </si>
  <si>
    <t>xem lại diện tích QH ( BS</t>
  </si>
  <si>
    <t>Đã bỏ 2 mục công trình</t>
  </si>
  <si>
    <t>chinh diện tich</t>
  </si>
  <si>
    <t>còn Thị trấn</t>
  </si>
  <si>
    <t>đổi dien tích</t>
  </si>
  <si>
    <t>bỏ sung</t>
  </si>
  <si>
    <t>ĐỔI TÊN,ĐỔI MÃ QH (LUU Ý CÁC XÃ )</t>
  </si>
  <si>
    <t>Đất xây dựng hạ tầng, nhà xưởng, và các công trình xây dựng khác thuộc các dự án trồng cây dược liệu, du lịch sinh thái, dưới tán rừng, thuê rừng sản xuất kinh doanh (các thôn Vi Pờ Ê, Vi K Oa, Vi Ô Lắc)</t>
  </si>
  <si>
    <t>Thay đổi mục dích QH</t>
  </si>
  <si>
    <t>Đất Trụ sở UBND xã mở rộng (xây dựng trụ sở BCHQS và Công an xã)</t>
  </si>
  <si>
    <t>Xã Ngọk Tem</t>
  </si>
  <si>
    <t>Thao trường huấn luyện quân sự xã Ngọk Tem</t>
  </si>
  <si>
    <t>Thủy điện Ngọk Tem</t>
  </si>
  <si>
    <t>sai diện tích xem lai( dã chỉnh)</t>
  </si>
  <si>
    <t>sai diện tích( dã chỉnh)</t>
  </si>
  <si>
    <t>xã Đăk Ring</t>
  </si>
  <si>
    <t>thay doi dien tích</t>
  </si>
  <si>
    <t>giảm</t>
  </si>
  <si>
    <t>Cấp giấy chứng nhận QSD đất cho 28 hộ thôn Đăk Tăng</t>
  </si>
  <si>
    <t>Bố trí 6 bãi đổ thãi dọc tỉnh lộ 676 xã Đăk Tăng</t>
  </si>
  <si>
    <t>Cầu treo nước Sút 2 thôn Rô Xia</t>
  </si>
  <si>
    <t>Nâng cấp đập thủy lợi thôn Vi Choong</t>
  </si>
  <si>
    <t>Chưa có trong Quy Hoạch</t>
  </si>
  <si>
    <t>xem lại tên gọi trong QH (Không trùng)</t>
  </si>
  <si>
    <t>thay dổi diện tích</t>
  </si>
  <si>
    <t xml:space="preserve">TT Măng Đen, xã Măng Cành, Xã Đăk Tăng, xã Đăk </t>
  </si>
  <si>
    <t>nhập lại 5 xã thị trấn chỉnh lại diẹn tích</t>
  </si>
  <si>
    <t>Đường đi khu sản xuất nước sút thôn Rô Xia</t>
  </si>
  <si>
    <t>Đường đi khu sản xuất cà phê thôn Vi Rơ Ngheo.</t>
  </si>
  <si>
    <t>bo sung</t>
  </si>
  <si>
    <t>Thủy điện Đăk Re Thượng</t>
  </si>
  <si>
    <t>chỉnh diện tích theo QH</t>
  </si>
  <si>
    <t>đổi diện tích</t>
  </si>
  <si>
    <t>Trạm BTS  thôn Tu Thôn 2 ( 2 trạm)</t>
  </si>
  <si>
    <t>Bổ sung QH cập nhật lại loại đất</t>
  </si>
  <si>
    <t>Trạm BTS  thôn  Đăk Lúp  ( 2 trạm)</t>
  </si>
  <si>
    <t>Trạm BTS  thôn  Tu Rét</t>
  </si>
  <si>
    <t>Thiếu trong QH cập nhật llại loại đất</t>
  </si>
  <si>
    <t>Thiếu trong danh mục QH cập nhật lại loại đất</t>
  </si>
  <si>
    <t>Trong  đó:  đất  có  rừng  sản  xuất  là  rừng  tự
nhiên</t>
  </si>
  <si>
    <t>Cập nhật lại diện tích loại đất</t>
  </si>
  <si>
    <t>Khu xử lý chất thải rắn huyện Kon Plông</t>
  </si>
  <si>
    <t>Sửa tên</t>
  </si>
  <si>
    <t>Sủa tên danh mục</t>
  </si>
  <si>
    <t>Cập lại loại đất</t>
  </si>
  <si>
    <t>Cập nhật lại loại đất</t>
  </si>
  <si>
    <t>Đường vào công viên cây xanh khu đông nam</t>
  </si>
  <si>
    <t>Thiếu bên QH cập nhật lại loại đất</t>
  </si>
  <si>
    <t>Nâng cấp đường nối từ Phạm Văn Đồng (khu vực sân bay) đến đường Nguyễn du</t>
  </si>
  <si>
    <t>Nâng cấp cụm đường khu tây huyện Kon Plông: hạng mục: Mặt đường hệ thống thoát nước và vỉa hè</t>
  </si>
  <si>
    <t>Sửa diện tích</t>
  </si>
  <si>
    <t>Trạm quản lý bảo vệ rừng Kon Chốt khoảnh 9, tiểu khu 481 thị trấn Măng Đen</t>
  </si>
  <si>
    <t>Trồng cây dược liệu dưới tán rừng kết hợp nông lâm nghiệp sinh thái của công ty TNHH đầu tư Măng Đen</t>
  </si>
  <si>
    <t>Dự án đầu tư Trồng cây dược liệu kết hợp trồng các loại rau, hoa, củ, quả sạch của Công ty CP đầu tư Thương Mại và Dịch vụ Phúc Khang</t>
  </si>
  <si>
    <t>Cấp nhật lại diện tích bên QH</t>
  </si>
  <si>
    <t>Sủa diện tích</t>
  </si>
  <si>
    <t>Dự án sản xuất rau hoa xứ lạnh trà ô long kết hợp du lịch sinh thái nông nghiệp của công ty TNHH Việt khang nông (chuyển MĐ sử dụng đất sang đất phi nông nghiệp  khác)</t>
  </si>
  <si>
    <t>Trạm quản lý bảo vệ rừng thôn Kon Vơng Kia, thị trấn Măng Đen</t>
  </si>
  <si>
    <t>Cập nhật loại đất</t>
  </si>
  <si>
    <t>Cầu treo đi khu sản xuất thôn Kon Leang</t>
  </si>
  <si>
    <t>Thủy lợi nước Tơ thôn Kon Brayh</t>
  </si>
  <si>
    <t>Trung tâm thương mại huyện Kon Plông</t>
  </si>
  <si>
    <t>Căn cứ pháp lý</t>
  </si>
  <si>
    <t>Đường giao thông nông thôn từ trung tâm xã Ngọk Tem đi Đăk Rơ Manh</t>
  </si>
  <si>
    <t>QĐ 1072/UBND ngày 21/10/2014 của UBND tỉnh</t>
  </si>
  <si>
    <t xml:space="preserve">NQ số 01/NQ-HĐND ngày 13/05/2021 của HĐND huyện KonPLông </t>
  </si>
  <si>
    <t>QĐ số 1171/UBND ngày 10/12/2021 của UBND tỉnh Kon Tum</t>
  </si>
  <si>
    <t>Quyết định số 1953/QĐ- BCT ngày 24/7/2020 của Bộ công thương</t>
  </si>
  <si>
    <t>Công trình di dời đường dây trung, hạ áp nằm trong phạm vi GPMB gói thầu số 04, 05 thuộc dự án thành phần 2 (Đoạn qua tỉnh Kon Tum Dự án cải tạo, nâng cấp các đoạn xung yếu trên quốc lộ 24).</t>
  </si>
  <si>
    <t>Quyết định số 517/QĐ-BGTVT ngày 31/3/2020 của BGTVT</t>
  </si>
  <si>
    <t xml:space="preserve">Quyết định số 1207/QĐ-UBND ngày 31/10/2018 của UBND tỉnh Kon Tum </t>
  </si>
  <si>
    <t>TB số 172/TB-UBND ngày 28/9/2020 của UBND huyện</t>
  </si>
  <si>
    <t>Nhu cầu hộ gia đình cá nhân</t>
  </si>
  <si>
    <t>Quyết định số 71/QĐ-UBND ngày 22/12/2014 của UBND tỉnh Kon Tum</t>
  </si>
  <si>
    <t>luu ý</t>
  </si>
  <si>
    <t>Quy hoạch chốt liên ngành quản lý lâm sản thôn tu thôn 2, xã  Đắk Nên</t>
  </si>
  <si>
    <t>CHỈNH SAU</t>
  </si>
  <si>
    <t>THEM CHU TRUONG</t>
  </si>
  <si>
    <t>xem lại sau</t>
  </si>
  <si>
    <t xml:space="preserve">Quyết định số 271/QĐ-UBND ngày 05/14/2017 của UBND huyện </t>
  </si>
  <si>
    <t>chuyển tiếp từ 2021</t>
  </si>
  <si>
    <t xml:space="preserve">Dự án khai thác, chế biến đá xây dựng tại tiểu khu 474, xã Măng Cành (Công ty TNHH Đầu tư Xây dựng và thương mại tiến Dung) </t>
  </si>
  <si>
    <t xml:space="preserve">thêm </t>
  </si>
  <si>
    <t>thêm</t>
  </si>
  <si>
    <t>Di tích lịch sử cách mạng chiến thắng Măng Bút</t>
  </si>
  <si>
    <t>Quyết định số 607/QĐ-UBND ngày 23/11/2021 của UBND tỉnh Kon Tum</t>
  </si>
  <si>
    <t>Công trình tôn giáo thôn Vi ChRing</t>
  </si>
  <si>
    <t>Trồng cây dược liệu dưới tán rừng của công ty TNHH Thiện Chí Kon Tum</t>
  </si>
  <si>
    <t>Đường đi khu sản xuất Kon Vơng Kia (từ đường chính đi nước B Riêng)</t>
  </si>
  <si>
    <t>Nâng cấp mở rộng đường Phan Bội Châu đi đường Thanh Minh Tám  phía Đông nam huyện</t>
  </si>
  <si>
    <t>Đường đi khu sản xuất Đăk Lean, Đắk Lom</t>
  </si>
  <si>
    <t>Đường đi khu sản xuất thôn Đăk Da (nối tiếp)</t>
  </si>
  <si>
    <t>Dự án nâng cấp, cải tạo, sửa chữa nước sinh hoạt thôn Xô Luông</t>
  </si>
  <si>
    <t>Trường PTDTBT TH Đắk Nên (Điểm trường chính)</t>
  </si>
  <si>
    <t>Bãi thải số 1 phục vụ dự án xây dựng, nâng cấp tỉnh lộ 676 nối huyện Kon Plông tỉnh Kon Tum với các huyện Sơn Tây, Sơn Hà tỉnh Quản Ngãi</t>
  </si>
  <si>
    <t>Bãi thải số 2 phục vụ dự án xây dựng, nâng cấp tỉnh lộ 676 nối huyện Kon Plông tỉnh Kon Tum với các huyện Sơn Tây, Sơn Hà tỉnh Quản Ngãi</t>
  </si>
  <si>
    <t>Bãi thải số 3 phục vụ dự án xây dựng, nâng cấp tỉnh lộ 676 nối huyện Kon Plông tỉnh Kon Tum với các huyện Sơn Tây, Sơn Hà tỉnh Quản Ngãi</t>
  </si>
  <si>
    <t>Bãi thải số 4 phục vụ dự án xây dựng, nâng cấp tỉnh lộ 676 nối huyện Kon Plông tỉnh Kon Tum với các huyện Sơn Tây, Sơn Hà tỉnh Quản Ngãi</t>
  </si>
  <si>
    <t>Bãi thải số 5 phục vụ dự án xây dựng, nâng cấp tỉnh lộ 676 nối huyện Kon Plông tỉnh Kon Tum với các huyện Sơn Tây, Sơn Hà tỉnh Quản Ngãi</t>
  </si>
  <si>
    <t>Bãi thải số 6 phục vụ dự án xây dựng, nâng cấp tỉnh lộ 676 nối huyện Kon Plông tỉnh Kon Tum với các huyện Sơn Tây, Sơn Hà tỉnh Quản Ngãi</t>
  </si>
  <si>
    <t>Nhà rông thôn Đắk Búk</t>
  </si>
  <si>
    <t>Đất ở làng Măng Mốc</t>
  </si>
  <si>
    <t>QĐ 970/QĐ-UBND ngày 21/10/2021 của UBND tỉnh Kon Tum</t>
  </si>
  <si>
    <t>Nhà máy điện gió KonPlông</t>
  </si>
  <si>
    <t>ĐQHQP 1</t>
  </si>
  <si>
    <t>ĐQHQP 5</t>
  </si>
  <si>
    <t>ĐQHQP 7</t>
  </si>
  <si>
    <t>ĐQHQP 14</t>
  </si>
  <si>
    <t>Quyết định số 347/QĐ- UBND ngày7/5/2021 của UBND tỉnh Kon Tum</t>
  </si>
  <si>
    <t>Quyết định số 553/QĐ- UBND ngày28/6/2021 của UBND tỉnh Kon Tum</t>
  </si>
  <si>
    <t>Quyết định số 502/QĐ- UBND ngày19/5/2020 của UBND tỉnh Kon Tum</t>
  </si>
  <si>
    <t>Quyết định số 142/QĐ- UBND ngày 14/2/2020 của UBND tỉnh Kon Tum</t>
  </si>
  <si>
    <t>Quyết định số 349/QĐ- UBND ngày 7/5/2021 của UBND tỉnh Kon Tum</t>
  </si>
  <si>
    <t>Quyết định số 14/QĐ- UBND ngày 11/1/2022 của UBND tỉnh Kon Tum</t>
  </si>
  <si>
    <t>Quyết định số 1134/QĐ- UBND ngày 16/11/2020 của UBND tỉnh Kon Tum</t>
  </si>
  <si>
    <t>Quyết định số 420/QĐ- UBND ngày 16/5/2021 của UBND tỉnh Kon Tum</t>
  </si>
  <si>
    <t>Quyết định số350/QĐ- UBND ngày 7/5/2021 của UBND tỉnh Kon Tum</t>
  </si>
  <si>
    <t>QĐ 46/QĐ-UBND ngày 26/1/2022 của UBND tỉnh Kon Tum</t>
  </si>
  <si>
    <t>Đường dây 500kv dóc sỏi-Plei ku 2</t>
  </si>
  <si>
    <t>QĐ 2025/QĐ-TTg ngày 14/12/2017 của thủ tướng chính phủ</t>
  </si>
  <si>
    <t>Văn Bản 1734/STTTT-BCVT ngày 13/10/2020 của Sở thông tin truyền thông</t>
  </si>
  <si>
    <t>Bãi đổ thải 3 vị trí</t>
  </si>
  <si>
    <t>Bãi đổ thải đường tỉnh 676</t>
  </si>
  <si>
    <t>Bãi rác xã Đăk Nên (Bãi đổ thải đường tỉnh 676)</t>
  </si>
  <si>
    <t>QĐ số 912/QĐ-UBND ngày 5/10/2021 của UBND  tỉnh</t>
  </si>
  <si>
    <t xml:space="preserve">Quyết định số 165/QĐ-UBND ngày 10/12/2021 của UBND tỉnh Kon Tum </t>
  </si>
  <si>
    <t>Khu trụ sở hành chính, khu quản lý, vận hành trạm bơm số 01 và 02 cho trung tâm môi trường và dịch vụ đô thị huyện Kon Plông</t>
  </si>
  <si>
    <t xml:space="preserve">Quyết định số 798/QĐ-UBND ngày 6/10/2015 của UBND tỉnh Kon Tum </t>
  </si>
  <si>
    <t>Tờ trình số34/TTr-CTY- ngày 15/9/2021 của công ty Lâm nghiệp Kon Plong</t>
  </si>
  <si>
    <t>Dự án trồng dược liệu, cây rau củ quả sạch tại xã Măng Cành (Cty CP dược liệu Măng Đen Kon Tum)</t>
  </si>
  <si>
    <t>Quyết định số 1085/QĐ-UBND ngày 22/11/2021 của UBND tỉnh Kon Tum</t>
  </si>
  <si>
    <t>QĐ 498/QĐ-UBND ngày 7/6/2021 của UBND tỉnh</t>
  </si>
  <si>
    <t>Thông báo 216/TB-UBND ngày 22/2/2016 của UBND tỉnh</t>
  </si>
  <si>
    <t>QĐ 585/QĐ-UBND ngày 10/6/2019 của UBND tỉnh</t>
  </si>
  <si>
    <t>Dự án trồng dược liệu dưới tán rừng (Công ty TNHH Lê Ngọc Quỳnh Anh)</t>
  </si>
  <si>
    <t>ĐQHQP 16</t>
  </si>
  <si>
    <t>ĐQHQP 20</t>
  </si>
  <si>
    <t>ĐQHQP 15</t>
  </si>
  <si>
    <t>ĐQHQP 18</t>
  </si>
  <si>
    <t>ĐQHQP 19</t>
  </si>
  <si>
    <t>Văn Bản 279/UBND-NNTN ngày 26/1/2022 của UBND tỉnh Kon Tum</t>
  </si>
  <si>
    <t>Văn bản mật</t>
  </si>
  <si>
    <t>ĐQHQP 17</t>
  </si>
  <si>
    <t>Dưa qua mụcchuyen mục dich</t>
  </si>
  <si>
    <t>QĐ số 427/QĐ-UBND ngày 18/05/2021 của UBND tỉnh</t>
  </si>
  <si>
    <t>Quyết định số1224/QĐ-UBND ngày 18/10/2021 của UBND huyện</t>
  </si>
  <si>
    <t>Công văn 4377/KTPC-QLDA ngày 29/10/2021 của công ty điện lực Kon Tum</t>
  </si>
  <si>
    <t>CHUYEN MA</t>
  </si>
  <si>
    <t>Dự án giao đất, khu vực tái định canh lúa nước (thuộc Dự án Thủy điện Đắk Đrinh) tại xã Đắk Nên, huyện Kon Plông, tỉnh Kon Tum.</t>
  </si>
  <si>
    <t>GÔM LAI TRÊN ĐẤT ONT</t>
  </si>
  <si>
    <t xml:space="preserve">Dự án xây dựng cửa hàng xăng dầu và cửa hàng ăn uống tại xã Hiếu </t>
  </si>
  <si>
    <t>Văn bản 1995/UBND-NNTN ngày 16/6/2021 của UBND tỉnh</t>
  </si>
  <si>
    <t xml:space="preserve">Dự án đầu tư Nuôi cá nước lạnh, chăn nuôi gia cầm, trồng cây ăn quả, cây dược liệu gắn với du lịch sinh thái </t>
  </si>
  <si>
    <t>Khai thác cát làm vât liệu thông thường</t>
  </si>
  <si>
    <t>Bãi tập kết cát làm vật liệu xây dựng Kô Chăk</t>
  </si>
  <si>
    <t>khai thác cát xây dựng thôn Kon Tu Rằng</t>
  </si>
  <si>
    <t>Khai thác cát xây dựng thôn Kon Du</t>
  </si>
  <si>
    <t>Khu khai thác Đá xây dựng Điek Tem</t>
  </si>
  <si>
    <t>thêm mới</t>
  </si>
  <si>
    <t>chuyển từ 2021 qua</t>
  </si>
  <si>
    <t>Phục vụ giao đất, cấp giấy CNQSD đất</t>
  </si>
  <si>
    <t xml:space="preserve"> Đất Xây dựng công trình sự nghiệp khác</t>
  </si>
  <si>
    <t>Công  trình,  dự  án chuyển  mục đích sử dụng đất</t>
  </si>
  <si>
    <t>2.3</t>
  </si>
  <si>
    <t>2.3.1</t>
  </si>
  <si>
    <t>Các khu vực sử dụng đất khác</t>
  </si>
  <si>
    <t>Năm 2022</t>
  </si>
  <si>
    <t>Kế hoạch 2021 chuyển sang 2022</t>
  </si>
  <si>
    <t>DN07</t>
  </si>
  <si>
    <t>DN08</t>
  </si>
  <si>
    <t>DN09</t>
  </si>
  <si>
    <t>DR - 01</t>
  </si>
  <si>
    <t>DR - 02</t>
  </si>
  <si>
    <t>DR - 03</t>
  </si>
  <si>
    <t>DR - 04</t>
  </si>
  <si>
    <t>DR - 05</t>
  </si>
  <si>
    <t>DR - 06</t>
  </si>
  <si>
    <t>DR - 07</t>
  </si>
  <si>
    <t>DR - 08</t>
  </si>
  <si>
    <t>DR - 09</t>
  </si>
  <si>
    <t>DT06</t>
  </si>
  <si>
    <t>DT07</t>
  </si>
  <si>
    <t>DT08</t>
  </si>
  <si>
    <t>DT09</t>
  </si>
  <si>
    <t>DT10</t>
  </si>
  <si>
    <t>DT11</t>
  </si>
  <si>
    <t>DT12</t>
  </si>
  <si>
    <t>MB 07</t>
  </si>
  <si>
    <t>H 01</t>
  </si>
  <si>
    <t>H 05</t>
  </si>
  <si>
    <t>H 06</t>
  </si>
  <si>
    <t>H 07</t>
  </si>
  <si>
    <t>MC1</t>
  </si>
  <si>
    <t>NT-01</t>
  </si>
  <si>
    <t>NT-02</t>
  </si>
  <si>
    <t>NT-03</t>
  </si>
  <si>
    <t>NT-04</t>
  </si>
  <si>
    <t>NT-05</t>
  </si>
  <si>
    <t>NT-06</t>
  </si>
  <si>
    <t>NT-09</t>
  </si>
  <si>
    <t>NT-10</t>
  </si>
  <si>
    <t>PE-01</t>
  </si>
  <si>
    <t>PE-02</t>
  </si>
  <si>
    <t>PE-03</t>
  </si>
  <si>
    <t>PE-06</t>
  </si>
  <si>
    <t>MD-01</t>
  </si>
  <si>
    <t>MD-02</t>
  </si>
  <si>
    <t>MD-03</t>
  </si>
  <si>
    <t>MD-05</t>
  </si>
  <si>
    <t>MD-06</t>
  </si>
  <si>
    <t>MD-07</t>
  </si>
  <si>
    <t>MD-10</t>
  </si>
  <si>
    <t>MD-11</t>
  </si>
  <si>
    <t>MD-13</t>
  </si>
  <si>
    <t>Dự án cải tạo, nâng cấp các đoạn xung yếu trên quốc lộ 24.</t>
  </si>
  <si>
    <t>Trạm quản lý bảo vệ rừngtại tiểu khu 495 xã hiếu</t>
  </si>
  <si>
    <t>Trạm quản lý bảo vệ rừng thôn Đăk Xô, xã Hiếu</t>
  </si>
  <si>
    <t>Trạm quản lý bảo vệ rừng thôn Kô Chất, xã Măng Bút</t>
  </si>
  <si>
    <t>Năm thực hiện</t>
  </si>
  <si>
    <t>Trồng, sản xuất, chế biến 
các sản phẩm sạch từ cây chè sạch theo tiêu chuẩn Viet Gap và cây dược liệu tại xã Hiếu cho Hợp tác xã chè sạch Đông Trường Sơn (vùng trồng chè)</t>
  </si>
  <si>
    <t>Mở rộng 2 điểm khu dân cư thôn Vi Rô Ngheo (đầu Làng, phía bắc làng)</t>
  </si>
  <si>
    <t>Dự án giao đất giao rừng trên địa bàn xã Đăk Nên</t>
  </si>
  <si>
    <t>Dự án tăng cường tiếp cận quản lý, sử dụng đất và rừng của đồng bào dân tộc thiểu số</t>
  </si>
  <si>
    <t>Dự án giao đất giao rừng cho cộng đồng dân cư 5 thôn trên địa bàn xã Măng Cành</t>
  </si>
  <si>
    <t>Dự án trồng cây Kiwi kết hợp trồng cây dược liệu dưới tán rừng</t>
  </si>
  <si>
    <t>Dự án giao đất giao rừng cho 6 cộng đồng dân cư: thôn Điek Kua, Măng Krí, Điek Tem, Điek Pét, Điek Tà Âu, Kíp Linh xã Ngọk Tem</t>
  </si>
  <si>
    <t>Thủy điện Đăk Re (hạng mục công trình ngầm)</t>
  </si>
  <si>
    <t>TT Măng Đen, Xã Măng Cành, Xã Đăk Nên, Xã Đăk Ring, ĐắK Tăng, Măng Bút</t>
  </si>
  <si>
    <t>giảm diện tích</t>
  </si>
  <si>
    <t>Thủy lợi Nước K Ruầng, thôn Vi Ô Lắc</t>
  </si>
  <si>
    <t>GIẢM DIỆN TÍCH</t>
  </si>
  <si>
    <t>Đường đi khu sản xuất nước K La (nối tiếp) thôn Vi Ô Lắc</t>
  </si>
  <si>
    <t>Sửa tên Công trình</t>
  </si>
  <si>
    <t>dieu chỉnh diện tích</t>
  </si>
  <si>
    <t>Bổ sung</t>
  </si>
  <si>
    <t>Khu Vui chơi giải trí hồ Đăk Ke ( Nhà chờ Khu Tenis khu vui chơi giải trí; nhà đa năng, câu lạc bộ khu vui chơi giải trí)</t>
  </si>
  <si>
    <t xml:space="preserve">Đường đi khu sản xuất Ri Pluông thôn Kon Chênh </t>
  </si>
  <si>
    <t xml:space="preserve">Đường đi khu sản xuất thôn Ri Na ra cầu treo thô Đăk Ne </t>
  </si>
  <si>
    <t xml:space="preserve">Nâng cấp đường nội thôn vào nhà văn hóa thôn Kon Tu Răng </t>
  </si>
  <si>
    <t xml:space="preserve">Đường đi khu sản xuất Ri Mêng đoạn tiếp thôn Đăk Ne </t>
  </si>
  <si>
    <t xml:space="preserve">Cầu treo Nước Lô thôn Kon Năng </t>
  </si>
  <si>
    <t xml:space="preserve">Đường đi khu sản xuất Ri Le thôn Kon Năng </t>
  </si>
  <si>
    <t xml:space="preserve">Đường đi khu sản xuất dược liệu thôn Vi Ring. Chiều dài </t>
  </si>
  <si>
    <t xml:space="preserve">Đường đi sản xuất Nương rẫy khu tái định canh thôn Vi Ring. </t>
  </si>
  <si>
    <t xml:space="preserve">Đường đi khu sản xuất thôn Vi Xây. </t>
  </si>
  <si>
    <t>Đường đi khu sản xuất Nước Bỏ thôn Kon Tu Ma</t>
  </si>
  <si>
    <t xml:space="preserve">Đường nội thôn Nhánh 1 Đăk Lom </t>
  </si>
  <si>
    <t>Đường nội thôn Kon Piêng</t>
  </si>
  <si>
    <t xml:space="preserve">Đường đi khu sản xuất Nước Rong </t>
  </si>
  <si>
    <t xml:space="preserve">Đường đi khu sản xuất Đăk GLơng </t>
  </si>
  <si>
    <t xml:space="preserve">Đường đi khu sản xuất Đắk Doa </t>
  </si>
  <si>
    <t xml:space="preserve">Đường đi khu sản xuất nước Zet </t>
  </si>
  <si>
    <t xml:space="preserve">Thủy lợi Ri Ka Ma thôn Măng Cành </t>
  </si>
  <si>
    <t xml:space="preserve">Thủy lợi Ri Gâm thôn Kon Kum </t>
  </si>
  <si>
    <t xml:space="preserve">Thủy lợi Ri Pluông thôn Kon Chênh </t>
  </si>
  <si>
    <t xml:space="preserve">Kênh mương thủy lợi Đắk Tum cánh đồng Đăk Gia thôn Đăk Pờ Rồ </t>
  </si>
  <si>
    <t xml:space="preserve">Kiên cố kênh mương Măng Xa ( đoạn nối tiếp ) thôn Măng Cành </t>
  </si>
  <si>
    <t xml:space="preserve">Kênh  mương thủy lợi Măng PRông thôn Kon Năng </t>
  </si>
  <si>
    <t>2.3.2</t>
  </si>
  <si>
    <t>Đất Năng lượng</t>
  </si>
  <si>
    <t>Đất Khu Vui chơi giải trí, lâm nghiệp</t>
  </si>
  <si>
    <t>Đường đi khu sản xuất thôn Vắc Y Nhông</t>
  </si>
  <si>
    <t>Đất ở Nước Liêu</t>
  </si>
  <si>
    <t>Đất ở làng Măng Lây</t>
  </si>
  <si>
    <t>Đất ở làng Ngọc Hoàng</t>
  </si>
  <si>
    <t>Giam diện tích</t>
  </si>
  <si>
    <t xml:space="preserve">Diện tích </t>
  </si>
  <si>
    <t>Chuyển mục đích đất nông nghiệp sang đất ở tại các thôn trên địa bàn xã</t>
  </si>
  <si>
    <t>Chuyển mục đích đất nông nghiệp sang đất ở nông thôn tại các thôn trên địa bàn xã</t>
  </si>
  <si>
    <t>CHỈNH TÊN, DIỆN TÍCH</t>
  </si>
  <si>
    <t>Nghị quyết 66/NQ-HĐND ngày 09/12/2021 của HĐND tỉnh Kon Tum</t>
  </si>
  <si>
    <t xml:space="preserve">NQ số 47/NQ-HĐND ngày 16/11/2021 của HĐND huyện KonPLông </t>
  </si>
  <si>
    <t>Tờ trình số 34/TTr-CTY- ngày 15/9/2021 của công ty Lâm nghiệp Kon Plong</t>
  </si>
  <si>
    <t xml:space="preserve">NQ số 01/NQ-HĐND ngày 11/05/2021 của HĐND huyện KonPLông </t>
  </si>
  <si>
    <t>sửa tên</t>
  </si>
  <si>
    <t>Đường nội thôn làng Đăk Sao, thôn Đăk Da  (từ Km 0-00 đến Km 1.500-00 )</t>
  </si>
  <si>
    <t>Thông báo 409-TB/HU ngày 6/8/2021 của huyện Ủy Kon Plông</t>
  </si>
  <si>
    <t>Đất ở tái định cư các hộ dân có nguy cơ sạt lở cao thôn Đăk Kla</t>
  </si>
  <si>
    <t>sửa tên thây diện tích</t>
  </si>
  <si>
    <t>chỉnh diện tích</t>
  </si>
  <si>
    <t>Đường đi khu sản xuất thôn Kon Vơng Kia (Đoạn nối nhà văn hóa đi khu sản xuất)</t>
  </si>
  <si>
    <t>Chỉnh dien tích</t>
  </si>
  <si>
    <t>NQ số 13/2021/NQ-HĐND ngày 01/7/2021 của HĐND  thị trấn</t>
  </si>
  <si>
    <t>ban</t>
  </si>
  <si>
    <t xml:space="preserve">Nhà văn hóa (hội trường) tổ dân phố 4 </t>
  </si>
  <si>
    <t xml:space="preserve">Nhà văn hóa (hội trường)tổ dân phố 3 </t>
  </si>
  <si>
    <t xml:space="preserve">Nhà văn hóa (hội trường) tổ dân phố 2 </t>
  </si>
  <si>
    <t>Thủy lợi nước Briêng thôn Kon Vơng Kia (Đập đầu mối và kênh tưới)</t>
  </si>
  <si>
    <t>Thủy lợi nước Mua thôn Kon Pring (Đập đầu mối và kênh tưới)</t>
  </si>
  <si>
    <t>Kênh mương nội đồng thôn Kon Pring</t>
  </si>
  <si>
    <t>Đường nội thôn Kon Pring</t>
  </si>
  <si>
    <t>Đường đi khu sản xuất thôn Kon Pring (Đoạn nối từ cầu treo đi khu Đông Nam)</t>
  </si>
  <si>
    <t>Cầu treo đi khu sản xuất Nước Long, Thôn Kon Vơng Kia</t>
  </si>
  <si>
    <t>bổ sung</t>
  </si>
  <si>
    <t>Gia cố kè rọ đá chân mái taluy dương từ QL 24 đi thôn Kon Chốt (Tại Km0+00m đến Km0+800m)</t>
  </si>
  <si>
    <t>Gia cố kè rọ đã chân mái taluy dương từ thôn Kon Chốt đi thôn Kon Brẫy (Tại Km0+00m đến Km0+950)</t>
  </si>
  <si>
    <t>Đổ bê tông kè chắn đất taluy dương, âm từ thôn Kon Brẫy đi thôn Kon Xủ (Đoạn từ Km0+00m đến Km6+500m)</t>
  </si>
  <si>
    <t>Cầu tràn qua nhà A Trang</t>
  </si>
  <si>
    <t>Đường đi khu sản xuất Kon Doa</t>
  </si>
  <si>
    <t>QĐ số 201/QĐ-UBND ngày 01/03 /2019 của UBND tỉnh Kon Tum</t>
  </si>
  <si>
    <t xml:space="preserve">Đường đi khu sản xuất thôn Kíp Linh </t>
  </si>
  <si>
    <t>Nâng cấp, mở rộng  đường GTNT thôn Điek Tem (nhóm 4, 5)</t>
  </si>
  <si>
    <t>Nâng cấp, mở rộng đường GTNT thôn Điek Chè</t>
  </si>
  <si>
    <t>Đường GTNT thôn Điek Tem (nhóm 6)</t>
  </si>
  <si>
    <t>Cầu treo đi khu sản xuất thôn Điek Lò</t>
  </si>
  <si>
    <t>sửa tên thay diện tích</t>
  </si>
  <si>
    <t>Kênh mương thủy lợi Măng Phăng</t>
  </si>
  <si>
    <t>Kênh mương thủy lợi Nước Vang</t>
  </si>
  <si>
    <t>thay tên dổi diện tích</t>
  </si>
  <si>
    <t>Đất ở theo đề án dãn dân và bố trí tái định cư thôn Xô Thák</t>
  </si>
  <si>
    <t>Đất ở các thôn xã Đăk Nên</t>
  </si>
  <si>
    <t>Khu thể thao thôn Xô Luông</t>
  </si>
  <si>
    <t>Khu thể thao thôn Tu Rét</t>
  </si>
  <si>
    <t xml:space="preserve">Đất ở thôn Kon Chênh xã Xã Măng Cành </t>
  </si>
  <si>
    <t>Đất ở thôn Măng Cành xã Măng Cành</t>
  </si>
  <si>
    <t>Đất ở thôn Kon Năng Xã Măng Cành</t>
  </si>
  <si>
    <t>Đất ở thôn Kon Kum xã Măng Cành</t>
  </si>
  <si>
    <t>BAN</t>
  </si>
  <si>
    <t xml:space="preserve"> NQ số 03/NQ-HĐND ngày 28/1/2022 của HĐND huyện Kon PLông</t>
  </si>
  <si>
    <t xml:space="preserve"> NQ số 46/NQ-HĐND ngày 16/11/2021 của HĐND huyện Kon PLông</t>
  </si>
  <si>
    <t>Quyết định 389/QĐ-SGTVT ngày 27/9/2021 của Sở Giao thông vận tải tỉnh Kon Tum</t>
  </si>
  <si>
    <t>QĐ 734/QĐ-UBND ngày 31/7/2020 của UBND tỉnh Kon Tum</t>
  </si>
  <si>
    <t>chinh diện tích</t>
  </si>
  <si>
    <t xml:space="preserve">NQ số 07/NQ-HĐND ngày 30/3/2022 của HĐND huyện KonPLông </t>
  </si>
  <si>
    <t>ban Ql  điều chỉnh dien tich</t>
  </si>
  <si>
    <t>Khu đất ở, kết hợp dịch vụ, nghỉ dưỡng du lịch tại thị trấn Măng Đen (Khu vực phía Đông hồ Toong Đam)</t>
  </si>
  <si>
    <t>ĐQHQP 9</t>
  </si>
  <si>
    <t>ĐQHQP11</t>
  </si>
  <si>
    <t xml:space="preserve"> NQ số 02/NQ-HĐND ngày 28/01/2022 của HĐND huyện Kon PLông</t>
  </si>
  <si>
    <t>ĐQHQP12</t>
  </si>
  <si>
    <t>Nâng cấp, cải tạo chỉnh trang hồ Toong Pô</t>
  </si>
  <si>
    <t>Khu làng nghề TCCN Kon Năng, xã Măng Cành</t>
  </si>
  <si>
    <t>Dự án vườn hoa Măng Đen, trồng cây dược liệu kết hợp du lịch dã ngoại dưới tán rừng</t>
  </si>
  <si>
    <t>Khu thương mại, dịch vụ và nhà ở phía Nam Hồ Toong Đam, thị trấn Măng Đen, huyện Kon Plông</t>
  </si>
  <si>
    <t>BO SUNG</t>
  </si>
  <si>
    <t>ĐQHQP13</t>
  </si>
  <si>
    <t xml:space="preserve">Quyết định 1237/QĐ-UBND ngày 29/7/2020 của UBND huyện Kon Plông </t>
  </si>
  <si>
    <t>Trụ sở UBND xã Măng Bút mở rộng (Nhà làm việc Ban chỉ huy quân sự xã Măng Bút)</t>
  </si>
  <si>
    <t>Trụ sở UBND xã Đăk Ring mở rộng (Nhà làm việc Ban chỉ huy quân sự xã Đăk Ring)</t>
  </si>
  <si>
    <t>Chuyển mục đích sử dụng đất nông nghiệp sang đất nông nghiệp khác tại thôn Măng Pành</t>
  </si>
  <si>
    <t>Chuyển mục đích đất nông nghiệp sang đất phi nông nghiệp khác tại thôn Kon Leang</t>
  </si>
  <si>
    <t>Đất giáo dục</t>
  </si>
  <si>
    <t>2.3.3</t>
  </si>
  <si>
    <t>2.3.4</t>
  </si>
  <si>
    <t>a</t>
  </si>
  <si>
    <t>b</t>
  </si>
  <si>
    <t>c</t>
  </si>
  <si>
    <t>d</t>
  </si>
  <si>
    <t>f</t>
  </si>
  <si>
    <t>g</t>
  </si>
  <si>
    <t>h</t>
  </si>
  <si>
    <t>i</t>
  </si>
  <si>
    <t>k</t>
  </si>
  <si>
    <t>l</t>
  </si>
  <si>
    <t>m</t>
  </si>
  <si>
    <t>n</t>
  </si>
  <si>
    <t>tăng dien tich 50 ha</t>
  </si>
  <si>
    <t>Đất ở thôn Măng Pành xã Măng Cành</t>
  </si>
  <si>
    <t>Đất ở thôn Tu Ma xã Măng Cành</t>
  </si>
  <si>
    <t>Đất ở thôn Kon Tu Rằng 2 xã Măng Cành</t>
  </si>
  <si>
    <t>Đất ở thôn Kon Tu Rằng 1 xã Măng Cành</t>
  </si>
  <si>
    <t>Đất ở thôn Đắk Ne xã Măng Cành</t>
  </si>
  <si>
    <t>Đất ở thôn Kon Du xã Măng Cành</t>
  </si>
  <si>
    <t>Văn bản số 3135/SNV-TG ngày 24/11/2021 của Sở nội vụ tỉnh Kon Tum</t>
  </si>
  <si>
    <t>Trạm đo thủy văn tự động trên sông Đăk S nghé</t>
  </si>
  <si>
    <t>Nhà máy thủy điện Đăk Pône - Nhà máy thủy điện hồ B và nâng cấp đập hồ A</t>
  </si>
  <si>
    <t>sửa lại tên dự án</t>
  </si>
  <si>
    <t>Dự án quản lý, bảo vệ và phát triển rừng kết hợp với sản xuất nông nghiệp, lâm nghiệp.</t>
  </si>
  <si>
    <t>Công viên cây xanh trung tâm huyện Kon Plông</t>
  </si>
  <si>
    <t>NQ số 34/NQ-HĐND ngày 29/4/2021 của HĐND tỉnh Kon Tum</t>
  </si>
  <si>
    <t>Nhu cầu thu hút đầu tư phát triển kinh tế - xã hội của địa phương</t>
  </si>
  <si>
    <t>Thủy lợi nước Diêu (Nối Tiếp), thôn Vi K Lâng 2</t>
  </si>
  <si>
    <t>chuyển tiếp</t>
  </si>
  <si>
    <t>làm theo hiện trạng</t>
  </si>
  <si>
    <t>có vốn 2022</t>
  </si>
  <si>
    <t>Loại  bỏ 2023</t>
  </si>
  <si>
    <t>Xong</t>
  </si>
  <si>
    <t>Làm việc thạch Nham</t>
  </si>
  <si>
    <t>Hỏi lại Ban QLDA</t>
  </si>
  <si>
    <t>Đường đi khu sản xuất thôn Đắk Tiêu đi làng Tu Rí thôn Đắk Púk</t>
  </si>
  <si>
    <t>Đường đi khu sản xuất nhánh 1 thôn Đăk Lai</t>
  </si>
  <si>
    <t>Đường đi sản xuất thôn Tu thôn lên làng cũ</t>
  </si>
  <si>
    <t>Dự án sắp xếp, bố trí, ổn định dân cư tập trung cho xã Đăk Nên (Đường giao thông liên kết thôn và khu sản xuất, đường nội vùng dự án+ Điện sinh hoạt)</t>
  </si>
  <si>
    <t>làm mới</t>
  </si>
  <si>
    <t>cai tạo mở rộng</t>
  </si>
  <si>
    <t>Loại bỏ 2023</t>
  </si>
  <si>
    <t>Đã Xây dựng xong</t>
  </si>
  <si>
    <t>Đất ở tại trung tâm xã đất đã Quy Hoạch trồng cây xanh chuyển qua đất ở 2,1 ha</t>
  </si>
  <si>
    <t>Xây dựng đập thủy lợi Kon Braih 3 (Cụm Thủy lợi Snghe thôn Măng Bút)</t>
  </si>
  <si>
    <t>Ghi Chú</t>
  </si>
  <si>
    <t>Ghi Vốn 2022 làm theo hiện trạng</t>
  </si>
  <si>
    <t>xem lại QĐ thu hồi của tỉnh</t>
  </si>
  <si>
    <t>NQ số 38/NQ-HĐND ngày 29/04/2021 của HĐND tỉnh</t>
  </si>
  <si>
    <t>Đăng ký mới nhưng chưa có văn bản chuyển đổi QH chi tiết TT cụm xã</t>
  </si>
  <si>
    <t xml:space="preserve">Đăng ký mới nhưng chưa có NQ HDND tỉnh về thu hồi đất </t>
  </si>
  <si>
    <t>(NQ số 38/NQ-HĐND ngày 29/04/2021 của HĐND tỉnh)</t>
  </si>
  <si>
    <t xml:space="preserve">Chuyển tiếp </t>
  </si>
  <si>
    <t>Cập nhật lại vị trí</t>
  </si>
  <si>
    <t>Đã ghi vốn 2022</t>
  </si>
  <si>
    <t>Đưa Ra khỏi KH 2023</t>
  </si>
  <si>
    <t xml:space="preserve">Đường đi khu sản xuất nước K thôn Vi Ring
( Đoạn nhà ông A Đe đi khu sản xuất). </t>
  </si>
  <si>
    <t>CT LN đã xây dựng</t>
  </si>
  <si>
    <t>CT LN chưa thực hiện</t>
  </si>
  <si>
    <t>giảm từ 0.7 xuống</t>
  </si>
  <si>
    <t>giảm từ 0.3 xuống</t>
  </si>
  <si>
    <t>Đất ở Thôn Đăk Prô</t>
  </si>
  <si>
    <t>Cầu treo Nước Ngheo thôn Vi Rô Ngheo</t>
  </si>
  <si>
    <t>Đăng ký mới nhưng chưa có văn bản Ghi vốn</t>
  </si>
  <si>
    <t>Đường đi Khu SX Nước Re thôn Vi Rô Ngheo</t>
  </si>
  <si>
    <t>Nước sinh hoạt cho các DTTS ở thôn Đăk Pờ Rồ</t>
  </si>
  <si>
    <t>2 km</t>
  </si>
  <si>
    <t>cập nhật vị trí</t>
  </si>
  <si>
    <t>Chuyển tiếp</t>
  </si>
  <si>
    <t>Đã thực hiện xong</t>
  </si>
  <si>
    <t>Ban QL</t>
  </si>
  <si>
    <t>kế hoạch vốn 2022</t>
  </si>
  <si>
    <t>thay đổi vị trí</t>
  </si>
  <si>
    <t>Hủy Bỏ</t>
  </si>
  <si>
    <t>Cty Lâm nghiệp</t>
  </si>
  <si>
    <t>'Đường GTNT đi khu sản xuất thôn Điek Tem (nhánh 1)</t>
  </si>
  <si>
    <t>Đường đi khu sản xuất thôn Điek Tà Âu</t>
  </si>
  <si>
    <t>Kênh mương thủy lợi Nước Trưới</t>
  </si>
  <si>
    <t>Đường đi khu sản xuất thôn Điek Cua</t>
  </si>
  <si>
    <t>Năm 2023</t>
  </si>
  <si>
    <t>Đăng Ký mới đã ghi vốn kế hoạch vốn 2022</t>
  </si>
  <si>
    <t>Đường đi khu sản xuất thôn Điek Chè</t>
  </si>
  <si>
    <t>Khu Thể thao trung Tâm xã</t>
  </si>
  <si>
    <t>Đường đi khu sản xuất Thôn Điek Nót ( Nhánh 2)</t>
  </si>
  <si>
    <t>Đường đi khu sản xuất thôn Điek Lò (Nhánh 1)</t>
  </si>
  <si>
    <t>Đăng Ký mới Chưa ghi vốn 2023</t>
  </si>
  <si>
    <t>Đăng Ký mới ghi vốn 2023</t>
  </si>
  <si>
    <t>Đường đi khu sản xuất Ri Măng Tiang thôn Kon Du</t>
  </si>
  <si>
    <t>Đã xây dựng xong (ban QL)</t>
  </si>
  <si>
    <t>Đường từ trung tâm huyện kết nối đường Đông Trường Sơn</t>
  </si>
  <si>
    <t>MC6</t>
  </si>
  <si>
    <t xml:space="preserve"> NQ số 31/NQ-HĐND ngày 9/7/2021 của HĐND tỉnh Kon Tum</t>
  </si>
  <si>
    <t>Làm mới</t>
  </si>
  <si>
    <t>Ban QL Làm theo hiện trạng</t>
  </si>
  <si>
    <t>điều chinh vị trí</t>
  </si>
  <si>
    <t>Cty lâm nghiệp</t>
  </si>
  <si>
    <t>Chuyển mục đích sử dụng đất nông nghiệp sang đất phi nông nghiệp khác tại thôn Măng Pành</t>
  </si>
  <si>
    <t>Đăng ký mới</t>
  </si>
  <si>
    <t>Chuyển mục đích sử dụng đất nông nghiệp sang đất phi nông nghiệp khác tại thôn  Kon Tu Rằng</t>
  </si>
  <si>
    <t>Ghi vốn 2022</t>
  </si>
  <si>
    <t>Giếng nước sinh hoạt thôn Vi K Oa</t>
  </si>
  <si>
    <t>Đất nghĩa địa thôn Vi Ô Lắc</t>
  </si>
  <si>
    <t xml:space="preserve">Đăng ký mới </t>
  </si>
  <si>
    <t>Xây dựng trụ sở công an xã</t>
  </si>
  <si>
    <t>Đường đi khu sản xuất nước Zet Kon Klùng</t>
  </si>
  <si>
    <t xml:space="preserve">Đường đi khu sản xuất cánh đồng Nước Rong </t>
  </si>
  <si>
    <t>Trạm quản lý bảo vệ rừng tại tiểu khu 495 xã hiếu</t>
  </si>
  <si>
    <t>Công ty LN</t>
  </si>
  <si>
    <t>Đường đi khu sản xuất Nước Vư</t>
  </si>
  <si>
    <t>Đường Nội thôn nhánh 2 thôn Kon Plong</t>
  </si>
  <si>
    <t>Đường đi khu sản xuất Đăk Pa Kla</t>
  </si>
  <si>
    <t>Đường đi khu sản xuất Cánh đồng Măng La</t>
  </si>
  <si>
    <t>Đường đi khu sản xuất Nước Liêu</t>
  </si>
  <si>
    <t>Đường đi khu sản xuất Đăk Chè</t>
  </si>
  <si>
    <t>Thủy lợi Nước tư</t>
  </si>
  <si>
    <t>Đăng ký mới chưa ghi vốn</t>
  </si>
  <si>
    <t>Hủy bỏ</t>
  </si>
  <si>
    <t>Trụ sở Công an xã</t>
  </si>
  <si>
    <t>Vốn 2022</t>
  </si>
  <si>
    <t>Đăng ký vốn 2023</t>
  </si>
  <si>
    <t>Đường đi khu sản xuất Kon Doa (nhánh 2)</t>
  </si>
  <si>
    <t>Ban QL (Hiện trạng)</t>
  </si>
  <si>
    <t>Phòng tài nguyên</t>
  </si>
  <si>
    <t>Công ty Lâm nghiệp</t>
  </si>
  <si>
    <t>Vốn 2022)</t>
  </si>
  <si>
    <t>Chuyển tiếp (Vốn 2022)</t>
  </si>
  <si>
    <t>(Đăng ký vốn 2023)</t>
  </si>
  <si>
    <t>Chuyển tiếp (Đăng ký vốn 2023)</t>
  </si>
  <si>
    <t>DANH MỤC CÔNG TRÌNH, DỰ ÁN KẾ HOẠCH SỬ DỤNG ĐẤT NĂM 2022 ĐĂNG KÝ 2023</t>
  </si>
  <si>
    <t>Chuyển tiếp (Đăng ký mới 0.5 ha)</t>
  </si>
  <si>
    <t>CỦA  UBND TT MĂNG ĐEN, HUYỆN KON PLÔNG</t>
  </si>
  <si>
    <t>Ban</t>
  </si>
  <si>
    <t>Ghi vốn</t>
  </si>
  <si>
    <t>Đơn vị thực hiện</t>
  </si>
  <si>
    <t>Tăng 0.5 ha</t>
  </si>
  <si>
    <t>Nước sinh hoạt thôn Măng Pành (Nhóm Măng Mô)</t>
  </si>
  <si>
    <t>vốn 2022</t>
  </si>
  <si>
    <t xml:space="preserve">Đường đi khu sản xuất nước K thôn Vi Ring ( Đoạn nhà ông A Đe đi khu sản xuất). </t>
  </si>
  <si>
    <t>Thuỷ lợi Nước Cai, thôn Đăk Doa</t>
  </si>
  <si>
    <t>Thuỷ lợi Nước Niêu, thôn Đăk Da</t>
  </si>
  <si>
    <t>Nước sinh hoạt làng Ngọc Hoàng (đoạn cuối làng), thôn Đăk Chờ</t>
  </si>
  <si>
    <t>Cầu treo đi khu sản xuất Nước Mang, làng Ngọc Hoàng, thôn Đăk Chờ</t>
  </si>
  <si>
    <t>Cầu treo đi khu sản xuất Nước Sao, thôn Đăk Da</t>
  </si>
  <si>
    <t>Cầu treo đi khu Sản xuất Nước Cai (Cầu tràn)</t>
  </si>
  <si>
    <t>Giếng nước sinh hoạt làng Ngọc Doi, thôn Vác Y Nhông</t>
  </si>
  <si>
    <t>Nâng cấp đường GTNT thôn Đăk Ang</t>
  </si>
  <si>
    <t>Đường GTNT nội thôn Đăk Lâng</t>
  </si>
  <si>
    <t>Đường đi khu Sx làng Ngọc Hoàng (đoạn cuối làng)</t>
  </si>
  <si>
    <t>Đường đi khu Sản xuất làng Ngọc Chè</t>
  </si>
  <si>
    <t>Đăk Ring</t>
  </si>
  <si>
    <t>ONT;DGT</t>
  </si>
  <si>
    <t>Đăk Nên</t>
  </si>
  <si>
    <t>Đăk Tăng</t>
  </si>
  <si>
    <t>Đường đi khu sản xuất Thôn Điek Nót (Nhánh 2)</t>
  </si>
  <si>
    <t>Đường ĐH34 (Đoạn Km114 +650 QL24 đi Km5+463)</t>
  </si>
  <si>
    <t>Dự án: Đường giao thông kết nối Tỉnh lộ 676 tỉnh Kon Tum đi xã Trà Vinh, huyện Nam Trà My, tỉnh Kon Tum.</t>
  </si>
  <si>
    <t>Dự án: Đường từ trung tâm huyện Kon Pl ông kết nối đường Đông Trường Sơn</t>
  </si>
  <si>
    <t>QĐ số 657/QĐ-UBND ngày 
27/7/2021 của UBND tỉnh</t>
  </si>
  <si>
    <t>NQ số 32/NQ-HĐND ngày
 9/7/2021 của HĐND tỉnh Kon Tum</t>
  </si>
  <si>
    <t>Đăng ký mới chưa ghi vốn 2023</t>
  </si>
  <si>
    <t>CỦA XÃ ĐĂK RING,  HUYỆN KON PLÔNG</t>
  </si>
  <si>
    <t>Cầu treo đi khu Sx làng Ngọc Hoàng (đoạn cuối làng)</t>
  </si>
  <si>
    <t>Thuỷ lợi Nước Đen (Nước Diêng), thôn Vác Y Nhông</t>
  </si>
  <si>
    <t>Nâng cấp Nước sinh hoạt làng Nước Niêu</t>
  </si>
  <si>
    <t>Đường đi khu sản xuất thôn Đắk Ang (đoạn nối từ cầu treo cuối làng)</t>
  </si>
  <si>
    <t>Đề án tổng thể sắp xếp, giãn dân và bố trí tái định cư các thôn, làng đồng bào dân tộc thiểu số trên địa bàn các xã huyện Kon Plông</t>
  </si>
  <si>
    <t>ONTDGT</t>
  </si>
  <si>
    <t>Quyết định 862/QĐ-UBND ngày 15/8/2022 cuả UBND huyện</t>
  </si>
  <si>
    <t>2.2.2.6</t>
  </si>
  <si>
    <t>Kế hoạch 2021 chuyển sang 2023</t>
  </si>
  <si>
    <t>Kế hoạch 2022 chuyển sang 2023</t>
  </si>
  <si>
    <t>DANH MỤC CÔNG TRÌNH, DỰ ÁN KẾ HOẠCH SỬ DỤNG ĐẤT NĂM 2023</t>
  </si>
  <si>
    <t>Dự án xây dựng Trạm nghiền sàng, chế biến đá xây dựng của Công ty TNHH Đầu tư xây dựng và Thương mại Tiến Dung Kon Tum</t>
  </si>
  <si>
    <t xml:space="preserve">Dự án công trình nhà máy thủy điện Đăk Pône </t>
  </si>
  <si>
    <t>Thị trấn Măng Đen, Măng Cành</t>
  </si>
  <si>
    <t>cập nhật lại sơ đồ</t>
  </si>
  <si>
    <t>CÁC TRẠM CẬP NHẬT LẠI V TRÍ THEO SƠ ĐỒ</t>
  </si>
  <si>
    <t xml:space="preserve">ĐỔI TÊN </t>
  </si>
  <si>
    <t>KT VI TRÍ A TÂN</t>
  </si>
  <si>
    <t>level 40</t>
  </si>
  <si>
    <t>ĐÃ CẬP NHẬT</t>
  </si>
  <si>
    <t>PE-08</t>
  </si>
  <si>
    <t>H-02</t>
  </si>
  <si>
    <t>MD-04</t>
  </si>
  <si>
    <t>DN-03</t>
  </si>
  <si>
    <t>DN-06</t>
  </si>
  <si>
    <t>DN-50</t>
  </si>
  <si>
    <t>DN-51</t>
  </si>
  <si>
    <t>CHỈNH LẠI VI TRÍ TREN BANĐÔ</t>
  </si>
  <si>
    <t>MD-48</t>
  </si>
  <si>
    <t>H-15</t>
  </si>
  <si>
    <t>MC-20</t>
  </si>
  <si>
    <t>BỔ SUNG THÊM BAI THAI</t>
  </si>
  <si>
    <t>ĐÃ ĐIỀU  CHINH LẠI VỊ TRÍ TREN BAN ĐỒ</t>
  </si>
  <si>
    <t>XEM LẠI LOẠI ĐẤT HIỆN TRẠNG VÌ GIA HẠN GIẤY PHÉP HOẠT ĐỘNG</t>
  </si>
  <si>
    <t>hủy bỏ</t>
  </si>
  <si>
    <t>Trồng, sản xuất, chế biến các sản phẩm sạch từ cây chè sạch theo tiêu chuẩn Viet Gap và cây dược liệu tại xã Hiếu cho Hợp tác xã chè sạch Đông Trường Sơn (vùng trồng chè)</t>
  </si>
  <si>
    <t>DR-01</t>
  </si>
  <si>
    <t>MC-04</t>
  </si>
  <si>
    <t>MC-03</t>
  </si>
  <si>
    <t>DN-02</t>
  </si>
  <si>
    <t>DN-01</t>
  </si>
  <si>
    <t>MB-01</t>
  </si>
  <si>
    <t>DT-01</t>
  </si>
  <si>
    <t>Đường ĐH34 (Đoạn Km114 +650 QL24 đi Km5+460)</t>
  </si>
  <si>
    <t xml:space="preserve"> NQ số 14/NQ-HĐND ngày 15/7/2022 của HĐND huyện Kon PLông</t>
  </si>
  <si>
    <t xml:space="preserve">NQ số 14/NQ-HĐND ngày 15/7/2022 của HĐND huyện Kon PLông </t>
  </si>
  <si>
    <t>Đường từ trung tâm huyện Kon Plông kết nối đường Đông Trường Sơn</t>
  </si>
  <si>
    <t xml:space="preserve">NQ số 14/NQ-HĐND ngày 15/07/2022 của HĐND huyện KonPLông </t>
  </si>
  <si>
    <t xml:space="preserve"> NQ số 14/NQ-HĐND ngày 15/07/2022 của HĐND huyện Kon PLông</t>
  </si>
  <si>
    <t>H-01</t>
  </si>
  <si>
    <t>MD-46</t>
  </si>
  <si>
    <t>MD-45</t>
  </si>
  <si>
    <t>MD-47</t>
  </si>
  <si>
    <t>MD-50</t>
  </si>
  <si>
    <t>MD-05, MC-06, DT-03, DR-03</t>
  </si>
  <si>
    <t>MD-51</t>
  </si>
  <si>
    <t>MD-52</t>
  </si>
  <si>
    <t>Nâng cấp cụm đường khu tây huyện Kon Plông (Đường Nguyễn Văn Trỗi, Đinh Bộ Lĩnh, Tố Hữu, Đoàn Thị Điểm) hạng mục: Mặt đường hệ thống thoát nước và vỉa hè</t>
  </si>
  <si>
    <t>MD-53</t>
  </si>
  <si>
    <t>MD-54</t>
  </si>
  <si>
    <t>MC-25</t>
  </si>
  <si>
    <t>MC-26</t>
  </si>
  <si>
    <t>MC-27</t>
  </si>
  <si>
    <t>DN-07</t>
  </si>
  <si>
    <t>DT-15</t>
  </si>
  <si>
    <t>PE-41</t>
  </si>
  <si>
    <t>PE-42</t>
  </si>
  <si>
    <t>DR-26</t>
  </si>
  <si>
    <t>NT-30</t>
  </si>
  <si>
    <t>DR-27</t>
  </si>
  <si>
    <t>MC-31</t>
  </si>
  <si>
    <t>NT-33</t>
  </si>
  <si>
    <t>NT-31</t>
  </si>
  <si>
    <t>NT-32</t>
  </si>
  <si>
    <t>NT-35</t>
  </si>
  <si>
    <t>DT-16</t>
  </si>
  <si>
    <t>DR-28</t>
  </si>
  <si>
    <t>NT-34</t>
  </si>
  <si>
    <t>DR-32</t>
  </si>
  <si>
    <t>DR-30</t>
  </si>
  <si>
    <t>DR-29</t>
  </si>
  <si>
    <t>H-06</t>
  </si>
  <si>
    <t>H-07</t>
  </si>
  <si>
    <t>H-03</t>
  </si>
  <si>
    <t>H-04</t>
  </si>
  <si>
    <t>MC-32</t>
  </si>
  <si>
    <t>MC-30</t>
  </si>
  <si>
    <t>MC-29</t>
  </si>
  <si>
    <t>MD-44</t>
  </si>
  <si>
    <t>H-18</t>
  </si>
  <si>
    <t>DT-17</t>
  </si>
  <si>
    <t>MB-03</t>
  </si>
  <si>
    <t>MB-04</t>
  </si>
  <si>
    <t>MB-02</t>
  </si>
  <si>
    <t>MB-50</t>
  </si>
  <si>
    <t>MB-10</t>
  </si>
  <si>
    <t>H-19</t>
  </si>
  <si>
    <t>H-20</t>
  </si>
  <si>
    <t>PE-43</t>
  </si>
  <si>
    <t>NT-36</t>
  </si>
  <si>
    <t>DR-33</t>
  </si>
  <si>
    <t>MB-08</t>
  </si>
  <si>
    <t>NT-37</t>
  </si>
  <si>
    <t>MD-49, MC-05</t>
  </si>
  <si>
    <t>MC-12</t>
  </si>
  <si>
    <t>DN-08</t>
  </si>
  <si>
    <t>DN-04</t>
  </si>
  <si>
    <t>DT-06</t>
  </si>
  <si>
    <t>DT-07</t>
  </si>
  <si>
    <t>DT-08</t>
  </si>
  <si>
    <t>DT-11</t>
  </si>
  <si>
    <t>DT-10</t>
  </si>
  <si>
    <t>DT-09</t>
  </si>
  <si>
    <t>DR-08</t>
  </si>
  <si>
    <t>Bãi đổ thải đường tỉnh 676 (4 vị trí)</t>
  </si>
  <si>
    <t>Bãi đổ thải 7 vị trí (Bãi đổ thải đường tỉnh 676)</t>
  </si>
  <si>
    <t>Bãi đổ thải đường tỉnh 676 (3 vị trí)</t>
  </si>
  <si>
    <t>MC-09</t>
  </si>
  <si>
    <t>MD-14</t>
  </si>
  <si>
    <t>DR-40</t>
  </si>
  <si>
    <t>DT-12</t>
  </si>
  <si>
    <t>MC-14</t>
  </si>
  <si>
    <t>H-22</t>
  </si>
  <si>
    <t>H-21</t>
  </si>
  <si>
    <t>MD-15</t>
  </si>
  <si>
    <t>DT-13</t>
  </si>
  <si>
    <t>NT-40</t>
  </si>
  <si>
    <t>MD-16</t>
  </si>
  <si>
    <t>MD-17</t>
  </si>
  <si>
    <t>MC-33</t>
  </si>
  <si>
    <t>DN-09</t>
  </si>
  <si>
    <t>MC-21</t>
  </si>
  <si>
    <t>DR-03</t>
  </si>
  <si>
    <t>DN-49</t>
  </si>
  <si>
    <t xml:space="preserve">QĐ số 862/QĐ-UBND ngày 15/08/2022 của UBND huyện KonPLông </t>
  </si>
  <si>
    <t>MD-23</t>
  </si>
  <si>
    <t>NT-12</t>
  </si>
  <si>
    <t>MD-24</t>
  </si>
  <si>
    <t>MC-35</t>
  </si>
  <si>
    <t>DT-02</t>
  </si>
  <si>
    <t>MC-36</t>
  </si>
  <si>
    <t>MC-37</t>
  </si>
  <si>
    <t>MC-38</t>
  </si>
  <si>
    <t>MC-39</t>
  </si>
  <si>
    <t>MD-25</t>
  </si>
  <si>
    <t>MD-27</t>
  </si>
  <si>
    <t>MD-26</t>
  </si>
  <si>
    <t xml:space="preserve">NQ số 40/NQ-HĐND ngày 12/07/2022 của HĐND Tỉnh Kon Tumg </t>
  </si>
  <si>
    <t>MD-28</t>
  </si>
  <si>
    <t>Đất ở Xã Măng Cành</t>
  </si>
  <si>
    <t xml:space="preserve">Đường đi khu sản xuất Nước Năng thôn Kon Xủh </t>
  </si>
  <si>
    <t>Đường đi khu sản xuấtNước Tơ thôn Kon Brẫy (Nối tiếp)</t>
  </si>
  <si>
    <t xml:space="preserve">Đường đi khu sản xuất  Đăk Ni thôn Kon Leang </t>
  </si>
  <si>
    <t>Kênh mương thủy lợi Nước Lu thôn Kon Pring</t>
  </si>
  <si>
    <t>NQ 27/2022/NQ-HĐND ngày 13/7/2022 của HĐND thị trấn</t>
  </si>
  <si>
    <t>Kênh mương thủy lợi Nước Mua Thôn Kon Pring (nối tiếp)</t>
  </si>
  <si>
    <t>Thủy lợi nước Preo, thôn Vi Klâng 1</t>
  </si>
  <si>
    <t>Thủy lợi nước Răng, thôn Vi K Tàu</t>
  </si>
  <si>
    <t>NQ số 38/NQ-HĐND ngày 29/04/2021 của HĐND tỉnh Kon Tum</t>
  </si>
  <si>
    <t>Danh mục thu hồi đất</t>
  </si>
  <si>
    <t>Trồng, sản xuất, chế biến các sản phẩm sạch từ cây chè sạch theo tiêu chuẩn Viet Gap và cây dược liệu tại xã Hiếu cho Hợp tác xã chè sạch Đông Trường Sơn (hạng mục nhà máy)</t>
  </si>
  <si>
    <t>Chỉnh diện tích</t>
  </si>
  <si>
    <t>H-70</t>
  </si>
  <si>
    <t>làm trên nền hiện trạng đất rừng phòng hộ</t>
  </si>
  <si>
    <t>H-72</t>
  </si>
  <si>
    <t>H71</t>
  </si>
  <si>
    <t>Rừng phòng hộ</t>
  </si>
  <si>
    <t>Đường đi khu sản xuất Đăk Pa K La</t>
  </si>
  <si>
    <t xml:space="preserve">NQ số 30/NQ-HĐND ngày 19/10/2022 của HĐND huyện KonPLông </t>
  </si>
  <si>
    <t>H-74</t>
  </si>
  <si>
    <t>bỏ</t>
  </si>
  <si>
    <t>một đoạn rừng  sản xuất 300m</t>
  </si>
  <si>
    <t>Rà soát  với bản đồ Hiện trạng sử dụng đất 2019</t>
  </si>
  <si>
    <t>ok</t>
  </si>
  <si>
    <t>rừng</t>
  </si>
  <si>
    <t xml:space="preserve">Đường đi khu sản xuất nước Nong, thôn Vi Ô lắc </t>
  </si>
  <si>
    <t xml:space="preserve">NQ số 30/NQ-HĐND ngày 16/10/2022 của HĐND huyện Kon PLông </t>
  </si>
  <si>
    <t>không có rừng</t>
  </si>
  <si>
    <t>rừng thông trồng</t>
  </si>
  <si>
    <t>Đường đi khu sản xuất Kon Doa (Kon Vơng Kia)</t>
  </si>
  <si>
    <t>Kênh mương nội đồng Nước Kla nhánh 1</t>
  </si>
  <si>
    <t>thực hiện xong 2022</t>
  </si>
  <si>
    <t>đất rừng</t>
  </si>
  <si>
    <t xml:space="preserve">kk 2014 có rừng theo qđ 432 đất trả về địa phương </t>
  </si>
  <si>
    <t>huyện</t>
  </si>
  <si>
    <t>huyên</t>
  </si>
  <si>
    <t>đât rừng</t>
  </si>
  <si>
    <t>không rừng</t>
  </si>
  <si>
    <t xml:space="preserve">NQ số 27/NQ-HĐND ngày 19/10/2022 của HĐND huyện KonPLông </t>
  </si>
  <si>
    <t>Bổ sung thêm BQL</t>
  </si>
  <si>
    <t>Dự án xấp xếp, bố trí, ổn định dân cư tập trung và tại chỗ xã Đăk Nên</t>
  </si>
  <si>
    <t>đã thực hiện xong</t>
  </si>
  <si>
    <t>Đường đi khu sản xuất thôn Vác Y Nhông</t>
  </si>
  <si>
    <t>NQ số 14/NQ-HĐND ngày 15/07/2022 của HĐND huyện Kon PLông</t>
  </si>
  <si>
    <t>Thu hồi đất</t>
  </si>
  <si>
    <t>Danh mục thu hồi</t>
  </si>
  <si>
    <t>Thu Hồi đất</t>
  </si>
  <si>
    <t>thu hôi đất</t>
  </si>
  <si>
    <t>thu hồi đất</t>
  </si>
  <si>
    <t xml:space="preserve">đất rừng thực tế đã có đập bt </t>
  </si>
  <si>
    <t>đất rừng (đầu đập đất rừng</t>
  </si>
  <si>
    <t>đất rừng (Đập đầu mối</t>
  </si>
  <si>
    <t xml:space="preserve"> Thông báo số: 188/TB-UBND ngày 11/10/2022 của UBND huyện Kon Plông</t>
  </si>
  <si>
    <t>Đường đi khu sản xuất thôn Đắk Tiêu đi làng Tu Rí (Nhánh 1)</t>
  </si>
  <si>
    <t>Đường Tu thôn lên làng cũ</t>
  </si>
  <si>
    <t>Đường nội thôn Thôn Đăk Tiêu</t>
  </si>
  <si>
    <t>Đường đi khu sản xuất thôn Đăk Lúp (nhóm Tu Ngú)</t>
  </si>
  <si>
    <t>Đường từ Thủy lợi Nam Voo đi thôn Tu Thôn 2 (Đường đi KSX Thủy lợi Nam Vo thôn Tu Thôn)</t>
  </si>
  <si>
    <t>Rà soát</t>
  </si>
  <si>
    <t>ONT; DGT</t>
  </si>
  <si>
    <t xml:space="preserve">đất rừng </t>
  </si>
  <si>
    <t xml:space="preserve">NQ số 15/NQ-HĐND ngày 15/07/2022 của HĐND huyện KonPLông </t>
  </si>
  <si>
    <t xml:space="preserve">NQ số 16/NQ-HĐND ngày 15/07/2022 của HĐND huyện KonPLông </t>
  </si>
  <si>
    <t xml:space="preserve">NQ số 29/NQ-HĐND ngày 19/10/2022 của HĐND huyện KonPLông </t>
  </si>
  <si>
    <t>Giếng nước sinh hoạt làng Ngọc Doi, thôn Vác Y Nhông (Giếng nước SH thôn Vác Y Nhông)</t>
  </si>
  <si>
    <t>Đường GTNT thôn Tu Nông nối tiếp</t>
  </si>
  <si>
    <t>Đường đi khu sản xuất thôn Xô Thák</t>
  </si>
  <si>
    <t>Trạm quản lý bảo vệ rừng thôn Kon Plinh, xã Hiếu</t>
  </si>
  <si>
    <t>đã thực hiện</t>
  </si>
  <si>
    <t>Nước sinh hoạt thôn Kon Du</t>
  </si>
  <si>
    <t>Nước sinh hoạt thôn Đăk Ne</t>
  </si>
  <si>
    <t>Đường đi Khu SX Măng Púi thôn Đăk Pờ Rồ</t>
  </si>
  <si>
    <t>Quyết định số 1447/QĐ-UBND ngày 26/12/2018 của Ủy ban nhân dân tỉnh Kon Tum</t>
  </si>
  <si>
    <t>có rừng</t>
  </si>
  <si>
    <t>có rùng</t>
  </si>
  <si>
    <t>có rưungf</t>
  </si>
  <si>
    <t>Chuyển Mục đích sử dụng đất nông nghiệp sang đất nông nghiệp khác (Công ty Cổ phần đầu và thương mại 16-3)</t>
  </si>
  <si>
    <t>Chuyển Mục đích sử dụng đất nông nghiệp sang đất nông nghiệp khác (Công ty Cổ phần dược liệu Mekong)</t>
  </si>
  <si>
    <t>Nhu cầu doanh nghiệp</t>
  </si>
  <si>
    <t>Chuyển mục đích sử dụng đất nông nghiệp sang đất nông nghiệp khác (VINECO Kon Tum-Măng Đen)</t>
  </si>
  <si>
    <t>Quyết định chủ trương đầu tư số 311/QĐ-CT ngày 28/6/2021 của công ty TNHH MTV Lâm nghiệp Kon Plong</t>
  </si>
  <si>
    <t>Quyết định chủ trương đầu tư số 102/QĐ-CT ngày 16/3/2022 của công ty TNHH MTV Lâm nghiệp Kon Plông</t>
  </si>
  <si>
    <t>Quyết định chủ trương đầu tư số 96/QĐ-CT ngày 14/3/2022 của công ty TNHH MTV Lâm nghiệp Kon Plông</t>
  </si>
  <si>
    <t xml:space="preserve"> NQ số 27/NQ-HĐND ngày 10/19/2022 của HĐND huyện Kon PLông</t>
  </si>
  <si>
    <t xml:space="preserve">NQ số 27/NQ-HĐND ngày 10/19/2022 của HĐND huyện Kon PLông </t>
  </si>
  <si>
    <t>đổi tên trên địa bàn xã (0.4ha)</t>
  </si>
  <si>
    <t>Chuyển mục đích sử dụng đất nông nghiệp sang đất nông nghiệp khác tại thôn Măng Pành, thôn Kon Tu Rằng</t>
  </si>
  <si>
    <t>DANH MỤC CÔNG TRÌNH, DỰ ÁN KẾ HOẠCH SỬ DỤNG ĐẤT NĂM 2023 CỦA HUYỆN KON PLÔNG</t>
  </si>
  <si>
    <t>Bổ sung lại</t>
  </si>
  <si>
    <t xml:space="preserve">Bổ sung lại </t>
  </si>
  <si>
    <t xml:space="preserve">Kiên cố kênh mương Măng Xa (đoạn nối tiếp) thôn Măng Cành </t>
  </si>
  <si>
    <t xml:space="preserve">Nâng cấp cụm đường khu tây huyện Kon Plông </t>
  </si>
  <si>
    <t xml:space="preserve">Đường đi khu sản xuất Ri Na ra cầu treo thôn Đăk Ne </t>
  </si>
  <si>
    <t>MC-53</t>
  </si>
  <si>
    <t>DN-20</t>
  </si>
  <si>
    <t>DN-21</t>
  </si>
  <si>
    <t>DN-22</t>
  </si>
  <si>
    <t>DN-23</t>
  </si>
  <si>
    <t>DR-41</t>
  </si>
  <si>
    <t>H-71</t>
  </si>
  <si>
    <t>H-50</t>
  </si>
  <si>
    <t>MB-55</t>
  </si>
  <si>
    <t>MB-56</t>
  </si>
  <si>
    <t>MB-58</t>
  </si>
  <si>
    <t>MB-57</t>
  </si>
  <si>
    <t>DT-36</t>
  </si>
  <si>
    <t>DT-20</t>
  </si>
  <si>
    <t>DR-34</t>
  </si>
  <si>
    <t>DR-35</t>
  </si>
  <si>
    <t>Đường nội thôn làng Đăk Sao, thôn Đăk Da (từ Km 0-00 đến Km 1.500-00 )</t>
  </si>
  <si>
    <t>Công trình di dời đường dây trung, hạ áp nằm trong phạm vi GPMB gói thầu số 04, 05 thuộc dự án thành phần 2 (Đoạn qua tỉnh Kon Tum), Dự án cải tạo, nâng cấp các đoạn xung yếu trên quốc lộ 24.</t>
  </si>
  <si>
    <t>QĐ 1072/UBND ngày 21/10/2014 của UBND tỉnh Kon Tum</t>
  </si>
  <si>
    <t>Các công trình, dự án thuộc đối tượng thu hồi đất</t>
  </si>
  <si>
    <t>KH 2022 chuyển 2023</t>
  </si>
  <si>
    <t>đua qua 2023 thực hiện tiếp</t>
  </si>
  <si>
    <t>0,25</t>
  </si>
  <si>
    <t>Công trình, dự án không do Hội đồng nhân dân cấp tỉnh chấp thuận mà phải thu hồi đất</t>
  </si>
  <si>
    <t>Tên dự án</t>
  </si>
  <si>
    <t>Địa điểm thực hiện</t>
  </si>
  <si>
    <t>Diện tích (ha)</t>
  </si>
  <si>
    <t>Cơ sở pháp lý</t>
  </si>
  <si>
    <t>Văn bản bố trí vốn trong năm 2023, Văn bản cho phép chuyển đổi rừng tự nhiên sang mục đích khác</t>
  </si>
  <si>
    <t>I</t>
  </si>
  <si>
    <t>Phụ lục 1</t>
  </si>
  <si>
    <t>Thành phố Kon Tum</t>
  </si>
  <si>
    <t>Đường Đào Duy Từ (đoạn Nguyễn Huệ đến Trần Văn Hai), thành phố Kon Tum; hạng mục: Nền, mặt đường và hệ thống thoát nước</t>
  </si>
  <si>
    <t>Phường Thắng Lợi</t>
  </si>
  <si>
    <t>Nghị quyết số 64/NQ-HĐND ngày 29/4/2021 của Hội đồng nhân dân tỉnh Kon Tum về chủ trương đầu tư dự án Đường Đào Duy Từ (đoạn Nguyễn Huệ đến Trần Văn Hai), thành phố Kon Tum; hạng mục: Nền, mặt đường và hệ thống thoát nước</t>
  </si>
  <si>
    <t>Quyết định số 4888/QĐ-UBND ngày 20/12/2022 của UBND thành phố về việc giao chi tiết kế hoạch đầu tư nguồn ngân sách nhà nước năm 2023 thành phố Kon Tum</t>
  </si>
  <si>
    <t>Cải tạo, nâng cấp đường Hai Bà Trưng (đoạn Trần Hưng Đạo - cầu nhà máy đường), thành phố Kon Tum</t>
  </si>
  <si>
    <t>Phường Quyết Thắng; P. Quang Trung</t>
  </si>
  <si>
    <t>Nghị quyết số 63/NQ-HĐND ngày 29/4/2021 của Hội đồng nhân dân tỉnh Kon Tum về chủ trương đầu tư dự án Cải tạo, nâng cấp đường Hai Bà Trưng (đoạn Trần Hưng Đạo - cầu nhà máy đường), thành phố Kon Tum</t>
  </si>
  <si>
    <t>Đầu tư dự án hệ thống thoát nước, vỉa hè các tuyến đường nội thành, thành phố Kon Tum</t>
  </si>
  <si>
    <t>Phường Duy Tân, Trường Chinh, Quyết Thắng, Thắng Lợi</t>
  </si>
  <si>
    <t>Nghị quyết số 35/NQ-HĐND ngày 12/7/2022 của Hội đồng nhân dân tỉnh Kon Tum về điều chỉnh chủ trương đầu tư dự án hệ thống thoát nước, vỉa hè các tuyến đường nội thành, thành phố Kon Tum</t>
  </si>
  <si>
    <t>(Kèm theo Nghị quyết số            /NQ-HĐND ngày       tháng       năm 2023 của Hội đồng nhân dân tỉnh Kon Tum)</t>
  </si>
  <si>
    <t>III</t>
  </si>
  <si>
    <t>Huyện Đăk Glei</t>
  </si>
  <si>
    <t xml:space="preserve">Dự án Đường từ Trung tâm thị trấn Đăk Glei đến Trung tâm xã Xốp, huyện Đăk Glei </t>
  </si>
  <si>
    <t>xã Đăk Pek, xã Xốp</t>
  </si>
  <si>
    <t>Quyết định số 1535/QĐ-TTg ngày 15/9/2021 của Thủ tướng chính phủ; Nghị Quyết số 21/NQ-HĐND ngày 29/4/2021 của HĐND tỉnh Kon Tum; Quyết định số 412/QĐ-UBND ngày 15/5/2021 của UBND tỉnh Kon Tum; Quyết định số 21/QĐ-UBND ngày 08/02/2023 của UBND huyện Đăk Glei (Vốn kế hoạch: 192 tỷ), Công văn số 2045/TCLN-KL ngày 07/12/2022 của Tổng Cục lâm nghiệp thẩm định hồ sơ chủ trương chuyển mục đích sử dụng rừng</t>
  </si>
  <si>
    <t>Quyết định số 1535/QĐ-TTg ngày 15/9/2021 của Thủ tướng chính phủ; Nghị Quyết số 21/NQ-HĐND ngày 29/4/2021 của HĐND tỉnh Kon Tum; Quyết định số 412/QĐ-UBND ngày 15/5/2021 của UBND tỉnh Kon Tum; Quyết định số 21/QĐ-UBND ngày 08/02/2023 của UBND huyện Đăk Glei (Vốn kế hoạch: 192 tỷ). Nghị quyết số 05/NQ-HĐND ngày 08/6/2023 của HĐND huyện Đăk Glei (71.062 triệu đồng)</t>
  </si>
  <si>
    <t>Đã phê duyệt dự án tại QĐ số 10/QĐ-UBND ngày 11/01/2023 của UBND tỉnh Kon Tum. KH vốn: 450 triệu đồng</t>
  </si>
  <si>
    <t>Đã phê duyệt dự án tại QĐ số 09/QĐ-UBND ngày 11/01/2023 của UBND tỉnh Kon Tum. KH vốn: 450 triệu đồng</t>
  </si>
  <si>
    <t>Đã phê duyệt dự án tại QĐ số 705/QĐ-UBND ngày 16/11/2022 của UBND tỉnh Kon Tum. KH vốn: 500 triệu đồng</t>
  </si>
  <si>
    <t xml:space="preserve">Danh mục các dự án đầu tư công thuộc thẩm quyền của Hội đồng nhân dân tỉnh chấp thuận mà phải thu hồi đất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</si>
</sst>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 &quot;₫&quot;_-;\-* #,##0\ &quot;₫&quot;_-;_-* &quot;-&quot;\ &quot;₫&quot;_-;_-@_-"/>
    <numFmt numFmtId="165" formatCode="_-* #,##0.00_-;\-* #,##0.00_-;_-* &quot;-&quot;??_-;_-@_-"/>
    <numFmt numFmtId="166" formatCode="0.0"/>
    <numFmt numFmtId="167" formatCode="#,##0.00;[Red]#,##0.00"/>
    <numFmt numFmtId="168" formatCode="#,##0.000;[Red]#,##0.000"/>
    <numFmt numFmtId="169" formatCode="#,##0.0000;[Red]#,##0.0000"/>
  </numFmts>
  <fonts count="57" x14ac:knownFonts="1">
    <font>
      <sz val="14"/>
      <color theme="1"/>
      <name val="Times New Roman"/>
      <family val="2"/>
    </font>
    <font>
      <sz val="11"/>
      <color theme="1"/>
      <name val="Arial"/>
      <family val="2"/>
      <scheme val="minor"/>
    </font>
    <font>
      <sz val="11"/>
      <color theme="1"/>
      <name val="Arial"/>
      <family val="2"/>
      <scheme val="minor"/>
    </font>
    <font>
      <sz val="14"/>
      <color theme="1"/>
      <name val="Times New Roman"/>
      <family val="2"/>
    </font>
    <font>
      <sz val="11"/>
      <color theme="1"/>
      <name val="Times New Roman"/>
      <family val="2"/>
      <charset val="163"/>
    </font>
    <font>
      <sz val="10"/>
      <name val="Arial"/>
      <family val="2"/>
    </font>
    <font>
      <sz val="12"/>
      <name val="Times New Roman"/>
      <family val="1"/>
    </font>
    <font>
      <sz val="10"/>
      <name val="Arial"/>
      <family val="2"/>
      <charset val="163"/>
    </font>
    <font>
      <sz val="11"/>
      <color theme="1"/>
      <name val="Arial"/>
      <family val="2"/>
      <scheme val="minor"/>
    </font>
    <font>
      <sz val="11"/>
      <color theme="1"/>
      <name val="Arial"/>
      <family val="2"/>
      <charset val="163"/>
      <scheme val="minor"/>
    </font>
    <font>
      <b/>
      <sz val="12"/>
      <name val="Times New Roman"/>
      <family val="1"/>
    </font>
    <font>
      <i/>
      <sz val="12"/>
      <name val="Times New Roman"/>
      <family val="1"/>
    </font>
    <font>
      <i/>
      <sz val="14"/>
      <name val="Times New Roman"/>
      <family val="1"/>
    </font>
    <font>
      <sz val="14"/>
      <name val="Times New Roman"/>
      <family val="1"/>
    </font>
    <font>
      <sz val="11"/>
      <name val="Arial"/>
      <family val="2"/>
      <charset val="163"/>
      <scheme val="minor"/>
    </font>
    <font>
      <sz val="14"/>
      <name val="Times New Roman"/>
      <family val="2"/>
    </font>
    <font>
      <sz val="11"/>
      <name val="Arial"/>
      <family val="2"/>
      <scheme val="minor"/>
    </font>
    <font>
      <b/>
      <i/>
      <sz val="14"/>
      <name val="Times New Roman"/>
      <family val="1"/>
    </font>
    <font>
      <b/>
      <sz val="14"/>
      <name val="Times New Roman"/>
      <family val="1"/>
    </font>
    <font>
      <i/>
      <sz val="14"/>
      <name val="Times New Roman"/>
      <family val="2"/>
    </font>
    <font>
      <sz val="10"/>
      <name val="Times New Roman"/>
      <family val="1"/>
    </font>
    <font>
      <sz val="10"/>
      <color theme="1"/>
      <name val="Arial Narrow"/>
      <family val="2"/>
    </font>
    <font>
      <i/>
      <sz val="14"/>
      <color rgb="FFFF0000"/>
      <name val="Times New Roman"/>
      <family val="1"/>
    </font>
    <font>
      <i/>
      <sz val="14"/>
      <color theme="3"/>
      <name val="Times New Roman"/>
      <family val="1"/>
    </font>
    <font>
      <b/>
      <i/>
      <sz val="14"/>
      <color theme="3"/>
      <name val="Times New Roman"/>
      <family val="1"/>
    </font>
    <font>
      <sz val="14"/>
      <color theme="3"/>
      <name val="Times New Roman"/>
      <family val="1"/>
    </font>
    <font>
      <i/>
      <sz val="12"/>
      <color theme="3"/>
      <name val="Times New Roman"/>
      <family val="1"/>
    </font>
    <font>
      <i/>
      <sz val="14"/>
      <color theme="6"/>
      <name val="Times New Roman"/>
      <family val="1"/>
    </font>
    <font>
      <i/>
      <sz val="14"/>
      <color theme="4"/>
      <name val="Times New Roman"/>
      <family val="1"/>
    </font>
    <font>
      <sz val="14"/>
      <color rgb="FFFF0000"/>
      <name val="Times New Roman"/>
      <family val="2"/>
    </font>
    <font>
      <sz val="14"/>
      <color theme="1"/>
      <name val="Times New Roman"/>
      <family val="1"/>
      <charset val="163"/>
    </font>
    <font>
      <sz val="8"/>
      <name val="Times New Roman"/>
      <family val="2"/>
    </font>
    <font>
      <sz val="14"/>
      <name val="Arial"/>
      <family val="2"/>
      <charset val="163"/>
      <scheme val="minor"/>
    </font>
    <font>
      <sz val="14"/>
      <name val="Arial"/>
      <family val="2"/>
      <scheme val="minor"/>
    </font>
    <font>
      <sz val="14"/>
      <color rgb="FFFF0000"/>
      <name val="Times New Roman"/>
      <family val="1"/>
    </font>
    <font>
      <b/>
      <sz val="14"/>
      <color rgb="FFFF0000"/>
      <name val="Times New Roman"/>
      <family val="1"/>
    </font>
    <font>
      <sz val="14"/>
      <color theme="1"/>
      <name val="Times New Roman"/>
      <family val="1"/>
    </font>
    <font>
      <b/>
      <sz val="14"/>
      <color theme="1"/>
      <name val="Times New Roman"/>
      <family val="1"/>
    </font>
    <font>
      <sz val="13"/>
      <name val="Times New Roman"/>
      <family val="1"/>
    </font>
    <font>
      <sz val="14"/>
      <color rgb="FFFF0000"/>
      <name val="Arial"/>
      <family val="2"/>
      <charset val="163"/>
      <scheme val="minor"/>
    </font>
    <font>
      <sz val="14"/>
      <color rgb="FFFF0000"/>
      <name val="Arial"/>
      <family val="2"/>
      <scheme val="minor"/>
    </font>
    <font>
      <sz val="14"/>
      <color rgb="FF00B050"/>
      <name val="Times New Roman"/>
      <family val="1"/>
    </font>
    <font>
      <b/>
      <sz val="14"/>
      <color rgb="FF00B050"/>
      <name val="Times New Roman"/>
      <family val="1"/>
    </font>
    <font>
      <b/>
      <sz val="13"/>
      <name val="Times New Roman"/>
      <family val="1"/>
    </font>
    <font>
      <sz val="11"/>
      <color theme="1"/>
      <name val="Times New Roman"/>
      <family val="1"/>
    </font>
    <font>
      <sz val="11"/>
      <color rgb="FFFF0000"/>
      <name val="Times New Roman"/>
      <family val="1"/>
    </font>
    <font>
      <sz val="12"/>
      <color rgb="FFFF0000"/>
      <name val="Times New Roman"/>
      <family val="1"/>
    </font>
    <font>
      <sz val="12"/>
      <color theme="1"/>
      <name val="Times New Roman"/>
      <family val="1"/>
    </font>
    <font>
      <i/>
      <sz val="11"/>
      <name val="Times New Roman"/>
      <family val="1"/>
    </font>
    <font>
      <b/>
      <i/>
      <sz val="14"/>
      <color rgb="FFFF0000"/>
      <name val="Times New Roman"/>
      <family val="1"/>
    </font>
    <font>
      <i/>
      <sz val="14"/>
      <color rgb="FF0070C0"/>
      <name val="Times New Roman"/>
      <family val="1"/>
    </font>
    <font>
      <i/>
      <sz val="14"/>
      <color theme="1"/>
      <name val="Times New Roman"/>
      <family val="1"/>
    </font>
    <font>
      <b/>
      <i/>
      <sz val="14"/>
      <color theme="1"/>
      <name val="Times New Roman"/>
      <family val="1"/>
    </font>
    <font>
      <i/>
      <sz val="14"/>
      <color rgb="FFC00000"/>
      <name val="Times New Roman"/>
      <family val="1"/>
    </font>
    <font>
      <sz val="14"/>
      <color rgb="FFC00000"/>
      <name val="Times New Roman"/>
      <family val="1"/>
    </font>
    <font>
      <sz val="10"/>
      <name val=".VnTime"/>
      <family val="2"/>
    </font>
    <font>
      <b/>
      <sz val="13"/>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s>
  <cellStyleXfs count="481">
    <xf numFmtId="0" fontId="0" fillId="0" borderId="0"/>
    <xf numFmtId="0" fontId="4" fillId="0" borderId="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8" fillId="0" borderId="0"/>
    <xf numFmtId="0" fontId="8" fillId="0" borderId="0"/>
    <xf numFmtId="0" fontId="8" fillId="0" borderId="0"/>
    <xf numFmtId="0" fontId="3" fillId="0" borderId="0"/>
    <xf numFmtId="0" fontId="3" fillId="0" borderId="0"/>
    <xf numFmtId="0" fontId="4"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4" fillId="0" borderId="0"/>
    <xf numFmtId="0" fontId="8" fillId="0" borderId="0"/>
    <xf numFmtId="0" fontId="8" fillId="0" borderId="0"/>
    <xf numFmtId="0" fontId="9"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5"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5"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3"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9" fontId="8" fillId="0" borderId="0" applyFont="0" applyFill="0" applyBorder="0" applyAlignment="0" applyProtection="0"/>
    <xf numFmtId="0" fontId="4" fillId="0" borderId="0"/>
    <xf numFmtId="0" fontId="4" fillId="0" borderId="0"/>
    <xf numFmtId="0" fontId="4" fillId="0" borderId="0"/>
    <xf numFmtId="0" fontId="5" fillId="0" borderId="0"/>
    <xf numFmtId="0" fontId="4" fillId="0" borderId="0"/>
    <xf numFmtId="0" fontId="5" fillId="0" borderId="0"/>
    <xf numFmtId="0" fontId="5" fillId="0" borderId="0">
      <alignment vertical="top"/>
    </xf>
    <xf numFmtId="0" fontId="8" fillId="0" borderId="0"/>
    <xf numFmtId="0" fontId="8" fillId="0" borderId="0"/>
    <xf numFmtId="0" fontId="21" fillId="0" borderId="0"/>
    <xf numFmtId="43" fontId="3" fillId="0" borderId="0" applyFont="0" applyFill="0" applyBorder="0" applyAlignment="0" applyProtection="0"/>
    <xf numFmtId="0" fontId="5" fillId="0" borderId="0"/>
    <xf numFmtId="0" fontId="5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cellStyleXfs>
  <cellXfs count="835">
    <xf numFmtId="0" fontId="0" fillId="0" borderId="0" xfId="0"/>
    <xf numFmtId="0" fontId="6" fillId="0" borderId="0" xfId="1" applyFont="1"/>
    <xf numFmtId="0" fontId="6" fillId="0" borderId="0" xfId="1" applyFont="1" applyAlignment="1">
      <alignment horizontal="center" vertical="center"/>
    </xf>
    <xf numFmtId="0" fontId="11" fillId="0" borderId="1" xfId="42" applyFont="1" applyBorder="1" applyAlignment="1">
      <alignment vertical="center" wrapText="1"/>
    </xf>
    <xf numFmtId="0" fontId="11" fillId="0" borderId="0" xfId="1" applyFont="1" applyAlignment="1">
      <alignment wrapText="1"/>
    </xf>
    <xf numFmtId="0" fontId="12" fillId="0" borderId="1" xfId="42" applyFont="1" applyBorder="1" applyAlignment="1">
      <alignment horizontal="center" vertical="center" wrapText="1"/>
    </xf>
    <xf numFmtId="0" fontId="12" fillId="0" borderId="1" xfId="1" applyFont="1" applyBorder="1" applyAlignment="1">
      <alignment horizontal="left" vertical="center" wrapText="1"/>
    </xf>
    <xf numFmtId="167" fontId="12" fillId="0" borderId="1" xfId="42" applyNumberFormat="1" applyFont="1" applyBorder="1" applyAlignment="1">
      <alignment horizontal="center" vertical="center" wrapText="1"/>
    </xf>
    <xf numFmtId="0" fontId="12" fillId="0" borderId="1" xfId="92" applyFont="1" applyBorder="1" applyAlignment="1">
      <alignment horizontal="center" vertical="center" wrapText="1"/>
    </xf>
    <xf numFmtId="0" fontId="12" fillId="0" borderId="1" xfId="39" applyFont="1" applyBorder="1" applyAlignment="1">
      <alignment horizontal="left" vertical="center" wrapText="1"/>
    </xf>
    <xf numFmtId="0" fontId="12" fillId="0" borderId="1" xfId="1"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xf numFmtId="2" fontId="12" fillId="0" borderId="1" xfId="227"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3" fillId="0" borderId="1" xfId="0" applyFont="1" applyBorder="1"/>
    <xf numFmtId="0" fontId="16" fillId="0" borderId="1" xfId="0" applyFont="1" applyBorder="1"/>
    <xf numFmtId="4" fontId="12" fillId="0" borderId="1" xfId="23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wrapText="1"/>
    </xf>
    <xf numFmtId="0" fontId="18" fillId="0" borderId="1" xfId="1" applyFont="1" applyBorder="1" applyAlignment="1">
      <alignment horizontal="left" vertical="center" wrapText="1"/>
    </xf>
    <xf numFmtId="167" fontId="17" fillId="0" borderId="1" xfId="42" applyNumberFormat="1" applyFont="1" applyBorder="1" applyAlignment="1">
      <alignment horizontal="center" vertical="center" wrapText="1"/>
    </xf>
    <xf numFmtId="0" fontId="18" fillId="0" borderId="0" xfId="0" applyFont="1"/>
    <xf numFmtId="0" fontId="18" fillId="0" borderId="1" xfId="42" applyFont="1" applyBorder="1" applyAlignment="1">
      <alignment horizontal="center" vertical="center" wrapText="1"/>
    </xf>
    <xf numFmtId="0" fontId="18" fillId="0" borderId="1" xfId="42" applyFont="1" applyBorder="1" applyAlignment="1">
      <alignment horizontal="center" vertical="center"/>
    </xf>
    <xf numFmtId="0" fontId="18" fillId="0" borderId="1" xfId="1" applyFont="1" applyBorder="1" applyAlignment="1">
      <alignment horizontal="center" vertical="center" wrapText="1"/>
    </xf>
    <xf numFmtId="4" fontId="18" fillId="0" borderId="1" xfId="1" applyNumberFormat="1" applyFont="1" applyBorder="1" applyAlignment="1">
      <alignment horizontal="center" vertical="center" wrapText="1"/>
    </xf>
    <xf numFmtId="0" fontId="17" fillId="0" borderId="1" xfId="1" applyFont="1" applyBorder="1" applyAlignment="1">
      <alignment horizontal="center" vertical="center" wrapText="1"/>
    </xf>
    <xf numFmtId="2" fontId="18" fillId="0" borderId="1" xfId="1" applyNumberFormat="1" applyFont="1" applyBorder="1" applyAlignment="1">
      <alignment horizontal="center" vertical="center" wrapText="1"/>
    </xf>
    <xf numFmtId="4" fontId="18" fillId="0" borderId="1" xfId="221" applyNumberFormat="1" applyFont="1" applyBorder="1" applyAlignment="1">
      <alignment horizontal="center" vertical="center" wrapText="1"/>
    </xf>
    <xf numFmtId="0" fontId="12" fillId="0" borderId="1" xfId="42" applyFont="1" applyBorder="1" applyAlignment="1">
      <alignment horizontal="left" vertical="center" wrapText="1"/>
    </xf>
    <xf numFmtId="0" fontId="12" fillId="0" borderId="1" xfId="0" applyFont="1" applyBorder="1" applyAlignment="1">
      <alignment wrapText="1"/>
    </xf>
    <xf numFmtId="0" fontId="18" fillId="0" borderId="0" xfId="1" applyFont="1" applyAlignment="1">
      <alignment horizontal="center" vertical="center"/>
    </xf>
    <xf numFmtId="0" fontId="17" fillId="0" borderId="1" xfId="0" applyFont="1" applyBorder="1" applyAlignment="1">
      <alignment horizontal="center" vertical="center"/>
    </xf>
    <xf numFmtId="0" fontId="12" fillId="0" borderId="1" xfId="190" applyFont="1" applyBorder="1" applyAlignment="1">
      <alignment horizontal="center" vertical="center" wrapText="1"/>
    </xf>
    <xf numFmtId="0" fontId="15" fillId="0" borderId="0" xfId="0" applyFont="1"/>
    <xf numFmtId="4" fontId="12" fillId="0" borderId="1" xfId="227" applyNumberFormat="1" applyFont="1" applyBorder="1" applyAlignment="1">
      <alignment horizontal="center" vertical="center" wrapText="1"/>
    </xf>
    <xf numFmtId="0" fontId="19" fillId="0" borderId="0" xfId="0" applyFont="1"/>
    <xf numFmtId="2" fontId="11" fillId="0" borderId="1" xfId="227"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9" fontId="12" fillId="0" borderId="1" xfId="227" applyNumberFormat="1" applyFont="1" applyBorder="1" applyAlignment="1">
      <alignment horizontal="left" vertical="center" wrapText="1"/>
    </xf>
    <xf numFmtId="49" fontId="12" fillId="0" borderId="1" xfId="227" applyNumberFormat="1" applyFont="1" applyBorder="1" applyAlignment="1">
      <alignment horizontal="center" vertical="center" wrapText="1"/>
    </xf>
    <xf numFmtId="0" fontId="13" fillId="0" borderId="0" xfId="0" applyFont="1"/>
    <xf numFmtId="0" fontId="12" fillId="0" borderId="1" xfId="0" applyFont="1" applyBorder="1" applyAlignment="1">
      <alignment horizontal="left" vertical="center" wrapText="1"/>
    </xf>
    <xf numFmtId="4" fontId="12" fillId="0" borderId="1" xfId="42" applyNumberFormat="1" applyFont="1" applyBorder="1" applyAlignment="1">
      <alignment horizontal="center" vertical="center" wrapText="1"/>
    </xf>
    <xf numFmtId="0" fontId="12" fillId="0" borderId="0" xfId="0" applyFont="1"/>
    <xf numFmtId="0" fontId="14" fillId="0" borderId="1" xfId="0" applyFont="1" applyBorder="1"/>
    <xf numFmtId="0" fontId="12" fillId="0" borderId="1" xfId="225" applyFont="1" applyBorder="1" applyAlignment="1">
      <alignment horizontal="center" vertical="center" wrapText="1"/>
    </xf>
    <xf numFmtId="165" fontId="12" fillId="0" borderId="1" xfId="0" applyNumberFormat="1" applyFont="1" applyBorder="1" applyAlignment="1">
      <alignment horizontal="center" wrapText="1"/>
    </xf>
    <xf numFmtId="0" fontId="12" fillId="0" borderId="1" xfId="39" applyFont="1" applyBorder="1" applyAlignment="1">
      <alignment horizontal="center" vertical="center" wrapText="1"/>
    </xf>
    <xf numFmtId="3" fontId="12" fillId="0" borderId="1" xfId="229" applyNumberFormat="1" applyFont="1" applyBorder="1" applyAlignment="1">
      <alignment horizontal="left" vertical="center" wrapText="1"/>
    </xf>
    <xf numFmtId="0" fontId="14" fillId="0" borderId="1" xfId="0" applyFont="1" applyBorder="1" applyAlignment="1">
      <alignment horizontal="center" vertical="center"/>
    </xf>
    <xf numFmtId="0" fontId="13" fillId="0" borderId="1" xfId="0" applyFont="1" applyBorder="1" applyAlignment="1">
      <alignment vertical="center" wrapText="1"/>
    </xf>
    <xf numFmtId="2" fontId="12" fillId="0" borderId="1" xfId="228" applyNumberFormat="1" applyFont="1" applyBorder="1" applyAlignment="1">
      <alignment horizontal="left" vertical="center" wrapText="1"/>
    </xf>
    <xf numFmtId="167" fontId="12" fillId="0" borderId="1" xfId="0" applyNumberFormat="1" applyFont="1" applyBorder="1" applyAlignment="1">
      <alignment horizontal="center" vertical="center" wrapText="1"/>
    </xf>
    <xf numFmtId="2" fontId="12" fillId="0" borderId="1" xfId="190" applyNumberFormat="1" applyFont="1" applyBorder="1" applyAlignment="1">
      <alignment horizontal="left" vertical="center" wrapText="1"/>
    </xf>
    <xf numFmtId="0" fontId="18" fillId="0" borderId="0" xfId="0" applyFont="1" applyAlignment="1">
      <alignment horizontal="center" vertical="center"/>
    </xf>
    <xf numFmtId="0" fontId="15" fillId="0" borderId="0" xfId="0" applyFont="1" applyAlignment="1">
      <alignment horizontal="center" vertical="center"/>
    </xf>
    <xf numFmtId="43" fontId="12" fillId="0" borderId="1" xfId="2" applyFont="1" applyFill="1" applyBorder="1" applyAlignment="1">
      <alignment horizontal="center" vertical="center" wrapText="1"/>
    </xf>
    <xf numFmtId="0" fontId="12" fillId="0" borderId="1" xfId="0" applyFont="1" applyBorder="1" applyAlignment="1">
      <alignment horizontal="center" vertical="center"/>
    </xf>
    <xf numFmtId="2" fontId="13" fillId="0" borderId="1" xfId="0" applyNumberFormat="1" applyFont="1" applyBorder="1"/>
    <xf numFmtId="0" fontId="12" fillId="0" borderId="1" xfId="0" applyFont="1" applyBorder="1"/>
    <xf numFmtId="0" fontId="12" fillId="0" borderId="1" xfId="0" applyFont="1" applyBorder="1" applyAlignment="1">
      <alignment horizontal="left" vertical="center"/>
    </xf>
    <xf numFmtId="2" fontId="12" fillId="0" borderId="1" xfId="1" applyNumberFormat="1" applyFont="1" applyBorder="1" applyAlignment="1">
      <alignment horizontal="center" vertical="center" wrapText="1"/>
    </xf>
    <xf numFmtId="167" fontId="12" fillId="0" borderId="1" xfId="190" applyNumberFormat="1" applyFont="1" applyBorder="1" applyAlignment="1">
      <alignment horizontal="center" vertical="center" wrapText="1"/>
    </xf>
    <xf numFmtId="165" fontId="12" fillId="0" borderId="1" xfId="1" applyNumberFormat="1" applyFont="1" applyBorder="1" applyAlignment="1">
      <alignment horizontal="center" vertical="center" wrapText="1"/>
    </xf>
    <xf numFmtId="4" fontId="11" fillId="0" borderId="1" xfId="42"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167" fontId="12" fillId="2" borderId="1" xfId="42" applyNumberFormat="1" applyFont="1" applyFill="1" applyBorder="1" applyAlignment="1">
      <alignment horizontal="center" vertical="center" wrapText="1"/>
    </xf>
    <xf numFmtId="2" fontId="13" fillId="2" borderId="1" xfId="0" applyNumberFormat="1" applyFont="1" applyFill="1" applyBorder="1"/>
    <xf numFmtId="0" fontId="13" fillId="2" borderId="1" xfId="0" applyFont="1" applyFill="1" applyBorder="1"/>
    <xf numFmtId="0" fontId="12" fillId="2" borderId="1" xfId="0" applyFont="1" applyFill="1" applyBorder="1"/>
    <xf numFmtId="4" fontId="12" fillId="2" borderId="1" xfId="227"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2" borderId="0" xfId="0" applyFont="1" applyFill="1" applyAlignment="1">
      <alignment horizontal="center" vertical="center"/>
    </xf>
    <xf numFmtId="0" fontId="15" fillId="2" borderId="0" xfId="0" applyFont="1" applyFill="1"/>
    <xf numFmtId="0" fontId="13" fillId="2" borderId="0" xfId="0" applyFont="1" applyFill="1"/>
    <xf numFmtId="0" fontId="12" fillId="2" borderId="0" xfId="0" applyFont="1" applyFill="1"/>
    <xf numFmtId="0" fontId="12" fillId="2" borderId="1" xfId="0" applyFont="1" applyFill="1" applyBorder="1" applyAlignment="1">
      <alignment wrapText="1"/>
    </xf>
    <xf numFmtId="43" fontId="12" fillId="2" borderId="1" xfId="2" applyFont="1" applyFill="1" applyBorder="1" applyAlignment="1">
      <alignment horizontal="center" vertical="center" wrapText="1"/>
    </xf>
    <xf numFmtId="0" fontId="12" fillId="2" borderId="1" xfId="190" applyFont="1" applyFill="1" applyBorder="1" applyAlignment="1">
      <alignment horizontal="center" vertical="center" wrapText="1"/>
    </xf>
    <xf numFmtId="0" fontId="17" fillId="2" borderId="1" xfId="0" applyFont="1" applyFill="1" applyBorder="1" applyAlignment="1">
      <alignment horizontal="center" vertical="center"/>
    </xf>
    <xf numFmtId="0" fontId="15" fillId="2" borderId="1" xfId="0" applyFont="1" applyFill="1" applyBorder="1"/>
    <xf numFmtId="0" fontId="19" fillId="2" borderId="0" xfId="0" applyFont="1" applyFill="1"/>
    <xf numFmtId="4" fontId="12" fillId="2" borderId="1" xfId="0" applyNumberFormat="1" applyFont="1" applyFill="1" applyBorder="1" applyAlignment="1">
      <alignment horizontal="center" vertical="center" wrapText="1"/>
    </xf>
    <xf numFmtId="2" fontId="12" fillId="2" borderId="1" xfId="227" applyNumberFormat="1" applyFont="1" applyFill="1" applyBorder="1" applyAlignment="1">
      <alignment horizontal="center" vertical="center" wrapText="1"/>
    </xf>
    <xf numFmtId="0" fontId="16" fillId="2" borderId="1" xfId="0" applyFont="1" applyFill="1" applyBorder="1"/>
    <xf numFmtId="4" fontId="12" fillId="2" borderId="1" xfId="42" applyNumberFormat="1" applyFont="1" applyFill="1" applyBorder="1" applyAlignment="1">
      <alignment horizontal="center" vertical="center" wrapText="1"/>
    </xf>
    <xf numFmtId="0" fontId="23" fillId="0" borderId="1" xfId="0" applyFont="1" applyBorder="1" applyAlignment="1">
      <alignment horizontal="center" vertical="center" wrapText="1"/>
    </xf>
    <xf numFmtId="167" fontId="23" fillId="0" borderId="1" xfId="42" applyNumberFormat="1" applyFont="1" applyBorder="1" applyAlignment="1">
      <alignment horizontal="center" vertical="center" wrapText="1"/>
    </xf>
    <xf numFmtId="4" fontId="23" fillId="0" borderId="1" xfId="42" applyNumberFormat="1" applyFont="1" applyBorder="1" applyAlignment="1">
      <alignment horizontal="center" vertical="center" wrapText="1"/>
    </xf>
    <xf numFmtId="0" fontId="23" fillId="0" borderId="1" xfId="0" applyFont="1" applyBorder="1" applyAlignment="1">
      <alignment wrapText="1"/>
    </xf>
    <xf numFmtId="0" fontId="23" fillId="0" borderId="1" xfId="1" applyFont="1" applyBorder="1" applyAlignment="1">
      <alignment horizontal="center" vertical="center" wrapText="1"/>
    </xf>
    <xf numFmtId="0" fontId="24" fillId="0" borderId="1" xfId="0" applyFont="1" applyBorder="1" applyAlignment="1">
      <alignment horizontal="center" vertical="center"/>
    </xf>
    <xf numFmtId="0" fontId="25" fillId="0" borderId="0" xfId="0" applyFont="1"/>
    <xf numFmtId="49" fontId="26" fillId="0" borderId="1" xfId="227"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3" fillId="0" borderId="0" xfId="0" applyFont="1"/>
    <xf numFmtId="0" fontId="15" fillId="2" borderId="1" xfId="0" applyFont="1" applyFill="1" applyBorder="1" applyAlignment="1">
      <alignment horizontal="center" vertical="center"/>
    </xf>
    <xf numFmtId="0" fontId="27" fillId="2" borderId="1" xfId="0" applyFont="1" applyFill="1" applyBorder="1" applyAlignment="1">
      <alignment vertical="center" wrapText="1"/>
    </xf>
    <xf numFmtId="49" fontId="12" fillId="2" borderId="1" xfId="227"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7" fontId="28" fillId="2" borderId="1" xfId="42" applyNumberFormat="1" applyFont="1" applyFill="1" applyBorder="1" applyAlignment="1">
      <alignment horizontal="center" vertical="center" wrapText="1"/>
    </xf>
    <xf numFmtId="0" fontId="12" fillId="2" borderId="1" xfId="1" applyFont="1" applyFill="1" applyBorder="1" applyAlignment="1">
      <alignment horizontal="left" vertical="center" wrapText="1"/>
    </xf>
    <xf numFmtId="0" fontId="22" fillId="0" borderId="1" xfId="0" applyFont="1" applyBorder="1" applyAlignment="1">
      <alignment horizontal="center" vertical="center" wrapText="1"/>
    </xf>
    <xf numFmtId="0" fontId="12" fillId="2" borderId="3" xfId="0" applyFont="1" applyFill="1" applyBorder="1" applyAlignment="1">
      <alignment horizontal="left" vertical="center" wrapText="1"/>
    </xf>
    <xf numFmtId="0" fontId="29" fillId="0" borderId="0" xfId="0" applyFont="1"/>
    <xf numFmtId="2" fontId="23" fillId="0" borderId="1" xfId="190" applyNumberFormat="1" applyFont="1" applyBorder="1" applyAlignment="1">
      <alignment horizontal="left" vertical="center" wrapText="1"/>
    </xf>
    <xf numFmtId="0" fontId="23" fillId="0" borderId="1" xfId="190" applyFont="1" applyBorder="1" applyAlignment="1">
      <alignment horizontal="center" vertical="center" wrapText="1"/>
    </xf>
    <xf numFmtId="2" fontId="12" fillId="0" borderId="4" xfId="228" applyNumberFormat="1" applyFont="1" applyBorder="1" applyAlignment="1">
      <alignment horizontal="left" vertical="center" wrapText="1"/>
    </xf>
    <xf numFmtId="0" fontId="12" fillId="2" borderId="1" xfId="39" applyFont="1" applyFill="1" applyBorder="1" applyAlignment="1">
      <alignment horizontal="left" vertical="center" wrapText="1"/>
    </xf>
    <xf numFmtId="0" fontId="12" fillId="2" borderId="1" xfId="39" applyFont="1" applyFill="1" applyBorder="1" applyAlignment="1">
      <alignment horizontal="center" vertical="center" wrapText="1"/>
    </xf>
    <xf numFmtId="4" fontId="12" fillId="2" borderId="0" xfId="0" applyNumberFormat="1" applyFont="1" applyFill="1"/>
    <xf numFmtId="0" fontId="11" fillId="2" borderId="0" xfId="0" applyFont="1" applyFill="1" applyAlignment="1">
      <alignment horizontal="center" vertical="center" wrapText="1"/>
    </xf>
    <xf numFmtId="0" fontId="23" fillId="0" borderId="0" xfId="0" applyFont="1" applyAlignment="1">
      <alignment horizontal="center"/>
    </xf>
    <xf numFmtId="0" fontId="12" fillId="2" borderId="1" xfId="0" applyFont="1" applyFill="1" applyBorder="1" applyAlignment="1">
      <alignment vertical="center" wrapText="1"/>
    </xf>
    <xf numFmtId="167" fontId="12" fillId="2" borderId="0" xfId="0" applyNumberFormat="1" applyFont="1" applyFill="1"/>
    <xf numFmtId="0" fontId="30" fillId="0" borderId="1" xfId="0" applyFont="1" applyBorder="1"/>
    <xf numFmtId="167" fontId="23" fillId="2" borderId="1" xfId="42" applyNumberFormat="1" applyFont="1" applyFill="1" applyBorder="1" applyAlignment="1">
      <alignment horizontal="center" vertical="center" wrapText="1"/>
    </xf>
    <xf numFmtId="0" fontId="23" fillId="2" borderId="1" xfId="0" applyFont="1" applyFill="1" applyBorder="1" applyAlignment="1">
      <alignment wrapText="1"/>
    </xf>
    <xf numFmtId="0" fontId="23" fillId="2" borderId="1" xfId="0" applyFont="1" applyFill="1" applyBorder="1" applyAlignment="1">
      <alignment horizontal="center" vertical="center" wrapText="1"/>
    </xf>
    <xf numFmtId="0" fontId="23" fillId="2" borderId="1" xfId="225" applyFont="1" applyFill="1" applyBorder="1" applyAlignment="1">
      <alignment horizontal="left" vertical="center" wrapText="1"/>
    </xf>
    <xf numFmtId="4" fontId="23" fillId="2" borderId="1" xfId="42" applyNumberFormat="1" applyFont="1" applyFill="1" applyBorder="1" applyAlignment="1">
      <alignment horizontal="center" vertical="center" wrapText="1"/>
    </xf>
    <xf numFmtId="0" fontId="13" fillId="0" borderId="0" xfId="1" applyFont="1"/>
    <xf numFmtId="0" fontId="13" fillId="0" borderId="0" xfId="0" applyFont="1" applyAlignment="1">
      <alignment horizontal="center" vertical="center"/>
    </xf>
    <xf numFmtId="0" fontId="13" fillId="0" borderId="1" xfId="0" applyFont="1" applyBorder="1" applyAlignment="1">
      <alignment vertical="center"/>
    </xf>
    <xf numFmtId="0" fontId="13" fillId="0" borderId="5" xfId="0" applyFont="1" applyBorder="1" applyAlignment="1">
      <alignment horizontal="center" vertical="center" wrapText="1"/>
    </xf>
    <xf numFmtId="0" fontId="13" fillId="0" borderId="0" xfId="1" applyFont="1" applyAlignment="1">
      <alignment horizontal="center" vertical="center"/>
    </xf>
    <xf numFmtId="0" fontId="13" fillId="0" borderId="1" xfId="227" applyFont="1" applyBorder="1" applyAlignment="1">
      <alignment vertical="center" wrapText="1"/>
    </xf>
    <xf numFmtId="0" fontId="13" fillId="0" borderId="0" xfId="0" applyFont="1" applyAlignment="1">
      <alignment vertical="center" wrapText="1"/>
    </xf>
    <xf numFmtId="1" fontId="18" fillId="0" borderId="1" xfId="1" applyNumberFormat="1" applyFont="1" applyBorder="1" applyAlignment="1">
      <alignment horizontal="center" vertical="center" wrapText="1" shrinkToFit="1"/>
    </xf>
    <xf numFmtId="0" fontId="18" fillId="0" borderId="1" xfId="1" applyFont="1" applyBorder="1" applyAlignment="1">
      <alignment vertical="center" wrapText="1"/>
    </xf>
    <xf numFmtId="167" fontId="13" fillId="0" borderId="1" xfId="42" applyNumberFormat="1" applyFont="1" applyBorder="1" applyAlignment="1">
      <alignment horizontal="center" vertical="center" wrapText="1"/>
    </xf>
    <xf numFmtId="167" fontId="18" fillId="0" borderId="1" xfId="42" applyNumberFormat="1" applyFont="1" applyBorder="1" applyAlignment="1">
      <alignment horizontal="center" vertical="center" wrapText="1"/>
    </xf>
    <xf numFmtId="0" fontId="18" fillId="0" borderId="1" xfId="225" applyFont="1" applyBorder="1" applyAlignment="1">
      <alignment horizontal="center" vertical="center" wrapText="1"/>
    </xf>
    <xf numFmtId="0" fontId="18" fillId="0" borderId="1" xfId="0" applyFont="1" applyBorder="1" applyAlignment="1">
      <alignment horizontal="center" vertical="center" wrapText="1"/>
    </xf>
    <xf numFmtId="1" fontId="18" fillId="0" borderId="0" xfId="224" applyNumberFormat="1" applyFont="1" applyAlignment="1">
      <alignment horizontal="center" vertical="center" shrinkToFit="1"/>
    </xf>
    <xf numFmtId="166" fontId="18" fillId="0" borderId="1" xfId="1" applyNumberFormat="1" applyFont="1" applyBorder="1" applyAlignment="1">
      <alignment horizontal="center" vertical="center" wrapText="1" shrinkToFit="1"/>
    </xf>
    <xf numFmtId="0" fontId="18" fillId="0" borderId="1" xfId="224" applyFont="1" applyBorder="1" applyAlignment="1">
      <alignment horizontal="center" vertical="center" wrapText="1"/>
    </xf>
    <xf numFmtId="166" fontId="18" fillId="0" borderId="0" xfId="224" applyNumberFormat="1" applyFont="1" applyAlignment="1">
      <alignment horizontal="center" vertical="center" shrinkToFit="1"/>
    </xf>
    <xf numFmtId="167" fontId="18" fillId="0" borderId="0" xfId="0" applyNumberFormat="1" applyFont="1"/>
    <xf numFmtId="0" fontId="13" fillId="0" borderId="1" xfId="0" applyFont="1" applyBorder="1" applyAlignment="1">
      <alignment horizontal="center" vertical="center" wrapText="1"/>
    </xf>
    <xf numFmtId="167" fontId="13" fillId="0" borderId="1" xfId="0" applyNumberFormat="1" applyFont="1" applyBorder="1" applyAlignment="1">
      <alignment vertical="center"/>
    </xf>
    <xf numFmtId="167" fontId="13" fillId="0" borderId="1" xfId="227"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90" applyFont="1" applyBorder="1" applyAlignment="1">
      <alignment horizontal="center" vertical="center" wrapText="1"/>
    </xf>
    <xf numFmtId="0" fontId="13" fillId="0" borderId="1" xfId="0" applyFont="1" applyBorder="1" applyAlignment="1">
      <alignment horizontal="center" vertical="center"/>
    </xf>
    <xf numFmtId="167" fontId="13" fillId="0" borderId="1" xfId="0" applyNumberFormat="1" applyFont="1" applyBorder="1" applyAlignment="1">
      <alignment horizontal="center" vertical="center"/>
    </xf>
    <xf numFmtId="2" fontId="13" fillId="0" borderId="1" xfId="227" applyNumberFormat="1" applyFont="1" applyBorder="1" applyAlignment="1">
      <alignment horizontal="center" vertical="center" wrapText="1"/>
    </xf>
    <xf numFmtId="167" fontId="13" fillId="0" borderId="1" xfId="0" applyNumberFormat="1" applyFont="1" applyBorder="1" applyAlignment="1">
      <alignment vertical="center" wrapText="1"/>
    </xf>
    <xf numFmtId="2" fontId="13" fillId="0" borderId="0" xfId="227" applyNumberFormat="1" applyFont="1" applyAlignment="1">
      <alignment horizontal="center" vertical="center" wrapText="1"/>
    </xf>
    <xf numFmtId="166" fontId="18" fillId="0" borderId="0" xfId="1" applyNumberFormat="1" applyFont="1" applyAlignment="1">
      <alignment horizontal="center" vertical="center" shrinkToFit="1"/>
    </xf>
    <xf numFmtId="167" fontId="18" fillId="0" borderId="0" xfId="42" applyNumberFormat="1" applyFont="1" applyAlignment="1">
      <alignment horizontal="center" vertical="center" wrapText="1"/>
    </xf>
    <xf numFmtId="0" fontId="18" fillId="0" borderId="0" xfId="1" applyFont="1" applyAlignment="1">
      <alignment horizontal="center" vertical="center" wrapText="1"/>
    </xf>
    <xf numFmtId="1" fontId="18" fillId="0" borderId="0" xfId="1" applyNumberFormat="1" applyFont="1" applyAlignment="1">
      <alignment horizontal="center" vertical="center" shrinkToFit="1"/>
    </xf>
    <xf numFmtId="0" fontId="18" fillId="0" borderId="1" xfId="42" applyFont="1" applyBorder="1" applyAlignment="1">
      <alignment vertical="center" wrapText="1"/>
    </xf>
    <xf numFmtId="0" fontId="18" fillId="0" borderId="0" xfId="42" applyFont="1" applyAlignment="1">
      <alignment horizontal="center" vertical="center"/>
    </xf>
    <xf numFmtId="0" fontId="18" fillId="0" borderId="0" xfId="1" applyFont="1"/>
    <xf numFmtId="0" fontId="18" fillId="0" borderId="0" xfId="1" applyFont="1" applyAlignment="1">
      <alignment vertical="center"/>
    </xf>
    <xf numFmtId="2" fontId="18" fillId="0" borderId="1" xfId="1" applyNumberFormat="1" applyFont="1" applyBorder="1" applyAlignment="1">
      <alignment vertical="center" wrapText="1"/>
    </xf>
    <xf numFmtId="167" fontId="13" fillId="0" borderId="1" xfId="0" applyNumberFormat="1" applyFont="1" applyBorder="1" applyAlignment="1">
      <alignment horizontal="center" vertical="center" wrapText="1"/>
    </xf>
    <xf numFmtId="4" fontId="13" fillId="0" borderId="1" xfId="42" applyNumberFormat="1" applyFont="1" applyBorder="1" applyAlignment="1">
      <alignment horizontal="center" vertical="center" wrapText="1"/>
    </xf>
    <xf numFmtId="0" fontId="13" fillId="0" borderId="0" xfId="0" applyFont="1" applyAlignment="1">
      <alignment horizontal="center" vertical="center" wrapText="1"/>
    </xf>
    <xf numFmtId="167" fontId="13" fillId="0" borderId="1" xfId="231" applyNumberFormat="1" applyFont="1" applyBorder="1" applyAlignment="1">
      <alignment horizontal="center" vertical="center" wrapText="1"/>
    </xf>
    <xf numFmtId="4" fontId="13" fillId="0" borderId="1" xfId="231" applyNumberFormat="1" applyFont="1" applyBorder="1" applyAlignment="1">
      <alignment horizontal="center" vertical="center" wrapText="1"/>
    </xf>
    <xf numFmtId="49" fontId="13" fillId="0" borderId="0" xfId="227" applyNumberFormat="1" applyFont="1" applyAlignment="1">
      <alignment horizontal="center" vertical="center" wrapText="1"/>
    </xf>
    <xf numFmtId="0" fontId="13" fillId="0" borderId="0" xfId="103" applyFont="1" applyAlignment="1">
      <alignment horizontal="center" vertical="center" wrapText="1"/>
    </xf>
    <xf numFmtId="0" fontId="13" fillId="0" borderId="5" xfId="0" applyFont="1" applyBorder="1" applyAlignment="1">
      <alignment vertical="center" wrapText="1"/>
    </xf>
    <xf numFmtId="167" fontId="13" fillId="0" borderId="5" xfId="42" applyNumberFormat="1" applyFont="1" applyBorder="1" applyAlignment="1">
      <alignment horizontal="center" vertical="center" wrapText="1"/>
    </xf>
    <xf numFmtId="167" fontId="13" fillId="0" borderId="5" xfId="0" applyNumberFormat="1" applyFont="1" applyBorder="1" applyAlignment="1">
      <alignment horizontal="center" vertical="center" wrapText="1"/>
    </xf>
    <xf numFmtId="167" fontId="13" fillId="0" borderId="5" xfId="0" applyNumberFormat="1" applyFont="1" applyBorder="1" applyAlignment="1">
      <alignment vertical="center" wrapText="1"/>
    </xf>
    <xf numFmtId="167" fontId="18" fillId="0" borderId="5" xfId="42" applyNumberFormat="1" applyFont="1" applyBorder="1" applyAlignment="1">
      <alignment horizontal="center" vertical="center" wrapText="1"/>
    </xf>
    <xf numFmtId="4" fontId="13" fillId="0" borderId="5" xfId="42" applyNumberFormat="1" applyFont="1" applyBorder="1" applyAlignment="1">
      <alignment horizontal="center" vertical="center" wrapText="1"/>
    </xf>
    <xf numFmtId="0" fontId="13" fillId="0" borderId="5" xfId="1" applyFont="1" applyBorder="1" applyAlignment="1">
      <alignment horizontal="center" vertical="center" wrapText="1"/>
    </xf>
    <xf numFmtId="0" fontId="13" fillId="0" borderId="5" xfId="190" applyFont="1" applyBorder="1" applyAlignment="1">
      <alignment horizontal="center" vertical="center" wrapText="1"/>
    </xf>
    <xf numFmtId="0" fontId="13" fillId="0" borderId="1" xfId="225" applyFont="1" applyBorder="1" applyAlignment="1">
      <alignment horizontal="center" vertical="center" wrapText="1"/>
    </xf>
    <xf numFmtId="167" fontId="13" fillId="0" borderId="0" xfId="0" applyNumberFormat="1" applyFont="1"/>
    <xf numFmtId="0" fontId="13" fillId="0" borderId="1" xfId="1" applyFont="1" applyBorder="1" applyAlignment="1">
      <alignment vertical="center" wrapText="1"/>
    </xf>
    <xf numFmtId="0" fontId="18" fillId="0" borderId="0" xfId="0" applyFont="1" applyAlignment="1">
      <alignment vertical="center"/>
    </xf>
    <xf numFmtId="0" fontId="13" fillId="0" borderId="0" xfId="0" applyFont="1" applyAlignment="1">
      <alignment vertical="center"/>
    </xf>
    <xf numFmtId="49" fontId="13" fillId="0" borderId="1" xfId="227" applyNumberFormat="1" applyFont="1" applyBorder="1" applyAlignment="1">
      <alignment vertical="center" wrapText="1"/>
    </xf>
    <xf numFmtId="49" fontId="13" fillId="0" borderId="1" xfId="227" applyNumberFormat="1" applyFont="1" applyBorder="1" applyAlignment="1">
      <alignment horizontal="center" vertical="center" wrapText="1"/>
    </xf>
    <xf numFmtId="0" fontId="13" fillId="0" borderId="1" xfId="224" applyFont="1" applyBorder="1" applyAlignment="1">
      <alignment vertical="center" wrapText="1"/>
    </xf>
    <xf numFmtId="0" fontId="13" fillId="0" borderId="0" xfId="224" applyFont="1" applyAlignment="1">
      <alignment horizontal="center" vertical="center" wrapText="1"/>
    </xf>
    <xf numFmtId="165" fontId="13" fillId="0" borderId="0" xfId="0" applyNumberFormat="1" applyFont="1" applyAlignment="1">
      <alignment horizontal="center" vertical="center" wrapText="1"/>
    </xf>
    <xf numFmtId="0" fontId="13" fillId="0" borderId="1" xfId="233" applyFont="1" applyBorder="1" applyAlignment="1">
      <alignment vertical="center" wrapText="1"/>
    </xf>
    <xf numFmtId="0" fontId="32" fillId="0" borderId="0" xfId="0" applyFont="1"/>
    <xf numFmtId="2" fontId="13" fillId="0" borderId="1" xfId="228" applyNumberFormat="1" applyFont="1" applyBorder="1" applyAlignment="1">
      <alignment vertical="center" wrapText="1"/>
    </xf>
    <xf numFmtId="165" fontId="13" fillId="0" borderId="0" xfId="0" applyNumberFormat="1" applyFont="1" applyAlignment="1">
      <alignment horizontal="center" wrapText="1"/>
    </xf>
    <xf numFmtId="0" fontId="13" fillId="0" borderId="1" xfId="39" applyFont="1" applyBorder="1" applyAlignment="1">
      <alignment vertical="center" wrapText="1"/>
    </xf>
    <xf numFmtId="167" fontId="13" fillId="0" borderId="1" xfId="39" applyNumberFormat="1" applyFont="1" applyBorder="1" applyAlignment="1">
      <alignment horizontal="center" vertical="center" wrapText="1"/>
    </xf>
    <xf numFmtId="0" fontId="13" fillId="0" borderId="0" xfId="39" applyFont="1" applyAlignment="1">
      <alignment horizontal="center" vertical="center" wrapText="1"/>
    </xf>
    <xf numFmtId="1" fontId="13" fillId="0" borderId="0" xfId="222" quotePrefix="1" applyNumberFormat="1" applyFont="1" applyAlignment="1">
      <alignment horizontal="center" vertical="center" wrapText="1"/>
    </xf>
    <xf numFmtId="3" fontId="13" fillId="0" borderId="1" xfId="229" applyNumberFormat="1" applyFont="1" applyBorder="1" applyAlignment="1">
      <alignment vertical="center" wrapText="1"/>
    </xf>
    <xf numFmtId="0" fontId="33" fillId="0" borderId="0" xfId="0" applyFont="1"/>
    <xf numFmtId="167" fontId="13" fillId="0" borderId="1" xfId="2" applyNumberFormat="1" applyFont="1" applyFill="1" applyBorder="1" applyAlignment="1">
      <alignment horizontal="center" vertical="center" wrapText="1"/>
    </xf>
    <xf numFmtId="4" fontId="13" fillId="0" borderId="1" xfId="227" applyNumberFormat="1" applyFont="1" applyBorder="1" applyAlignment="1">
      <alignment horizontal="center" vertical="center" wrapText="1"/>
    </xf>
    <xf numFmtId="0" fontId="13" fillId="0" borderId="1" xfId="42" applyFont="1" applyBorder="1" applyAlignment="1">
      <alignment horizontal="center" vertical="center" wrapText="1"/>
    </xf>
    <xf numFmtId="0" fontId="13" fillId="0" borderId="0" xfId="42" applyFont="1" applyAlignment="1">
      <alignment vertical="center" wrapText="1"/>
    </xf>
    <xf numFmtId="0" fontId="13" fillId="0" borderId="0" xfId="1" applyFont="1" applyAlignment="1">
      <alignment wrapText="1"/>
    </xf>
    <xf numFmtId="0" fontId="13" fillId="0" borderId="1" xfId="230" applyFont="1" applyBorder="1" applyAlignment="1">
      <alignment horizontal="center" vertical="center" wrapText="1"/>
    </xf>
    <xf numFmtId="2" fontId="13" fillId="0" borderId="0" xfId="42" applyNumberFormat="1" applyFont="1" applyAlignment="1">
      <alignment horizontal="center" vertical="center" wrapText="1"/>
    </xf>
    <xf numFmtId="0" fontId="13" fillId="0" borderId="1" xfId="224" applyFont="1" applyBorder="1" applyAlignment="1">
      <alignment horizontal="center" vertical="center" wrapText="1"/>
    </xf>
    <xf numFmtId="0" fontId="32" fillId="0" borderId="0" xfId="0" applyFont="1" applyAlignment="1">
      <alignment horizontal="center" vertical="center"/>
    </xf>
    <xf numFmtId="0" fontId="13" fillId="0" borderId="1" xfId="39" applyFont="1" applyBorder="1" applyAlignment="1">
      <alignment horizontal="center" vertical="center" wrapText="1"/>
    </xf>
    <xf numFmtId="4" fontId="13" fillId="0" borderId="1" xfId="0" applyNumberFormat="1" applyFont="1" applyBorder="1" applyAlignment="1">
      <alignment horizontal="center" vertical="center" wrapText="1"/>
    </xf>
    <xf numFmtId="0" fontId="13" fillId="3" borderId="1" xfId="0" applyFont="1" applyFill="1" applyBorder="1" applyAlignment="1">
      <alignment vertical="center" wrapText="1"/>
    </xf>
    <xf numFmtId="167" fontId="13" fillId="0" borderId="1" xfId="230" applyNumberFormat="1" applyFont="1" applyBorder="1" applyAlignment="1">
      <alignment horizontal="center" vertical="center" wrapText="1"/>
    </xf>
    <xf numFmtId="167" fontId="18" fillId="0" borderId="1" xfId="230" applyNumberFormat="1" applyFont="1" applyBorder="1" applyAlignment="1">
      <alignment horizontal="center" vertical="center" wrapText="1"/>
    </xf>
    <xf numFmtId="2" fontId="13" fillId="0" borderId="0" xfId="230" applyNumberFormat="1" applyFont="1" applyAlignment="1">
      <alignment horizontal="center" vertical="center" wrapText="1"/>
    </xf>
    <xf numFmtId="49" fontId="13" fillId="0" borderId="0" xfId="232" applyNumberFormat="1" applyFont="1" applyAlignment="1">
      <alignment horizontal="center" vertical="center" wrapText="1"/>
    </xf>
    <xf numFmtId="167" fontId="13" fillId="0" borderId="1" xfId="190" applyNumberFormat="1" applyFont="1" applyBorder="1" applyAlignment="1">
      <alignment horizontal="center" vertical="center" wrapText="1"/>
    </xf>
    <xf numFmtId="167" fontId="13" fillId="0" borderId="1" xfId="1" applyNumberFormat="1" applyFont="1" applyBorder="1" applyAlignment="1">
      <alignment horizontal="center" vertical="center" wrapText="1"/>
    </xf>
    <xf numFmtId="4" fontId="13" fillId="0" borderId="0" xfId="0" applyNumberFormat="1" applyFont="1"/>
    <xf numFmtId="0" fontId="13" fillId="0" borderId="1" xfId="178" applyFont="1" applyBorder="1" applyAlignment="1">
      <alignment vertical="center" wrapText="1"/>
    </xf>
    <xf numFmtId="0" fontId="13" fillId="0" borderId="1" xfId="42" applyFont="1" applyBorder="1" applyAlignment="1">
      <alignment vertical="center" wrapText="1"/>
    </xf>
    <xf numFmtId="168" fontId="18" fillId="0" borderId="1" xfId="42" applyNumberFormat="1" applyFont="1" applyBorder="1" applyAlignment="1">
      <alignment horizontal="center" vertical="center" wrapText="1"/>
    </xf>
    <xf numFmtId="169" fontId="13" fillId="0" borderId="1" xfId="42" applyNumberFormat="1" applyFont="1" applyBorder="1" applyAlignment="1">
      <alignment horizontal="center" vertical="center" wrapText="1"/>
    </xf>
    <xf numFmtId="169" fontId="13" fillId="0" borderId="1" xfId="230" applyNumberFormat="1" applyFont="1" applyBorder="1" applyAlignment="1">
      <alignment horizontal="center" vertical="center" wrapText="1"/>
    </xf>
    <xf numFmtId="49" fontId="13" fillId="0" borderId="0" xfId="231" applyNumberFormat="1" applyFont="1" applyAlignment="1">
      <alignment horizontal="center" vertical="center" wrapText="1"/>
    </xf>
    <xf numFmtId="4" fontId="13" fillId="0" borderId="1" xfId="230" applyNumberFormat="1" applyFont="1" applyBorder="1" applyAlignment="1">
      <alignment horizontal="center" vertical="center" wrapText="1"/>
    </xf>
    <xf numFmtId="49" fontId="13" fillId="0" borderId="0" xfId="230" applyNumberFormat="1" applyFont="1" applyAlignment="1">
      <alignment horizontal="center" vertical="center" wrapText="1"/>
    </xf>
    <xf numFmtId="0" fontId="13" fillId="0" borderId="1" xfId="190" applyFont="1" applyBorder="1" applyAlignment="1">
      <alignment vertical="center" wrapText="1"/>
    </xf>
    <xf numFmtId="43" fontId="13" fillId="0" borderId="0" xfId="234" applyFont="1" applyFill="1" applyBorder="1"/>
    <xf numFmtId="43" fontId="13" fillId="0" borderId="0" xfId="0" applyNumberFormat="1" applyFont="1"/>
    <xf numFmtId="0" fontId="18" fillId="0" borderId="1" xfId="190" applyFont="1" applyBorder="1" applyAlignment="1">
      <alignment vertical="center" wrapText="1"/>
    </xf>
    <xf numFmtId="167" fontId="18" fillId="0" borderId="1" xfId="0" applyNumberFormat="1" applyFont="1" applyBorder="1" applyAlignment="1">
      <alignment horizontal="center" vertical="center" wrapText="1"/>
    </xf>
    <xf numFmtId="167" fontId="18" fillId="0" borderId="1" xfId="0" applyNumberFormat="1" applyFont="1" applyBorder="1" applyAlignment="1">
      <alignment vertical="center" wrapText="1"/>
    </xf>
    <xf numFmtId="0" fontId="18" fillId="0" borderId="1" xfId="0" applyFont="1" applyBorder="1" applyAlignment="1">
      <alignment vertical="center" wrapText="1"/>
    </xf>
    <xf numFmtId="0" fontId="18" fillId="0" borderId="1" xfId="190" applyFont="1" applyBorder="1" applyAlignment="1">
      <alignment horizontal="center" vertical="center" wrapText="1"/>
    </xf>
    <xf numFmtId="0" fontId="13" fillId="0" borderId="1" xfId="42" applyFont="1" applyBorder="1" applyAlignment="1">
      <alignment horizontal="left" vertical="center" wrapText="1"/>
    </xf>
    <xf numFmtId="0" fontId="34" fillId="0" borderId="1" xfId="0" applyFont="1" applyBorder="1" applyAlignment="1">
      <alignment horizontal="center" vertical="center" wrapText="1"/>
    </xf>
    <xf numFmtId="0" fontId="34" fillId="0" borderId="1" xfId="190" applyFont="1" applyBorder="1" applyAlignment="1">
      <alignment vertical="center" wrapText="1"/>
    </xf>
    <xf numFmtId="167" fontId="34" fillId="0" borderId="1" xfId="42" applyNumberFormat="1" applyFont="1" applyBorder="1" applyAlignment="1">
      <alignment horizontal="center" vertical="center" wrapText="1"/>
    </xf>
    <xf numFmtId="167" fontId="34" fillId="0" borderId="1" xfId="190" applyNumberFormat="1" applyFont="1" applyBorder="1" applyAlignment="1">
      <alignment horizontal="center" vertical="center" wrapText="1"/>
    </xf>
    <xf numFmtId="167" fontId="34" fillId="0" borderId="1" xfId="0" applyNumberFormat="1" applyFont="1" applyBorder="1" applyAlignment="1">
      <alignment vertical="center" wrapText="1"/>
    </xf>
    <xf numFmtId="167" fontId="34" fillId="0" borderId="1" xfId="0" applyNumberFormat="1" applyFont="1" applyBorder="1" applyAlignment="1">
      <alignment horizontal="center" vertical="center" wrapText="1"/>
    </xf>
    <xf numFmtId="167" fontId="35" fillId="0" borderId="1" xfId="42" applyNumberFormat="1" applyFont="1" applyBorder="1" applyAlignment="1">
      <alignment horizontal="center" vertical="center" wrapText="1"/>
    </xf>
    <xf numFmtId="0" fontId="34" fillId="0" borderId="1" xfId="0" applyFont="1" applyBorder="1" applyAlignment="1">
      <alignment vertical="center" wrapText="1"/>
    </xf>
    <xf numFmtId="0" fontId="34" fillId="0" borderId="1" xfId="1" applyFont="1" applyBorder="1" applyAlignment="1">
      <alignment horizontal="center" vertical="center" wrapText="1"/>
    </xf>
    <xf numFmtId="0" fontId="34" fillId="0" borderId="1" xfId="190" applyFont="1" applyBorder="1" applyAlignment="1">
      <alignment horizontal="center" vertical="center" wrapText="1"/>
    </xf>
    <xf numFmtId="0" fontId="35" fillId="0" borderId="0" xfId="0" applyFont="1" applyAlignment="1">
      <alignment horizontal="center" vertical="center"/>
    </xf>
    <xf numFmtId="0" fontId="34" fillId="0" borderId="0" xfId="0" applyFont="1"/>
    <xf numFmtId="0" fontId="34" fillId="0" borderId="0" xfId="0" applyFont="1" applyAlignment="1">
      <alignment horizontal="center" vertical="center" wrapText="1"/>
    </xf>
    <xf numFmtId="165" fontId="34" fillId="0" borderId="0" xfId="0" applyNumberFormat="1" applyFont="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xf>
    <xf numFmtId="49" fontId="34" fillId="0" borderId="1" xfId="227" applyNumberFormat="1" applyFont="1" applyBorder="1" applyAlignment="1">
      <alignment horizontal="center" vertical="center" wrapText="1"/>
    </xf>
    <xf numFmtId="0" fontId="34" fillId="0" borderId="0" xfId="0" applyFont="1" applyAlignment="1">
      <alignment vertical="center" wrapText="1"/>
    </xf>
    <xf numFmtId="167" fontId="34" fillId="0" borderId="0" xfId="0" applyNumberFormat="1" applyFont="1" applyAlignment="1">
      <alignment vertical="center" wrapText="1"/>
    </xf>
    <xf numFmtId="167" fontId="34" fillId="0" borderId="1" xfId="227" applyNumberFormat="1" applyFont="1" applyBorder="1" applyAlignment="1">
      <alignment horizontal="center" vertical="center" wrapText="1"/>
    </xf>
    <xf numFmtId="4" fontId="34" fillId="0" borderId="1" xfId="227" applyNumberFormat="1" applyFont="1" applyBorder="1" applyAlignment="1">
      <alignment horizontal="center" vertical="center" wrapText="1"/>
    </xf>
    <xf numFmtId="0" fontId="34" fillId="0" borderId="1" xfId="120" applyFont="1" applyBorder="1" applyAlignment="1">
      <alignment horizontal="left" vertical="center" wrapText="1"/>
    </xf>
    <xf numFmtId="0" fontId="34" fillId="0" borderId="0" xfId="190" applyFont="1" applyAlignment="1">
      <alignment horizontal="center" vertical="center" wrapText="1"/>
    </xf>
    <xf numFmtId="167" fontId="34" fillId="0" borderId="1" xfId="230" applyNumberFormat="1" applyFont="1" applyBorder="1" applyAlignment="1">
      <alignment horizontal="center" vertical="center" wrapText="1"/>
    </xf>
    <xf numFmtId="0" fontId="34" fillId="0" borderId="1" xfId="0" applyFont="1" applyBorder="1" applyAlignment="1">
      <alignment horizontal="center" vertical="center"/>
    </xf>
    <xf numFmtId="0" fontId="34" fillId="0" borderId="1" xfId="42" applyFont="1" applyBorder="1" applyAlignment="1">
      <alignment horizontal="center" vertical="center" wrapText="1"/>
    </xf>
    <xf numFmtId="0" fontId="34" fillId="0" borderId="0" xfId="42" applyFont="1" applyAlignment="1">
      <alignment vertical="center" wrapText="1"/>
    </xf>
    <xf numFmtId="0" fontId="34" fillId="0" borderId="0" xfId="1" applyFont="1" applyAlignment="1">
      <alignment wrapText="1"/>
    </xf>
    <xf numFmtId="167" fontId="34" fillId="0" borderId="0" xfId="0" applyNumberFormat="1" applyFont="1"/>
    <xf numFmtId="4" fontId="13" fillId="0" borderId="0" xfId="230" applyNumberFormat="1" applyFont="1" applyAlignment="1">
      <alignment horizontal="center" vertical="center" wrapText="1"/>
    </xf>
    <xf numFmtId="2" fontId="13" fillId="0" borderId="1" xfId="190" applyNumberFormat="1" applyFont="1" applyBorder="1" applyAlignment="1">
      <alignment vertical="center" wrapText="1"/>
    </xf>
    <xf numFmtId="0" fontId="18" fillId="0" borderId="1" xfId="42" applyFont="1" applyBorder="1" applyAlignment="1">
      <alignment horizontal="left" vertical="center" wrapText="1"/>
    </xf>
    <xf numFmtId="167" fontId="18" fillId="0" borderId="1" xfId="1" applyNumberFormat="1" applyFont="1" applyBorder="1" applyAlignment="1">
      <alignment horizontal="center" vertical="center" wrapText="1"/>
    </xf>
    <xf numFmtId="0" fontId="17" fillId="0" borderId="0" xfId="0" applyFont="1"/>
    <xf numFmtId="0" fontId="17" fillId="0" borderId="1" xfId="42" applyFont="1" applyBorder="1" applyAlignment="1">
      <alignment horizontal="center" vertical="center" wrapText="1"/>
    </xf>
    <xf numFmtId="2" fontId="17" fillId="0" borderId="1" xfId="1" applyNumberFormat="1" applyFont="1" applyBorder="1" applyAlignment="1">
      <alignment vertical="center" wrapText="1"/>
    </xf>
    <xf numFmtId="0" fontId="17" fillId="0" borderId="1" xfId="0" applyFont="1" applyBorder="1" applyAlignment="1">
      <alignment horizontal="center" vertical="center" wrapText="1"/>
    </xf>
    <xf numFmtId="0" fontId="17" fillId="0" borderId="1" xfId="1" applyFont="1" applyBorder="1" applyAlignment="1">
      <alignment vertical="center" wrapText="1"/>
    </xf>
    <xf numFmtId="168" fontId="17" fillId="0" borderId="1" xfId="42" applyNumberFormat="1" applyFont="1" applyBorder="1" applyAlignment="1">
      <alignment horizontal="center" vertical="center" wrapText="1"/>
    </xf>
    <xf numFmtId="0" fontId="34" fillId="0" borderId="1" xfId="225" applyFont="1" applyBorder="1" applyAlignment="1">
      <alignment horizontal="center" vertical="center" wrapText="1"/>
    </xf>
    <xf numFmtId="0" fontId="34" fillId="0" borderId="5" xfId="225" applyFont="1" applyBorder="1" applyAlignment="1">
      <alignment horizontal="left" vertical="center" wrapText="1"/>
    </xf>
    <xf numFmtId="4" fontId="34" fillId="0" borderId="1" xfId="42"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vertical="center" wrapText="1"/>
    </xf>
    <xf numFmtId="167" fontId="36" fillId="0" borderId="1" xfId="42" applyNumberFormat="1" applyFont="1" applyBorder="1" applyAlignment="1">
      <alignment horizontal="center" vertical="center" wrapText="1"/>
    </xf>
    <xf numFmtId="167" fontId="37" fillId="0" borderId="1" xfId="42" applyNumberFormat="1" applyFont="1" applyBorder="1" applyAlignment="1">
      <alignment horizontal="center" vertical="center" wrapText="1"/>
    </xf>
    <xf numFmtId="0" fontId="36" fillId="0" borderId="1" xfId="1" applyFont="1" applyBorder="1" applyAlignment="1">
      <alignment horizontal="center" vertical="center" wrapText="1"/>
    </xf>
    <xf numFmtId="2" fontId="36" fillId="0" borderId="1" xfId="227" applyNumberFormat="1" applyFont="1" applyBorder="1" applyAlignment="1">
      <alignment horizontal="center" vertical="center" wrapText="1"/>
    </xf>
    <xf numFmtId="0" fontId="36" fillId="0" borderId="1" xfId="42" applyFont="1" applyBorder="1" applyAlignment="1">
      <alignment horizontal="center" vertical="center" wrapText="1"/>
    </xf>
    <xf numFmtId="0" fontId="36" fillId="0" borderId="0" xfId="42" applyFont="1" applyAlignment="1">
      <alignment vertical="center" wrapText="1"/>
    </xf>
    <xf numFmtId="0" fontId="36" fillId="0" borderId="0" xfId="1" applyFont="1" applyAlignment="1">
      <alignment wrapText="1"/>
    </xf>
    <xf numFmtId="0" fontId="36" fillId="0" borderId="0" xfId="0" applyFont="1"/>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167" fontId="13" fillId="2" borderId="1" xfId="42" applyNumberFormat="1" applyFont="1" applyFill="1" applyBorder="1" applyAlignment="1">
      <alignment horizontal="center" vertical="center" wrapText="1"/>
    </xf>
    <xf numFmtId="167" fontId="13" fillId="2" borderId="1" xfId="0" applyNumberFormat="1" applyFont="1" applyFill="1" applyBorder="1" applyAlignment="1">
      <alignment vertical="center" wrapText="1"/>
    </xf>
    <xf numFmtId="167" fontId="13" fillId="2" borderId="1" xfId="0" applyNumberFormat="1" applyFont="1" applyFill="1" applyBorder="1" applyAlignment="1">
      <alignment horizontal="center" vertical="center" wrapText="1"/>
    </xf>
    <xf numFmtId="167" fontId="18" fillId="2" borderId="1" xfId="42"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65" fontId="13"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167" fontId="13" fillId="2" borderId="1" xfId="230" applyNumberFormat="1" applyFont="1" applyFill="1" applyBorder="1" applyAlignment="1">
      <alignment horizontal="center" vertical="center" wrapText="1"/>
    </xf>
    <xf numFmtId="49" fontId="13" fillId="2" borderId="0" xfId="231" applyNumberFormat="1" applyFont="1" applyFill="1" applyAlignment="1">
      <alignment horizontal="center" vertical="center" wrapText="1"/>
    </xf>
    <xf numFmtId="2" fontId="13" fillId="2" borderId="0" xfId="230" applyNumberFormat="1" applyFont="1" applyFill="1" applyAlignment="1">
      <alignment horizontal="center" vertical="center" wrapText="1"/>
    </xf>
    <xf numFmtId="0" fontId="34" fillId="0" borderId="1" xfId="190" quotePrefix="1" applyFont="1" applyBorder="1" applyAlignment="1">
      <alignment vertical="center" wrapText="1"/>
    </xf>
    <xf numFmtId="0" fontId="34" fillId="0" borderId="1" xfId="42" applyFont="1" applyBorder="1" applyAlignment="1">
      <alignment vertical="center" wrapText="1"/>
    </xf>
    <xf numFmtId="2" fontId="34" fillId="0" borderId="1" xfId="227" applyNumberFormat="1" applyFont="1" applyBorder="1" applyAlignment="1">
      <alignment horizontal="center" vertical="center" wrapText="1"/>
    </xf>
    <xf numFmtId="0" fontId="13" fillId="2" borderId="1" xfId="42" applyFont="1" applyFill="1" applyBorder="1" applyAlignment="1">
      <alignment horizontal="center" vertical="center" wrapText="1"/>
    </xf>
    <xf numFmtId="167" fontId="13" fillId="2" borderId="1" xfId="0" applyNumberFormat="1" applyFont="1" applyFill="1" applyBorder="1" applyAlignment="1">
      <alignment vertical="center"/>
    </xf>
    <xf numFmtId="49" fontId="13" fillId="2" borderId="0" xfId="232" applyNumberFormat="1" applyFont="1" applyFill="1" applyAlignment="1">
      <alignment horizontal="center" vertical="center" wrapText="1"/>
    </xf>
    <xf numFmtId="0" fontId="18" fillId="0" borderId="1" xfId="1" applyFont="1" applyBorder="1" applyAlignment="1">
      <alignment horizontal="center" vertical="center"/>
    </xf>
    <xf numFmtId="0" fontId="18" fillId="0" borderId="1" xfId="0" applyFont="1" applyBorder="1"/>
    <xf numFmtId="0" fontId="18" fillId="0" borderId="1" xfId="0" applyFont="1" applyBorder="1" applyAlignment="1">
      <alignment horizontal="center" vertical="center"/>
    </xf>
    <xf numFmtId="0" fontId="34" fillId="0" borderId="1" xfId="225" applyFont="1" applyBorder="1" applyAlignment="1">
      <alignment horizontal="left" vertical="center" wrapText="1"/>
    </xf>
    <xf numFmtId="167" fontId="13" fillId="0" borderId="1" xfId="0" applyNumberFormat="1" applyFont="1" applyBorder="1"/>
    <xf numFmtId="1" fontId="13" fillId="0" borderId="1" xfId="222" quotePrefix="1" applyNumberFormat="1" applyFont="1" applyBorder="1" applyAlignment="1">
      <alignment horizontal="center" vertical="center" wrapText="1"/>
    </xf>
    <xf numFmtId="0" fontId="35" fillId="0" borderId="1" xfId="0" applyFont="1" applyBorder="1" applyAlignment="1">
      <alignment horizontal="center" vertical="center"/>
    </xf>
    <xf numFmtId="0" fontId="34" fillId="0" borderId="1" xfId="0" applyFont="1" applyBorder="1"/>
    <xf numFmtId="1" fontId="34" fillId="0" borderId="1" xfId="222" quotePrefix="1" applyNumberFormat="1" applyFont="1" applyBorder="1" applyAlignment="1">
      <alignment horizontal="center" vertical="center" wrapText="1"/>
    </xf>
    <xf numFmtId="0" fontId="34" fillId="0" borderId="1" xfId="1" applyFont="1" applyBorder="1" applyAlignment="1">
      <alignment wrapText="1"/>
    </xf>
    <xf numFmtId="49" fontId="13" fillId="0" borderId="1" xfId="23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1" applyFont="1" applyBorder="1" applyAlignment="1">
      <alignment wrapText="1"/>
    </xf>
    <xf numFmtId="167" fontId="34" fillId="0" borderId="1" xfId="0" applyNumberFormat="1" applyFont="1" applyBorder="1" applyAlignment="1">
      <alignment vertical="center"/>
    </xf>
    <xf numFmtId="49" fontId="34" fillId="0" borderId="1" xfId="232" applyNumberFormat="1" applyFont="1" applyBorder="1" applyAlignment="1">
      <alignment horizontal="center" vertical="center" wrapText="1"/>
    </xf>
    <xf numFmtId="0" fontId="13" fillId="2" borderId="4" xfId="42" applyFont="1" applyFill="1" applyBorder="1" applyAlignment="1">
      <alignment horizontal="center" vertical="center" wrapText="1"/>
    </xf>
    <xf numFmtId="0" fontId="34" fillId="2" borderId="4" xfId="190" applyFont="1" applyFill="1" applyBorder="1" applyAlignment="1">
      <alignment vertical="center" wrapText="1"/>
    </xf>
    <xf numFmtId="167" fontId="38" fillId="2" borderId="1" xfId="42" applyNumberFormat="1" applyFont="1" applyFill="1" applyBorder="1" applyAlignment="1">
      <alignment horizontal="center" vertical="center" wrapText="1"/>
    </xf>
    <xf numFmtId="2" fontId="38" fillId="2" borderId="1" xfId="227"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2" fontId="13" fillId="2" borderId="1" xfId="227"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4" xfId="190" applyFont="1" applyFill="1" applyBorder="1" applyAlignment="1">
      <alignment horizontal="center" vertical="center" wrapText="1"/>
    </xf>
    <xf numFmtId="0" fontId="34" fillId="0" borderId="1" xfId="0" applyFont="1" applyBorder="1" applyAlignment="1">
      <alignment horizontal="left" vertical="center" wrapText="1"/>
    </xf>
    <xf numFmtId="0" fontId="13" fillId="0" borderId="5" xfId="225" applyFont="1" applyBorder="1" applyAlignment="1">
      <alignment horizontal="left" vertical="center" wrapText="1"/>
    </xf>
    <xf numFmtId="0" fontId="39" fillId="0" borderId="0" xfId="0" applyFont="1"/>
    <xf numFmtId="4" fontId="34" fillId="0" borderId="1" xfId="0" applyNumberFormat="1" applyFont="1" applyBorder="1" applyAlignment="1">
      <alignment horizontal="center" vertical="center" wrapText="1"/>
    </xf>
    <xf numFmtId="43" fontId="34" fillId="0" borderId="0" xfId="234" applyFont="1" applyFill="1" applyBorder="1"/>
    <xf numFmtId="4" fontId="34" fillId="0" borderId="1" xfId="230" applyNumberFormat="1" applyFont="1" applyBorder="1" applyAlignment="1">
      <alignment horizontal="center" vertical="center" wrapText="1"/>
    </xf>
    <xf numFmtId="0" fontId="34" fillId="2" borderId="0" xfId="0" applyFont="1" applyFill="1"/>
    <xf numFmtId="0" fontId="34" fillId="0" borderId="1" xfId="142" applyFont="1" applyBorder="1" applyAlignment="1">
      <alignment vertical="center" wrapText="1"/>
    </xf>
    <xf numFmtId="3" fontId="34" fillId="0" borderId="1" xfId="229" applyNumberFormat="1" applyFont="1" applyBorder="1" applyAlignment="1">
      <alignment vertical="center" wrapText="1"/>
    </xf>
    <xf numFmtId="0" fontId="40" fillId="0" borderId="0" xfId="0" applyFont="1"/>
    <xf numFmtId="43" fontId="34" fillId="0" borderId="0" xfId="0" applyNumberFormat="1" applyFont="1"/>
    <xf numFmtId="0" fontId="41" fillId="0" borderId="1" xfId="190" applyFont="1" applyBorder="1" applyAlignment="1">
      <alignment vertical="center" wrapText="1"/>
    </xf>
    <xf numFmtId="0" fontId="41" fillId="0" borderId="0" xfId="0" applyFont="1"/>
    <xf numFmtId="0" fontId="41" fillId="0" borderId="1" xfId="0" applyFont="1" applyBorder="1"/>
    <xf numFmtId="0" fontId="13" fillId="0" borderId="5" xfId="190" applyFont="1" applyBorder="1" applyAlignment="1">
      <alignment vertical="center" wrapText="1"/>
    </xf>
    <xf numFmtId="167" fontId="13" fillId="0" borderId="5" xfId="190" applyNumberFormat="1" applyFont="1" applyBorder="1" applyAlignment="1">
      <alignment horizontal="center" vertical="center" wrapText="1"/>
    </xf>
    <xf numFmtId="2" fontId="13" fillId="0" borderId="5" xfId="227" applyNumberFormat="1" applyFont="1" applyBorder="1" applyAlignment="1">
      <alignment horizontal="center" vertical="center" wrapText="1"/>
    </xf>
    <xf numFmtId="0" fontId="13" fillId="0" borderId="5" xfId="0" applyFont="1" applyBorder="1"/>
    <xf numFmtId="0" fontId="41" fillId="0" borderId="1" xfId="0" applyFont="1" applyBorder="1" applyAlignment="1">
      <alignment horizontal="center" vertical="center" wrapText="1"/>
    </xf>
    <xf numFmtId="167" fontId="41" fillId="0" borderId="1" xfId="42" applyNumberFormat="1" applyFont="1" applyBorder="1" applyAlignment="1">
      <alignment horizontal="center" vertical="center" wrapText="1"/>
    </xf>
    <xf numFmtId="167" fontId="41" fillId="0" borderId="1" xfId="190" applyNumberFormat="1" applyFont="1" applyBorder="1" applyAlignment="1">
      <alignment horizontal="center" vertical="center" wrapText="1"/>
    </xf>
    <xf numFmtId="167" fontId="41" fillId="0" borderId="1" xfId="0" applyNumberFormat="1" applyFont="1" applyBorder="1" applyAlignment="1">
      <alignment vertical="center" wrapText="1"/>
    </xf>
    <xf numFmtId="167" fontId="41" fillId="0" borderId="1" xfId="0" applyNumberFormat="1" applyFont="1" applyBorder="1" applyAlignment="1">
      <alignment horizontal="center" vertical="center" wrapText="1"/>
    </xf>
    <xf numFmtId="167" fontId="42" fillId="0" borderId="1" xfId="42" applyNumberFormat="1" applyFont="1" applyBorder="1" applyAlignment="1">
      <alignment horizontal="center" vertical="center" wrapText="1"/>
    </xf>
    <xf numFmtId="0" fontId="41" fillId="0" borderId="1" xfId="0" applyFont="1" applyBorder="1" applyAlignment="1">
      <alignment vertical="center" wrapText="1"/>
    </xf>
    <xf numFmtId="0" fontId="41" fillId="0" borderId="1" xfId="1" applyFont="1" applyBorder="1" applyAlignment="1">
      <alignment horizontal="center" vertical="center" wrapText="1"/>
    </xf>
    <xf numFmtId="0" fontId="41" fillId="0" borderId="1" xfId="190" applyFont="1" applyBorder="1" applyAlignment="1">
      <alignment horizontal="center" vertical="center" wrapText="1"/>
    </xf>
    <xf numFmtId="0" fontId="41" fillId="0" borderId="1" xfId="42" applyFont="1" applyBorder="1" applyAlignment="1">
      <alignment vertical="center" wrapText="1"/>
    </xf>
    <xf numFmtId="0" fontId="41" fillId="0" borderId="1" xfId="1" applyFont="1" applyBorder="1" applyAlignment="1">
      <alignment wrapText="1"/>
    </xf>
    <xf numFmtId="167" fontId="41" fillId="0" borderId="1" xfId="0" applyNumberFormat="1" applyFont="1" applyBorder="1"/>
    <xf numFmtId="0" fontId="34" fillId="0" borderId="0" xfId="224" applyFont="1" applyAlignment="1">
      <alignment horizontal="center" vertical="center" wrapText="1"/>
    </xf>
    <xf numFmtId="0" fontId="34" fillId="0" borderId="1" xfId="224" applyFont="1" applyBorder="1" applyAlignment="1">
      <alignment vertical="center" wrapText="1"/>
    </xf>
    <xf numFmtId="0" fontId="34" fillId="0" borderId="1" xfId="224" applyFont="1" applyBorder="1" applyAlignment="1">
      <alignment horizontal="center" vertical="center" wrapText="1"/>
    </xf>
    <xf numFmtId="169" fontId="34" fillId="0" borderId="1" xfId="42" applyNumberFormat="1" applyFont="1" applyBorder="1" applyAlignment="1">
      <alignment horizontal="center" vertical="center" wrapText="1"/>
    </xf>
    <xf numFmtId="169" fontId="34" fillId="0" borderId="1" xfId="230" applyNumberFormat="1" applyFont="1" applyBorder="1" applyAlignment="1">
      <alignment horizontal="center" vertical="center" wrapText="1"/>
    </xf>
    <xf numFmtId="49" fontId="34" fillId="0" borderId="0" xfId="231" applyNumberFormat="1" applyFont="1" applyAlignment="1">
      <alignment horizontal="center" vertical="center" wrapText="1"/>
    </xf>
    <xf numFmtId="0" fontId="34" fillId="0" borderId="1" xfId="227" applyFont="1" applyBorder="1" applyAlignment="1">
      <alignment vertical="center" wrapText="1"/>
    </xf>
    <xf numFmtId="2" fontId="34" fillId="0" borderId="0" xfId="227" applyNumberFormat="1" applyFont="1" applyAlignment="1">
      <alignment horizontal="center" vertical="center" wrapText="1"/>
    </xf>
    <xf numFmtId="0" fontId="34" fillId="0" borderId="1" xfId="0" applyFont="1" applyBorder="1" applyAlignment="1">
      <alignment vertical="center"/>
    </xf>
    <xf numFmtId="0" fontId="38" fillId="4" borderId="1" xfId="0" applyFont="1" applyFill="1" applyBorder="1" applyAlignment="1">
      <alignment horizontal="center" vertical="center" wrapText="1"/>
    </xf>
    <xf numFmtId="0" fontId="38" fillId="4" borderId="1" xfId="0" applyFont="1" applyFill="1" applyBorder="1" applyAlignment="1">
      <alignment vertical="center" wrapText="1"/>
    </xf>
    <xf numFmtId="167" fontId="38" fillId="4" borderId="1" xfId="42" applyNumberFormat="1" applyFont="1" applyFill="1" applyBorder="1" applyAlignment="1">
      <alignment horizontal="center" vertical="center" wrapText="1"/>
    </xf>
    <xf numFmtId="167" fontId="38" fillId="4" borderId="1" xfId="0" applyNumberFormat="1" applyFont="1" applyFill="1" applyBorder="1" applyAlignment="1">
      <alignment vertical="center" wrapText="1"/>
    </xf>
    <xf numFmtId="167" fontId="38" fillId="4" borderId="1" xfId="0" applyNumberFormat="1" applyFont="1" applyFill="1" applyBorder="1" applyAlignment="1">
      <alignment horizontal="center" vertical="center" wrapText="1"/>
    </xf>
    <xf numFmtId="167" fontId="43" fillId="4" borderId="1" xfId="42" applyNumberFormat="1" applyFont="1" applyFill="1" applyBorder="1" applyAlignment="1">
      <alignment horizontal="center" vertical="center" wrapText="1"/>
    </xf>
    <xf numFmtId="0" fontId="38" fillId="4"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0" xfId="0" applyFont="1" applyFill="1"/>
    <xf numFmtId="0" fontId="15" fillId="4" borderId="0" xfId="0" applyFont="1" applyFill="1"/>
    <xf numFmtId="0" fontId="15" fillId="4" borderId="1" xfId="0" applyFont="1" applyFill="1" applyBorder="1"/>
    <xf numFmtId="0" fontId="13" fillId="4" borderId="0" xfId="0" applyFont="1" applyFill="1" applyAlignment="1">
      <alignment horizontal="center" vertical="center"/>
    </xf>
    <xf numFmtId="0" fontId="18" fillId="4" borderId="0" xfId="0" applyFont="1" applyFill="1" applyAlignment="1">
      <alignment horizontal="center" vertical="center"/>
    </xf>
    <xf numFmtId="0" fontId="13" fillId="4" borderId="1" xfId="42" applyFont="1" applyFill="1" applyBorder="1" applyAlignment="1">
      <alignment vertical="center" wrapText="1"/>
    </xf>
    <xf numFmtId="167" fontId="13" fillId="4" borderId="1" xfId="42" applyNumberFormat="1" applyFont="1" applyFill="1" applyBorder="1" applyAlignment="1">
      <alignment horizontal="center" vertical="center" wrapText="1"/>
    </xf>
    <xf numFmtId="167" fontId="13" fillId="4" borderId="1" xfId="230" applyNumberFormat="1" applyFont="1" applyFill="1" applyBorder="1" applyAlignment="1">
      <alignment horizontal="center" vertical="center" wrapText="1"/>
    </xf>
    <xf numFmtId="167" fontId="13" fillId="4" borderId="1" xfId="0" applyNumberFormat="1" applyFont="1" applyFill="1" applyBorder="1" applyAlignment="1">
      <alignment vertical="center" wrapText="1"/>
    </xf>
    <xf numFmtId="167" fontId="18" fillId="4" borderId="1" xfId="42" applyNumberFormat="1" applyFont="1" applyFill="1" applyBorder="1" applyAlignment="1">
      <alignment horizontal="center" vertical="center" wrapText="1"/>
    </xf>
    <xf numFmtId="167" fontId="13" fillId="4" borderId="1" xfId="0" applyNumberFormat="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 xfId="42" applyFont="1" applyFill="1" applyBorder="1" applyAlignment="1">
      <alignment horizontal="center" vertical="center" wrapText="1"/>
    </xf>
    <xf numFmtId="0" fontId="13" fillId="4" borderId="0" xfId="42" applyFont="1" applyFill="1" applyAlignment="1">
      <alignment vertical="center" wrapText="1"/>
    </xf>
    <xf numFmtId="0" fontId="13" fillId="4" borderId="0" xfId="1" applyFont="1" applyFill="1" applyAlignment="1">
      <alignment wrapText="1"/>
    </xf>
    <xf numFmtId="0" fontId="13" fillId="4" borderId="1" xfId="0" applyFont="1" applyFill="1" applyBorder="1"/>
    <xf numFmtId="0" fontId="34" fillId="4" borderId="1" xfId="120" applyFont="1" applyFill="1" applyBorder="1" applyAlignment="1">
      <alignment horizontal="left" vertical="center" wrapText="1"/>
    </xf>
    <xf numFmtId="167" fontId="34" fillId="4" borderId="1" xfId="42" applyNumberFormat="1" applyFont="1" applyFill="1" applyBorder="1" applyAlignment="1">
      <alignment horizontal="center" vertical="center" wrapText="1"/>
    </xf>
    <xf numFmtId="167" fontId="34" fillId="4" borderId="1" xfId="0" applyNumberFormat="1" applyFont="1" applyFill="1" applyBorder="1" applyAlignment="1">
      <alignment horizontal="center" vertical="center" wrapText="1"/>
    </xf>
    <xf numFmtId="167" fontId="34" fillId="4" borderId="1" xfId="0" applyNumberFormat="1" applyFont="1" applyFill="1" applyBorder="1" applyAlignment="1">
      <alignment vertical="center" wrapText="1"/>
    </xf>
    <xf numFmtId="167" fontId="34" fillId="4" borderId="1" xfId="227" applyNumberFormat="1" applyFont="1" applyFill="1" applyBorder="1" applyAlignment="1">
      <alignment horizontal="center" vertical="center" wrapText="1"/>
    </xf>
    <xf numFmtId="167" fontId="35" fillId="4" borderId="1" xfId="42" applyNumberFormat="1" applyFont="1" applyFill="1" applyBorder="1" applyAlignment="1">
      <alignment horizontal="center" vertical="center" wrapText="1"/>
    </xf>
    <xf numFmtId="0" fontId="34" fillId="4" borderId="1" xfId="0" applyFont="1" applyFill="1" applyBorder="1" applyAlignment="1">
      <alignment vertical="center" wrapText="1"/>
    </xf>
    <xf numFmtId="4" fontId="34" fillId="4" borderId="1" xfId="227" applyNumberFormat="1" applyFont="1" applyFill="1" applyBorder="1" applyAlignment="1">
      <alignment horizontal="center" vertical="center" wrapText="1"/>
    </xf>
    <xf numFmtId="0" fontId="34" fillId="4" borderId="1" xfId="1" applyFont="1" applyFill="1" applyBorder="1" applyAlignment="1">
      <alignment horizontal="center" vertical="center" wrapText="1"/>
    </xf>
    <xf numFmtId="0" fontId="34" fillId="4" borderId="1" xfId="19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5" fillId="4" borderId="0" xfId="0" applyFont="1" applyFill="1" applyAlignment="1">
      <alignment horizontal="center" vertical="center"/>
    </xf>
    <xf numFmtId="0" fontId="34" fillId="4" borderId="0" xfId="0" applyFont="1" applyFill="1"/>
    <xf numFmtId="0" fontId="34" fillId="4" borderId="0" xfId="0" applyFont="1" applyFill="1" applyAlignment="1">
      <alignment horizontal="center" vertical="center" wrapText="1"/>
    </xf>
    <xf numFmtId="0" fontId="34" fillId="4" borderId="0" xfId="0" applyFont="1" applyFill="1" applyAlignment="1">
      <alignment horizontal="center" vertical="center"/>
    </xf>
    <xf numFmtId="0" fontId="34" fillId="4" borderId="0" xfId="190" applyFont="1" applyFill="1" applyAlignment="1">
      <alignment horizontal="center" vertical="center" wrapText="1"/>
    </xf>
    <xf numFmtId="167" fontId="36" fillId="4" borderId="1" xfId="42" applyNumberFormat="1" applyFont="1" applyFill="1" applyBorder="1" applyAlignment="1">
      <alignment horizontal="center" vertical="center" wrapText="1"/>
    </xf>
    <xf numFmtId="167" fontId="36" fillId="4" borderId="1" xfId="230" applyNumberFormat="1" applyFont="1" applyFill="1" applyBorder="1" applyAlignment="1">
      <alignment horizontal="center" vertical="center" wrapText="1"/>
    </xf>
    <xf numFmtId="167" fontId="36" fillId="4" borderId="1" xfId="0" applyNumberFormat="1" applyFont="1" applyFill="1" applyBorder="1" applyAlignment="1">
      <alignment vertical="center" wrapText="1"/>
    </xf>
    <xf numFmtId="167" fontId="37" fillId="4" borderId="1" xfId="42"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0" fontId="36" fillId="4" borderId="1" xfId="1"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4" borderId="1" xfId="42" applyFont="1" applyFill="1" applyBorder="1" applyAlignment="1">
      <alignment horizontal="center" vertical="center" wrapText="1"/>
    </xf>
    <xf numFmtId="0" fontId="36" fillId="4" borderId="0" xfId="42" applyFont="1" applyFill="1" applyAlignment="1">
      <alignment vertical="center" wrapText="1"/>
    </xf>
    <xf numFmtId="0" fontId="36" fillId="4" borderId="0" xfId="1" applyFont="1" applyFill="1" applyAlignment="1">
      <alignment wrapText="1"/>
    </xf>
    <xf numFmtId="0" fontId="36" fillId="4" borderId="0" xfId="0" applyFont="1" applyFill="1"/>
    <xf numFmtId="0" fontId="36" fillId="4" borderId="1" xfId="0" applyFont="1" applyFill="1" applyBorder="1"/>
    <xf numFmtId="167" fontId="36" fillId="4" borderId="0" xfId="0" applyNumberFormat="1" applyFont="1" applyFill="1"/>
    <xf numFmtId="0" fontId="13" fillId="4" borderId="1" xfId="0" applyFont="1" applyFill="1" applyBorder="1" applyAlignment="1">
      <alignment vertical="center" wrapText="1"/>
    </xf>
    <xf numFmtId="4" fontId="13" fillId="4" borderId="1" xfId="42" applyNumberFormat="1" applyFont="1" applyFill="1" applyBorder="1" applyAlignment="1">
      <alignment horizontal="center" vertical="center" wrapText="1"/>
    </xf>
    <xf numFmtId="0" fontId="13" fillId="4" borderId="0" xfId="0" applyFont="1" applyFill="1" applyAlignment="1">
      <alignment horizontal="center" vertical="center" wrapText="1"/>
    </xf>
    <xf numFmtId="0" fontId="34" fillId="0" borderId="1" xfId="0" applyFont="1" applyBorder="1" applyAlignment="1">
      <alignment horizontal="center"/>
    </xf>
    <xf numFmtId="0" fontId="34" fillId="0" borderId="1" xfId="1" applyFont="1" applyBorder="1" applyAlignment="1">
      <alignment vertical="center" wrapText="1"/>
    </xf>
    <xf numFmtId="167" fontId="34" fillId="0" borderId="1" xfId="2" applyNumberFormat="1" applyFont="1" applyFill="1" applyBorder="1" applyAlignment="1">
      <alignment horizontal="center" vertical="center" wrapText="1"/>
    </xf>
    <xf numFmtId="2" fontId="34" fillId="0" borderId="5" xfId="227" applyNumberFormat="1" applyFont="1" applyBorder="1" applyAlignment="1">
      <alignment horizontal="center" vertical="center" wrapText="1"/>
    </xf>
    <xf numFmtId="0" fontId="34" fillId="0" borderId="1" xfId="39" applyFont="1" applyBorder="1" applyAlignment="1">
      <alignment vertical="center" wrapText="1"/>
    </xf>
    <xf numFmtId="167" fontId="34" fillId="0" borderId="1" xfId="39" applyNumberFormat="1" applyFont="1" applyBorder="1" applyAlignment="1">
      <alignment horizontal="center" vertical="center" wrapText="1"/>
    </xf>
    <xf numFmtId="0" fontId="34" fillId="0" borderId="1" xfId="39" applyFont="1" applyBorder="1" applyAlignment="1">
      <alignment horizontal="center" vertical="center" wrapText="1"/>
    </xf>
    <xf numFmtId="0" fontId="34" fillId="0" borderId="0" xfId="39" applyFont="1" applyAlignment="1">
      <alignment horizontal="center" vertical="center" wrapText="1"/>
    </xf>
    <xf numFmtId="0" fontId="34" fillId="0" borderId="1" xfId="0" applyFont="1" applyBorder="1" applyAlignment="1">
      <alignment horizontal="left" vertical="center"/>
    </xf>
    <xf numFmtId="0" fontId="34" fillId="0" borderId="7" xfId="0" applyFont="1" applyBorder="1"/>
    <xf numFmtId="0" fontId="18" fillId="0" borderId="1" xfId="0" applyFont="1" applyBorder="1" applyAlignment="1">
      <alignment horizontal="left" vertical="center"/>
    </xf>
    <xf numFmtId="0" fontId="13" fillId="0" borderId="1" xfId="0" applyFont="1" applyBorder="1" applyAlignment="1">
      <alignment horizontal="left" vertical="center"/>
    </xf>
    <xf numFmtId="0" fontId="34" fillId="0" borderId="0" xfId="103" applyFont="1" applyAlignment="1">
      <alignment horizontal="center" vertical="center" wrapText="1"/>
    </xf>
    <xf numFmtId="0" fontId="34" fillId="0" borderId="5" xfId="0" applyFont="1" applyBorder="1" applyAlignment="1">
      <alignment vertical="center" wrapText="1"/>
    </xf>
    <xf numFmtId="167" fontId="34" fillId="0" borderId="5" xfId="42" applyNumberFormat="1" applyFont="1" applyBorder="1" applyAlignment="1">
      <alignment horizontal="center" vertical="center" wrapText="1"/>
    </xf>
    <xf numFmtId="167" fontId="34" fillId="0" borderId="5" xfId="0" applyNumberFormat="1" applyFont="1" applyBorder="1" applyAlignment="1">
      <alignment horizontal="center" vertical="center" wrapText="1"/>
    </xf>
    <xf numFmtId="167" fontId="34" fillId="0" borderId="5" xfId="0" applyNumberFormat="1" applyFont="1" applyBorder="1" applyAlignment="1">
      <alignment vertical="center" wrapText="1"/>
    </xf>
    <xf numFmtId="167" fontId="35" fillId="0" borderId="5" xfId="42" applyNumberFormat="1" applyFont="1" applyBorder="1" applyAlignment="1">
      <alignment horizontal="center" vertical="center" wrapText="1"/>
    </xf>
    <xf numFmtId="4" fontId="34" fillId="0" borderId="5" xfId="42" applyNumberFormat="1" applyFont="1" applyBorder="1" applyAlignment="1">
      <alignment horizontal="center" vertical="center" wrapText="1"/>
    </xf>
    <xf numFmtId="0" fontId="34" fillId="0" borderId="5" xfId="1" applyFont="1" applyBorder="1" applyAlignment="1">
      <alignment horizontal="center" vertical="center" wrapText="1"/>
    </xf>
    <xf numFmtId="0" fontId="34" fillId="0" borderId="5" xfId="190" applyFont="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vertical="center" wrapText="1"/>
    </xf>
    <xf numFmtId="167" fontId="13" fillId="5" borderId="1" xfId="42" applyNumberFormat="1" applyFont="1" applyFill="1" applyBorder="1" applyAlignment="1">
      <alignment horizontal="center" vertical="center" wrapText="1"/>
    </xf>
    <xf numFmtId="167" fontId="13" fillId="5" borderId="1" xfId="0" applyNumberFormat="1" applyFont="1" applyFill="1" applyBorder="1" applyAlignment="1">
      <alignment horizontal="center" vertical="center" wrapText="1"/>
    </xf>
    <xf numFmtId="167" fontId="13" fillId="5" borderId="1" xfId="0" applyNumberFormat="1" applyFont="1" applyFill="1" applyBorder="1" applyAlignment="1">
      <alignment vertical="center" wrapText="1"/>
    </xf>
    <xf numFmtId="167" fontId="18" fillId="5" borderId="1" xfId="42" applyNumberFormat="1" applyFont="1" applyFill="1" applyBorder="1" applyAlignment="1">
      <alignment horizontal="center" vertical="center" wrapText="1"/>
    </xf>
    <xf numFmtId="4" fontId="13" fillId="5" borderId="1" xfId="42" applyNumberFormat="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3" fillId="5" borderId="1" xfId="190" applyFont="1" applyFill="1" applyBorder="1" applyAlignment="1">
      <alignment horizontal="center" vertical="center" wrapText="1"/>
    </xf>
    <xf numFmtId="0" fontId="13" fillId="5" borderId="1" xfId="0" applyFont="1" applyFill="1" applyBorder="1" applyAlignment="1">
      <alignment horizontal="center" vertical="center"/>
    </xf>
    <xf numFmtId="0" fontId="18" fillId="5" borderId="0" xfId="0" applyFont="1" applyFill="1" applyAlignment="1">
      <alignment horizontal="center" vertical="center"/>
    </xf>
    <xf numFmtId="0" fontId="13" fillId="5" borderId="0" xfId="0" applyFont="1" applyFill="1"/>
    <xf numFmtId="0" fontId="13" fillId="5" borderId="0" xfId="0" applyFont="1" applyFill="1" applyAlignment="1">
      <alignment horizontal="center" vertical="center" wrapText="1"/>
    </xf>
    <xf numFmtId="0" fontId="13" fillId="5" borderId="0" xfId="0" applyFont="1" applyFill="1" applyAlignment="1">
      <alignment horizontal="center" vertical="center"/>
    </xf>
    <xf numFmtId="167" fontId="13" fillId="5" borderId="0" xfId="0" applyNumberFormat="1" applyFont="1" applyFill="1"/>
    <xf numFmtId="0" fontId="13" fillId="5" borderId="1" xfId="0" applyFont="1" applyFill="1" applyBorder="1"/>
    <xf numFmtId="0" fontId="34" fillId="5" borderId="0" xfId="0" applyFont="1" applyFill="1"/>
    <xf numFmtId="167" fontId="13" fillId="5" borderId="1" xfId="231" applyNumberFormat="1" applyFont="1" applyFill="1" applyBorder="1" applyAlignment="1">
      <alignment horizontal="center" vertical="center" wrapText="1"/>
    </xf>
    <xf numFmtId="4" fontId="13" fillId="5" borderId="1" xfId="231" applyNumberFormat="1" applyFont="1" applyFill="1" applyBorder="1" applyAlignment="1">
      <alignment horizontal="center" vertical="center" wrapText="1"/>
    </xf>
    <xf numFmtId="0" fontId="15" fillId="5" borderId="0" xfId="0" applyFont="1" applyFill="1"/>
    <xf numFmtId="49" fontId="13" fillId="5" borderId="0" xfId="227" applyNumberFormat="1" applyFont="1" applyFill="1" applyAlignment="1">
      <alignment horizontal="center" vertical="center" wrapText="1"/>
    </xf>
    <xf numFmtId="49" fontId="13" fillId="5" borderId="1" xfId="227" applyNumberFormat="1" applyFont="1" applyFill="1" applyBorder="1" applyAlignment="1">
      <alignment vertical="center" wrapText="1"/>
    </xf>
    <xf numFmtId="49" fontId="13" fillId="5" borderId="1" xfId="227" applyNumberFormat="1" applyFont="1" applyFill="1" applyBorder="1" applyAlignment="1">
      <alignment horizontal="center" vertical="center" wrapText="1"/>
    </xf>
    <xf numFmtId="0" fontId="15" fillId="5" borderId="0" xfId="0" applyFont="1" applyFill="1" applyAlignment="1">
      <alignment horizontal="center" vertical="center"/>
    </xf>
    <xf numFmtId="167" fontId="34" fillId="0" borderId="1" xfId="231" applyNumberFormat="1" applyFont="1" applyBorder="1" applyAlignment="1">
      <alignment horizontal="center" vertical="center" wrapText="1"/>
    </xf>
    <xf numFmtId="0" fontId="34" fillId="0" borderId="1" xfId="230" applyFont="1" applyBorder="1" applyAlignment="1">
      <alignment horizontal="center" vertical="center" wrapText="1"/>
    </xf>
    <xf numFmtId="2" fontId="34" fillId="0" borderId="0" xfId="42" applyNumberFormat="1" applyFont="1" applyAlignment="1">
      <alignment horizontal="center" vertical="center" wrapText="1"/>
    </xf>
    <xf numFmtId="0" fontId="35" fillId="0" borderId="1" xfId="42" applyFont="1" applyBorder="1" applyAlignment="1">
      <alignment horizontal="center" vertical="center" wrapText="1"/>
    </xf>
    <xf numFmtId="0" fontId="35" fillId="0" borderId="0" xfId="1" applyFont="1" applyAlignment="1">
      <alignment horizontal="center" vertical="center"/>
    </xf>
    <xf numFmtId="0" fontId="35" fillId="0" borderId="0" xfId="1" applyFont="1" applyAlignment="1">
      <alignment vertical="center"/>
    </xf>
    <xf numFmtId="0" fontId="35" fillId="0" borderId="0" xfId="0" applyFont="1"/>
    <xf numFmtId="167" fontId="13" fillId="5" borderId="1" xfId="227" applyNumberFormat="1" applyFont="1" applyFill="1" applyBorder="1" applyAlignment="1">
      <alignment horizontal="center" vertical="center" wrapText="1"/>
    </xf>
    <xf numFmtId="4" fontId="13" fillId="5" borderId="1" xfId="227" applyNumberFormat="1" applyFont="1" applyFill="1" applyBorder="1" applyAlignment="1">
      <alignment horizontal="center" vertical="center" wrapText="1"/>
    </xf>
    <xf numFmtId="2" fontId="13" fillId="5" borderId="1" xfId="227" applyNumberFormat="1" applyFont="1" applyFill="1" applyBorder="1" applyAlignment="1">
      <alignment horizontal="center" vertical="center" wrapText="1"/>
    </xf>
    <xf numFmtId="43" fontId="13" fillId="5" borderId="0" xfId="0" applyNumberFormat="1" applyFont="1" applyFill="1"/>
    <xf numFmtId="167" fontId="13" fillId="5" borderId="1" xfId="230" applyNumberFormat="1" applyFont="1" applyFill="1" applyBorder="1" applyAlignment="1">
      <alignment horizontal="center" vertical="center" wrapText="1"/>
    </xf>
    <xf numFmtId="49" fontId="13" fillId="5" borderId="0" xfId="231" applyNumberFormat="1" applyFont="1" applyFill="1" applyAlignment="1">
      <alignment horizontal="center" vertical="center" wrapText="1"/>
    </xf>
    <xf numFmtId="2" fontId="34" fillId="0" borderId="1" xfId="228" applyNumberFormat="1" applyFont="1" applyBorder="1" applyAlignment="1">
      <alignment vertical="center" wrapText="1"/>
    </xf>
    <xf numFmtId="167" fontId="34" fillId="0" borderId="1" xfId="1" applyNumberFormat="1" applyFont="1" applyBorder="1" applyAlignment="1">
      <alignment horizontal="center" vertical="center" wrapText="1"/>
    </xf>
    <xf numFmtId="0" fontId="34" fillId="5" borderId="1" xfId="42" applyFont="1" applyFill="1" applyBorder="1" applyAlignment="1">
      <alignment horizontal="center" vertical="center" wrapText="1"/>
    </xf>
    <xf numFmtId="0" fontId="34" fillId="5" borderId="1" xfId="39" applyFont="1" applyFill="1" applyBorder="1" applyAlignment="1">
      <alignment vertical="center" wrapText="1"/>
    </xf>
    <xf numFmtId="167" fontId="34" fillId="5" borderId="1" xfId="42" applyNumberFormat="1" applyFont="1" applyFill="1" applyBorder="1" applyAlignment="1">
      <alignment horizontal="center" vertical="center" wrapText="1"/>
    </xf>
    <xf numFmtId="167" fontId="34" fillId="5" borderId="1" xfId="39" applyNumberFormat="1" applyFont="1" applyFill="1" applyBorder="1" applyAlignment="1">
      <alignment horizontal="center" vertical="center" wrapText="1"/>
    </xf>
    <xf numFmtId="167" fontId="35" fillId="5" borderId="1" xfId="42" applyNumberFormat="1" applyFont="1" applyFill="1" applyBorder="1" applyAlignment="1">
      <alignment horizontal="center" vertical="center" wrapText="1"/>
    </xf>
    <xf numFmtId="0" fontId="34" fillId="5" borderId="1" xfId="1" applyFont="1" applyFill="1" applyBorder="1" applyAlignment="1">
      <alignment horizontal="center" vertical="center" wrapText="1"/>
    </xf>
    <xf numFmtId="0" fontId="34" fillId="5" borderId="1" xfId="19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5" fillId="5" borderId="0" xfId="0" applyFont="1" applyFill="1" applyAlignment="1">
      <alignment horizontal="center" vertical="center"/>
    </xf>
    <xf numFmtId="0" fontId="44" fillId="0" borderId="1" xfId="0" quotePrefix="1" applyFont="1" applyBorder="1" applyAlignment="1">
      <alignment horizontal="center" vertical="center"/>
    </xf>
    <xf numFmtId="0" fontId="44" fillId="0" borderId="1" xfId="0" applyFont="1" applyBorder="1" applyAlignment="1">
      <alignment horizontal="left" vertical="center" wrapText="1"/>
    </xf>
    <xf numFmtId="2" fontId="44" fillId="0" borderId="1" xfId="0" applyNumberFormat="1" applyFont="1" applyBorder="1" applyAlignment="1">
      <alignment horizontal="center" vertical="center"/>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5" fillId="0" borderId="1" xfId="0" applyFont="1" applyBorder="1" applyAlignment="1">
      <alignment horizontal="center" vertical="center"/>
    </xf>
    <xf numFmtId="0" fontId="46" fillId="0" borderId="1" xfId="190" applyFont="1" applyBorder="1" applyAlignment="1">
      <alignment vertical="center" wrapText="1"/>
    </xf>
    <xf numFmtId="0" fontId="46" fillId="0" borderId="0" xfId="0" applyFont="1"/>
    <xf numFmtId="0" fontId="6" fillId="0" borderId="0" xfId="0" applyFont="1"/>
    <xf numFmtId="0" fontId="47" fillId="0" borderId="1" xfId="0" applyFont="1" applyBorder="1" applyAlignment="1">
      <alignment horizontal="center" vertical="center"/>
    </xf>
    <xf numFmtId="0" fontId="47" fillId="0" borderId="0" xfId="0" applyFont="1"/>
    <xf numFmtId="0" fontId="46" fillId="0" borderId="1" xfId="190" quotePrefix="1" applyFont="1" applyBorder="1" applyAlignment="1">
      <alignment vertical="center" wrapText="1"/>
    </xf>
    <xf numFmtId="43" fontId="46" fillId="0" borderId="0" xfId="234" applyFont="1" applyFill="1" applyBorder="1"/>
    <xf numFmtId="43" fontId="47" fillId="0" borderId="0" xfId="234" applyFont="1"/>
    <xf numFmtId="0" fontId="46" fillId="0" borderId="1" xfId="0" applyFont="1" applyBorder="1" applyAlignment="1">
      <alignment horizontal="center" vertical="center"/>
    </xf>
    <xf numFmtId="0" fontId="46" fillId="0" borderId="1" xfId="42" applyFont="1" applyBorder="1" applyAlignment="1">
      <alignment vertical="center" wrapText="1"/>
    </xf>
    <xf numFmtId="0" fontId="46" fillId="0" borderId="1" xfId="0" applyFont="1" applyBorder="1"/>
    <xf numFmtId="0" fontId="47" fillId="0" borderId="6" xfId="0" applyFont="1" applyBorder="1" applyAlignment="1">
      <alignment horizontal="center" vertical="center"/>
    </xf>
    <xf numFmtId="0" fontId="46" fillId="0" borderId="8" xfId="0" applyFont="1" applyBorder="1"/>
    <xf numFmtId="2" fontId="34" fillId="0" borderId="6" xfId="227" applyNumberFormat="1" applyFont="1" applyBorder="1" applyAlignment="1">
      <alignment horizontal="center" vertical="center" wrapText="1"/>
    </xf>
    <xf numFmtId="0" fontId="34" fillId="2" borderId="1" xfId="190" applyFont="1" applyFill="1" applyBorder="1" applyAlignment="1">
      <alignment vertical="center" wrapText="1"/>
    </xf>
    <xf numFmtId="0" fontId="0" fillId="2" borderId="0" xfId="0" applyFill="1"/>
    <xf numFmtId="2" fontId="34" fillId="2" borderId="6" xfId="227"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49" fontId="34" fillId="0" borderId="1" xfId="227" applyNumberFormat="1" applyFont="1" applyBorder="1" applyAlignment="1">
      <alignment vertical="center" wrapText="1"/>
    </xf>
    <xf numFmtId="0" fontId="34" fillId="2" borderId="1" xfId="0" applyFont="1" applyFill="1" applyBorder="1" applyAlignment="1">
      <alignment vertical="center" wrapText="1"/>
    </xf>
    <xf numFmtId="0" fontId="0" fillId="0" borderId="1" xfId="0" applyBorder="1"/>
    <xf numFmtId="49" fontId="34" fillId="0" borderId="0" xfId="227" applyNumberFormat="1" applyFont="1" applyAlignment="1">
      <alignment horizontal="center" vertical="center" wrapText="1"/>
    </xf>
    <xf numFmtId="0" fontId="44" fillId="0" borderId="5" xfId="0" quotePrefix="1" applyFont="1" applyBorder="1" applyAlignment="1">
      <alignment horizontal="center" vertical="center"/>
    </xf>
    <xf numFmtId="0" fontId="44" fillId="0" borderId="5" xfId="0" applyFont="1" applyBorder="1" applyAlignment="1">
      <alignment horizontal="left" vertical="center" wrapText="1"/>
    </xf>
    <xf numFmtId="2" fontId="44" fillId="0" borderId="5" xfId="0" applyNumberFormat="1" applyFont="1" applyBorder="1" applyAlignment="1">
      <alignment horizontal="center" vertical="center"/>
    </xf>
    <xf numFmtId="0" fontId="44" fillId="0" borderId="5" xfId="0" applyFont="1" applyBorder="1" applyAlignment="1">
      <alignment horizontal="center" vertical="center"/>
    </xf>
    <xf numFmtId="0" fontId="44" fillId="0" borderId="5" xfId="0" applyFont="1" applyBorder="1" applyAlignment="1">
      <alignment horizontal="center" vertical="center" wrapText="1"/>
    </xf>
    <xf numFmtId="0" fontId="0" fillId="0" borderId="5" xfId="0" applyBorder="1"/>
    <xf numFmtId="0" fontId="45" fillId="0" borderId="1" xfId="0" quotePrefix="1" applyFont="1" applyBorder="1" applyAlignment="1">
      <alignment horizontal="center" vertical="center"/>
    </xf>
    <xf numFmtId="0" fontId="45" fillId="0" borderId="1" xfId="0" applyFont="1" applyBorder="1" applyAlignment="1">
      <alignment horizontal="left" vertical="center" wrapText="1"/>
    </xf>
    <xf numFmtId="2" fontId="45" fillId="0" borderId="1" xfId="0" applyNumberFormat="1" applyFont="1" applyBorder="1" applyAlignment="1">
      <alignment horizontal="center" vertical="center"/>
    </xf>
    <xf numFmtId="0" fontId="44" fillId="4" borderId="1" xfId="0" quotePrefix="1" applyFont="1" applyFill="1" applyBorder="1" applyAlignment="1">
      <alignment horizontal="center" vertical="center"/>
    </xf>
    <xf numFmtId="0" fontId="34" fillId="4" borderId="1" xfId="190" applyFont="1" applyFill="1" applyBorder="1" applyAlignment="1">
      <alignment vertical="center" wrapText="1"/>
    </xf>
    <xf numFmtId="0" fontId="46" fillId="4" borderId="8" xfId="0" applyFont="1" applyFill="1" applyBorder="1"/>
    <xf numFmtId="0" fontId="0" fillId="4" borderId="0" xfId="0" applyFill="1"/>
    <xf numFmtId="2" fontId="13" fillId="4" borderId="1" xfId="227" applyNumberFormat="1" applyFont="1" applyFill="1" applyBorder="1" applyAlignment="1">
      <alignment horizontal="center" vertical="center" wrapText="1"/>
    </xf>
    <xf numFmtId="0" fontId="41" fillId="4" borderId="1" xfId="190" applyFont="1" applyFill="1" applyBorder="1" applyAlignment="1">
      <alignment horizontal="center" vertical="center" wrapText="1"/>
    </xf>
    <xf numFmtId="0" fontId="34" fillId="4" borderId="1" xfId="0" applyFont="1" applyFill="1" applyBorder="1" applyAlignment="1">
      <alignment horizontal="center" vertical="center"/>
    </xf>
    <xf numFmtId="4" fontId="13" fillId="2" borderId="1" xfId="42" applyNumberFormat="1" applyFont="1" applyFill="1" applyBorder="1" applyAlignment="1">
      <alignment horizontal="center" vertical="center" wrapText="1"/>
    </xf>
    <xf numFmtId="0" fontId="13" fillId="2" borderId="0" xfId="0" applyFont="1" applyFill="1" applyAlignment="1">
      <alignment vertical="center" wrapText="1"/>
    </xf>
    <xf numFmtId="0" fontId="32" fillId="2" borderId="0" xfId="0" applyFont="1" applyFill="1"/>
    <xf numFmtId="165" fontId="34" fillId="0" borderId="0" xfId="0" applyNumberFormat="1" applyFont="1" applyAlignment="1">
      <alignment horizontal="center" wrapText="1"/>
    </xf>
    <xf numFmtId="165" fontId="13" fillId="2" borderId="0" xfId="0" applyNumberFormat="1" applyFont="1" applyFill="1" applyAlignment="1">
      <alignment horizontal="center" wrapText="1"/>
    </xf>
    <xf numFmtId="0" fontId="13" fillId="2" borderId="1" xfId="0" applyFont="1" applyFill="1" applyBorder="1" applyAlignment="1">
      <alignment horizontal="left" vertical="center"/>
    </xf>
    <xf numFmtId="0" fontId="13" fillId="2" borderId="1" xfId="39" applyFont="1" applyFill="1" applyBorder="1" applyAlignment="1">
      <alignment vertical="center" wrapText="1"/>
    </xf>
    <xf numFmtId="167" fontId="13" fillId="2" borderId="1" xfId="39" applyNumberFormat="1" applyFont="1" applyFill="1" applyBorder="1" applyAlignment="1">
      <alignment horizontal="center" vertical="center" wrapText="1"/>
    </xf>
    <xf numFmtId="0" fontId="13" fillId="2" borderId="0" xfId="39" applyFont="1" applyFill="1" applyAlignment="1">
      <alignment horizontal="center" vertical="center" wrapText="1"/>
    </xf>
    <xf numFmtId="0" fontId="34" fillId="2" borderId="1" xfId="0" applyFont="1" applyFill="1" applyBorder="1" applyAlignment="1">
      <alignment horizontal="center" vertical="center" wrapText="1"/>
    </xf>
    <xf numFmtId="3" fontId="34" fillId="2" borderId="1" xfId="229" applyNumberFormat="1" applyFont="1" applyFill="1" applyBorder="1" applyAlignment="1">
      <alignment vertical="center" wrapText="1"/>
    </xf>
    <xf numFmtId="167" fontId="34" fillId="2" borderId="1" xfId="42" applyNumberFormat="1" applyFont="1" applyFill="1" applyBorder="1" applyAlignment="1">
      <alignment horizontal="center" vertical="center" wrapText="1"/>
    </xf>
    <xf numFmtId="167" fontId="34" fillId="2" borderId="1" xfId="0" applyNumberFormat="1" applyFont="1" applyFill="1" applyBorder="1" applyAlignment="1">
      <alignment vertical="center" wrapText="1"/>
    </xf>
    <xf numFmtId="167" fontId="34" fillId="2" borderId="1" xfId="0" applyNumberFormat="1" applyFont="1" applyFill="1" applyBorder="1" applyAlignment="1">
      <alignment horizontal="center" vertical="center" wrapText="1"/>
    </xf>
    <xf numFmtId="2" fontId="34" fillId="2" borderId="1" xfId="227" applyNumberFormat="1" applyFont="1" applyFill="1" applyBorder="1" applyAlignment="1">
      <alignment horizontal="center" vertical="center" wrapText="1"/>
    </xf>
    <xf numFmtId="0" fontId="13" fillId="2" borderId="1" xfId="39" applyFont="1" applyFill="1" applyBorder="1" applyAlignment="1">
      <alignment horizontal="center" vertical="center" wrapText="1"/>
    </xf>
    <xf numFmtId="0" fontId="13" fillId="2" borderId="1" xfId="190" applyFont="1" applyFill="1" applyBorder="1" applyAlignment="1">
      <alignment vertical="center" wrapText="1"/>
    </xf>
    <xf numFmtId="0" fontId="13" fillId="2" borderId="1" xfId="190" applyFont="1" applyFill="1" applyBorder="1" applyAlignment="1">
      <alignment horizontal="center" vertical="center" wrapText="1"/>
    </xf>
    <xf numFmtId="167" fontId="12" fillId="0" borderId="1" xfId="0" applyNumberFormat="1" applyFont="1" applyBorder="1" applyAlignment="1">
      <alignment vertical="center"/>
    </xf>
    <xf numFmtId="167" fontId="12" fillId="0" borderId="1" xfId="227" applyNumberFormat="1" applyFont="1" applyBorder="1" applyAlignment="1">
      <alignment horizontal="center" vertical="center" wrapText="1"/>
    </xf>
    <xf numFmtId="0" fontId="12" fillId="0" borderId="1" xfId="0" applyFont="1" applyBorder="1" applyAlignment="1">
      <alignment vertical="center"/>
    </xf>
    <xf numFmtId="167" fontId="12" fillId="0" borderId="1" xfId="0" applyNumberFormat="1" applyFont="1" applyBorder="1" applyAlignment="1">
      <alignment horizontal="center" vertical="center"/>
    </xf>
    <xf numFmtId="167" fontId="12" fillId="0" borderId="1" xfId="0" applyNumberFormat="1" applyFont="1" applyBorder="1" applyAlignment="1">
      <alignment vertical="center" wrapText="1"/>
    </xf>
    <xf numFmtId="0" fontId="12" fillId="0" borderId="1" xfId="1" applyFont="1" applyBorder="1" applyAlignment="1">
      <alignment vertical="center" wrapText="1"/>
    </xf>
    <xf numFmtId="0" fontId="12" fillId="0" borderId="1" xfId="39" applyFont="1" applyBorder="1" applyAlignment="1">
      <alignment vertical="center" wrapText="1"/>
    </xf>
    <xf numFmtId="167" fontId="12" fillId="0" borderId="1" xfId="39" applyNumberFormat="1" applyFont="1" applyBorder="1" applyAlignment="1">
      <alignment horizontal="center" vertical="center" wrapText="1"/>
    </xf>
    <xf numFmtId="167" fontId="12" fillId="0" borderId="1" xfId="230" applyNumberFormat="1" applyFont="1" applyBorder="1" applyAlignment="1">
      <alignment horizontal="center" vertical="center" wrapText="1"/>
    </xf>
    <xf numFmtId="0" fontId="34" fillId="0" borderId="0" xfId="0" applyFont="1" applyAlignment="1">
      <alignment horizontal="center"/>
    </xf>
    <xf numFmtId="0" fontId="12" fillId="0" borderId="1" xfId="190"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7" fillId="0" borderId="0" xfId="0" applyFont="1" applyAlignment="1">
      <alignment horizontal="center"/>
    </xf>
    <xf numFmtId="167" fontId="12" fillId="0" borderId="1" xfId="231" applyNumberFormat="1" applyFont="1" applyBorder="1" applyAlignment="1">
      <alignment horizontal="center" vertical="center" wrapText="1"/>
    </xf>
    <xf numFmtId="49" fontId="12" fillId="0" borderId="1" xfId="227" applyNumberFormat="1" applyFont="1" applyBorder="1" applyAlignment="1">
      <alignment vertical="center" wrapText="1"/>
    </xf>
    <xf numFmtId="0" fontId="12" fillId="0" borderId="1" xfId="224" applyFont="1" applyBorder="1" applyAlignment="1">
      <alignment vertical="center" wrapText="1"/>
    </xf>
    <xf numFmtId="0" fontId="11" fillId="0" borderId="1" xfId="0" applyFont="1" applyBorder="1"/>
    <xf numFmtId="0" fontId="12" fillId="0" borderId="1" xfId="190" quotePrefix="1" applyFont="1" applyBorder="1" applyAlignment="1">
      <alignment vertical="center" wrapText="1"/>
    </xf>
    <xf numFmtId="0" fontId="12" fillId="0" borderId="1" xfId="224" applyFont="1" applyBorder="1" applyAlignment="1">
      <alignment horizontal="center" vertical="center" wrapText="1"/>
    </xf>
    <xf numFmtId="167" fontId="12" fillId="0" borderId="1" xfId="1" applyNumberFormat="1" applyFont="1" applyBorder="1" applyAlignment="1">
      <alignment horizontal="center" vertical="center" wrapText="1"/>
    </xf>
    <xf numFmtId="0" fontId="12" fillId="0" borderId="1" xfId="178" applyFont="1" applyBorder="1" applyAlignment="1">
      <alignment vertical="center" wrapText="1"/>
    </xf>
    <xf numFmtId="0" fontId="12" fillId="0" borderId="1" xfId="42" applyFont="1" applyBorder="1" applyAlignment="1">
      <alignment vertical="center" wrapText="1"/>
    </xf>
    <xf numFmtId="2" fontId="12" fillId="0" borderId="1" xfId="190" applyNumberFormat="1" applyFont="1" applyBorder="1" applyAlignment="1">
      <alignment vertical="center" wrapText="1"/>
    </xf>
    <xf numFmtId="2" fontId="12" fillId="0" borderId="1" xfId="0" applyNumberFormat="1" applyFont="1" applyBorder="1" applyAlignment="1">
      <alignment horizontal="center" vertical="center"/>
    </xf>
    <xf numFmtId="0" fontId="12" fillId="0" borderId="1" xfId="120" applyFont="1" applyBorder="1" applyAlignment="1">
      <alignment horizontal="left" vertical="center" wrapText="1"/>
    </xf>
    <xf numFmtId="0" fontId="12" fillId="0" borderId="0" xfId="0" applyFont="1" applyAlignment="1">
      <alignment vertical="center" wrapText="1"/>
    </xf>
    <xf numFmtId="0" fontId="13" fillId="0" borderId="0" xfId="0" applyFont="1" applyAlignment="1">
      <alignment horizontal="center"/>
    </xf>
    <xf numFmtId="2" fontId="12" fillId="0" borderId="1" xfId="228" applyNumberFormat="1" applyFont="1" applyBorder="1" applyAlignment="1">
      <alignment vertical="center" wrapText="1"/>
    </xf>
    <xf numFmtId="43" fontId="12" fillId="0" borderId="1" xfId="234" applyFont="1" applyBorder="1" applyAlignment="1">
      <alignment horizontal="center" vertical="center"/>
    </xf>
    <xf numFmtId="0" fontId="12" fillId="0" borderId="1" xfId="227" applyFont="1" applyBorder="1" applyAlignment="1">
      <alignment vertical="center" wrapText="1"/>
    </xf>
    <xf numFmtId="0" fontId="22" fillId="0" borderId="1" xfId="0" applyFont="1" applyBorder="1" applyAlignment="1">
      <alignment vertical="center" wrapText="1"/>
    </xf>
    <xf numFmtId="167" fontId="22" fillId="0" borderId="1" xfId="42" applyNumberFormat="1" applyFont="1" applyBorder="1" applyAlignment="1">
      <alignment horizontal="center" vertical="center" wrapText="1"/>
    </xf>
    <xf numFmtId="2" fontId="22" fillId="0" borderId="1" xfId="227" applyNumberFormat="1" applyFont="1" applyBorder="1" applyAlignment="1">
      <alignment horizontal="center" vertical="center" wrapText="1"/>
    </xf>
    <xf numFmtId="0" fontId="22" fillId="0" borderId="0" xfId="0" applyFont="1"/>
    <xf numFmtId="167" fontId="49" fillId="0" borderId="1" xfId="42" applyNumberFormat="1" applyFont="1" applyBorder="1" applyAlignment="1">
      <alignment horizontal="center" vertical="center" wrapText="1"/>
    </xf>
    <xf numFmtId="0" fontId="22" fillId="0" borderId="1" xfId="1" applyFont="1" applyBorder="1" applyAlignment="1">
      <alignment horizontal="center" vertical="center" wrapText="1"/>
    </xf>
    <xf numFmtId="0" fontId="12" fillId="4" borderId="0" xfId="0" applyFont="1" applyFill="1"/>
    <xf numFmtId="49" fontId="22" fillId="0" borderId="1" xfId="227" applyNumberFormat="1" applyFont="1" applyBorder="1" applyAlignment="1">
      <alignment vertical="center" wrapText="1"/>
    </xf>
    <xf numFmtId="167" fontId="22" fillId="0" borderId="1" xfId="0" applyNumberFormat="1" applyFont="1" applyBorder="1" applyAlignment="1">
      <alignment horizontal="center" vertical="center" wrapText="1"/>
    </xf>
    <xf numFmtId="167" fontId="22" fillId="0" borderId="1" xfId="0" applyNumberFormat="1" applyFont="1" applyBorder="1" applyAlignment="1">
      <alignment vertical="center" wrapText="1"/>
    </xf>
    <xf numFmtId="0" fontId="22" fillId="0" borderId="1" xfId="190" applyFont="1" applyBorder="1" applyAlignment="1">
      <alignment horizontal="center" vertical="center" wrapText="1"/>
    </xf>
    <xf numFmtId="0" fontId="22" fillId="2" borderId="1" xfId="0" applyFont="1" applyFill="1" applyBorder="1" applyAlignment="1">
      <alignment horizontal="center" vertical="center" wrapText="1"/>
    </xf>
    <xf numFmtId="167" fontId="22" fillId="0" borderId="1" xfId="230" applyNumberFormat="1" applyFont="1" applyBorder="1" applyAlignment="1">
      <alignment horizontal="center" vertical="center" wrapText="1"/>
    </xf>
    <xf numFmtId="0" fontId="12" fillId="0" borderId="1" xfId="225" applyFont="1" applyBorder="1" applyAlignment="1">
      <alignment horizontal="left" vertical="center" wrapText="1"/>
    </xf>
    <xf numFmtId="0" fontId="13" fillId="2" borderId="0" xfId="0" applyFont="1" applyFill="1" applyAlignment="1">
      <alignment horizontal="center"/>
    </xf>
    <xf numFmtId="167" fontId="12" fillId="2" borderId="1" xfId="0" applyNumberFormat="1" applyFont="1" applyFill="1" applyBorder="1" applyAlignment="1">
      <alignment horizontal="center" vertical="center" wrapText="1"/>
    </xf>
    <xf numFmtId="167" fontId="12" fillId="2" borderId="1" xfId="0" applyNumberFormat="1" applyFont="1" applyFill="1" applyBorder="1" applyAlignment="1">
      <alignment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vertical="center" wrapText="1"/>
    </xf>
    <xf numFmtId="167" fontId="12" fillId="6" borderId="1" xfId="42" applyNumberFormat="1" applyFont="1" applyFill="1" applyBorder="1" applyAlignment="1">
      <alignment horizontal="center" vertical="center" wrapText="1"/>
    </xf>
    <xf numFmtId="167" fontId="12" fillId="6" borderId="1" xfId="0" applyNumberFormat="1" applyFont="1" applyFill="1" applyBorder="1" applyAlignment="1">
      <alignment horizontal="center" vertical="center" wrapText="1"/>
    </xf>
    <xf numFmtId="167" fontId="12" fillId="6" borderId="1" xfId="0" applyNumberFormat="1" applyFont="1" applyFill="1" applyBorder="1" applyAlignment="1">
      <alignment vertical="center" wrapText="1"/>
    </xf>
    <xf numFmtId="0" fontId="12" fillId="6" borderId="1" xfId="1" applyFont="1" applyFill="1" applyBorder="1" applyAlignment="1">
      <alignment horizontal="center" vertical="center" wrapText="1"/>
    </xf>
    <xf numFmtId="0" fontId="13" fillId="6" borderId="0" xfId="0" applyFont="1" applyFill="1"/>
    <xf numFmtId="0" fontId="12" fillId="6" borderId="0" xfId="0" applyFont="1" applyFill="1"/>
    <xf numFmtId="0" fontId="13" fillId="6" borderId="0" xfId="0" applyFont="1" applyFill="1" applyAlignment="1">
      <alignment horizontal="center"/>
    </xf>
    <xf numFmtId="0" fontId="50" fillId="0" borderId="0" xfId="0" applyFont="1"/>
    <xf numFmtId="0" fontId="12" fillId="2" borderId="1" xfId="1" applyFont="1" applyFill="1" applyBorder="1" applyAlignment="1">
      <alignment vertical="center" wrapText="1"/>
    </xf>
    <xf numFmtId="167" fontId="12" fillId="2" borderId="1" xfId="2" applyNumberFormat="1" applyFont="1" applyFill="1" applyBorder="1" applyAlignment="1">
      <alignment horizontal="center" vertical="center" wrapText="1"/>
    </xf>
    <xf numFmtId="0" fontId="22" fillId="0" borderId="1" xfId="1" applyFont="1" applyBorder="1" applyAlignment="1">
      <alignment vertical="center" wrapText="1"/>
    </xf>
    <xf numFmtId="0" fontId="12" fillId="2" borderId="1" xfId="224" applyFont="1" applyFill="1" applyBorder="1" applyAlignment="1">
      <alignment vertical="center" wrapText="1"/>
    </xf>
    <xf numFmtId="167" fontId="12" fillId="2" borderId="1" xfId="227" applyNumberFormat="1" applyFont="1" applyFill="1" applyBorder="1" applyAlignment="1">
      <alignment horizontal="center" vertical="center" wrapText="1"/>
    </xf>
    <xf numFmtId="0" fontId="22" fillId="2" borderId="1" xfId="0" applyFont="1" applyFill="1" applyBorder="1" applyAlignment="1">
      <alignment vertical="center" wrapText="1"/>
    </xf>
    <xf numFmtId="167" fontId="22" fillId="2" borderId="1" xfId="42" applyNumberFormat="1" applyFont="1" applyFill="1" applyBorder="1" applyAlignment="1">
      <alignment horizontal="center" vertical="center" wrapText="1"/>
    </xf>
    <xf numFmtId="167" fontId="22" fillId="2" borderId="1" xfId="0" applyNumberFormat="1" applyFont="1" applyFill="1" applyBorder="1" applyAlignment="1">
      <alignment vertical="center" wrapText="1"/>
    </xf>
    <xf numFmtId="0" fontId="22" fillId="2" borderId="1" xfId="1" applyFont="1" applyFill="1" applyBorder="1" applyAlignment="1">
      <alignment horizontal="center" vertical="center" wrapText="1"/>
    </xf>
    <xf numFmtId="0" fontId="22" fillId="2" borderId="0" xfId="0" applyFont="1" applyFill="1"/>
    <xf numFmtId="0" fontId="34" fillId="2" borderId="0" xfId="0" applyFont="1" applyFill="1" applyAlignment="1">
      <alignment horizontal="center"/>
    </xf>
    <xf numFmtId="0" fontId="34" fillId="3" borderId="0" xfId="0" applyFont="1" applyFill="1"/>
    <xf numFmtId="0" fontId="12" fillId="0" borderId="0" xfId="0" applyFont="1" applyAlignment="1">
      <alignment horizontal="center" vertical="center" wrapText="1"/>
    </xf>
    <xf numFmtId="0" fontId="12" fillId="0" borderId="1" xfId="233" applyFont="1" applyBorder="1" applyAlignment="1">
      <alignment vertical="center" wrapText="1"/>
    </xf>
    <xf numFmtId="0" fontId="22" fillId="0" borderId="0" xfId="0" applyFont="1" applyAlignment="1">
      <alignment horizontal="center" vertical="center" wrapText="1"/>
    </xf>
    <xf numFmtId="0" fontId="12" fillId="2" borderId="0" xfId="0" applyFont="1" applyFill="1" applyAlignment="1">
      <alignment horizontal="center" vertical="center" wrapText="1"/>
    </xf>
    <xf numFmtId="0" fontId="17" fillId="0" borderId="0" xfId="0" applyFont="1" applyAlignment="1">
      <alignment horizontal="center" vertical="center" wrapText="1"/>
    </xf>
    <xf numFmtId="0" fontId="22" fillId="2" borderId="0" xfId="0" applyFont="1" applyFill="1" applyAlignment="1">
      <alignment horizontal="center" vertical="center" wrapText="1"/>
    </xf>
    <xf numFmtId="0" fontId="35" fillId="0" borderId="1" xfId="1" applyFont="1" applyBorder="1" applyAlignment="1">
      <alignment horizontal="center" vertical="center" wrapText="1"/>
    </xf>
    <xf numFmtId="0" fontId="35" fillId="0" borderId="0" xfId="0" applyFont="1" applyAlignment="1">
      <alignment vertical="center"/>
    </xf>
    <xf numFmtId="0" fontId="22" fillId="0" borderId="1" xfId="0" applyFont="1" applyBorder="1" applyAlignment="1">
      <alignment horizontal="left" vertical="center" wrapText="1"/>
    </xf>
    <xf numFmtId="2" fontId="22" fillId="0" borderId="1" xfId="0" applyNumberFormat="1" applyFont="1" applyBorder="1" applyAlignment="1">
      <alignment horizontal="center" vertical="center"/>
    </xf>
    <xf numFmtId="2" fontId="48" fillId="0" borderId="1" xfId="0" applyNumberFormat="1" applyFont="1" applyBorder="1" applyAlignment="1">
      <alignment horizontal="center" vertical="center"/>
    </xf>
    <xf numFmtId="0" fontId="12" fillId="0" borderId="0" xfId="0" applyFont="1" applyAlignment="1">
      <alignment horizontal="center" vertical="center"/>
    </xf>
    <xf numFmtId="3" fontId="12" fillId="0" borderId="1" xfId="229" applyNumberFormat="1" applyFont="1" applyBorder="1" applyAlignment="1">
      <alignment vertical="center" wrapText="1"/>
    </xf>
    <xf numFmtId="0" fontId="12" fillId="2" borderId="1" xfId="224" applyFont="1" applyFill="1" applyBorder="1" applyAlignment="1">
      <alignment horizontal="center" vertical="center" wrapText="1"/>
    </xf>
    <xf numFmtId="167" fontId="17" fillId="2" borderId="1" xfId="42" applyNumberFormat="1" applyFont="1" applyFill="1" applyBorder="1" applyAlignment="1">
      <alignment horizontal="center" vertical="center" wrapText="1"/>
    </xf>
    <xf numFmtId="0" fontId="12" fillId="2" borderId="1" xfId="39" applyFont="1" applyFill="1" applyBorder="1" applyAlignment="1">
      <alignment vertical="center" wrapText="1"/>
    </xf>
    <xf numFmtId="167" fontId="12" fillId="2" borderId="1" xfId="39" applyNumberFormat="1" applyFont="1" applyFill="1" applyBorder="1" applyAlignment="1">
      <alignment horizontal="center" vertical="center" wrapText="1"/>
    </xf>
    <xf numFmtId="167" fontId="12" fillId="2" borderId="1" xfId="0" applyNumberFormat="1" applyFont="1" applyFill="1" applyBorder="1" applyAlignment="1">
      <alignment vertical="center"/>
    </xf>
    <xf numFmtId="167" fontId="12" fillId="2" borderId="1" xfId="0" applyNumberFormat="1" applyFont="1" applyFill="1" applyBorder="1" applyAlignment="1">
      <alignment horizontal="center" vertical="center"/>
    </xf>
    <xf numFmtId="0" fontId="12" fillId="2" borderId="1" xfId="0" applyFont="1" applyFill="1" applyBorder="1" applyAlignment="1">
      <alignment vertical="center"/>
    </xf>
    <xf numFmtId="0" fontId="23" fillId="2" borderId="1" xfId="0" applyFont="1" applyFill="1" applyBorder="1" applyAlignment="1">
      <alignment vertical="center" wrapText="1"/>
    </xf>
    <xf numFmtId="167" fontId="23" fillId="2" borderId="1" xfId="0" applyNumberFormat="1" applyFont="1" applyFill="1" applyBorder="1" applyAlignment="1">
      <alignment vertical="center"/>
    </xf>
    <xf numFmtId="167" fontId="23" fillId="2" borderId="1" xfId="227" applyNumberFormat="1" applyFont="1" applyFill="1" applyBorder="1" applyAlignment="1">
      <alignment horizontal="center" vertical="center" wrapText="1"/>
    </xf>
    <xf numFmtId="0" fontId="23" fillId="2" borderId="1" xfId="1" applyFont="1" applyFill="1" applyBorder="1" applyAlignment="1">
      <alignment horizontal="center" vertical="center" wrapText="1"/>
    </xf>
    <xf numFmtId="2" fontId="23" fillId="2" borderId="1" xfId="227"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25" fillId="2" borderId="0" xfId="0" applyFont="1" applyFill="1"/>
    <xf numFmtId="0" fontId="23" fillId="2" borderId="0" xfId="0" applyFont="1" applyFill="1"/>
    <xf numFmtId="0" fontId="25" fillId="2" borderId="0" xfId="0" applyFont="1" applyFill="1" applyAlignment="1">
      <alignment horizontal="center"/>
    </xf>
    <xf numFmtId="167" fontId="22" fillId="2" borderId="1" xfId="0" applyNumberFormat="1" applyFont="1" applyFill="1" applyBorder="1" applyAlignment="1">
      <alignment vertical="center"/>
    </xf>
    <xf numFmtId="167" fontId="49" fillId="2" borderId="1" xfId="42" applyNumberFormat="1" applyFont="1" applyFill="1" applyBorder="1" applyAlignment="1">
      <alignment horizontal="center" vertical="center" wrapText="1"/>
    </xf>
    <xf numFmtId="167" fontId="12" fillId="2" borderId="1" xfId="231" applyNumberFormat="1" applyFont="1" applyFill="1" applyBorder="1" applyAlignment="1">
      <alignment horizontal="center" vertical="center" wrapText="1"/>
    </xf>
    <xf numFmtId="4" fontId="12" fillId="2" borderId="1" xfId="231" applyNumberFormat="1" applyFont="1" applyFill="1" applyBorder="1" applyAlignment="1">
      <alignment horizontal="center" vertical="center" wrapText="1"/>
    </xf>
    <xf numFmtId="2" fontId="22" fillId="2" borderId="1" xfId="227" applyNumberFormat="1" applyFont="1" applyFill="1" applyBorder="1" applyAlignment="1">
      <alignment horizontal="center" vertical="center" wrapText="1"/>
    </xf>
    <xf numFmtId="0" fontId="22" fillId="2" borderId="1" xfId="42" applyFont="1" applyFill="1" applyBorder="1" applyAlignment="1">
      <alignment horizontal="center" vertical="center" wrapText="1"/>
    </xf>
    <xf numFmtId="167" fontId="12" fillId="2" borderId="1" xfId="230" applyNumberFormat="1" applyFont="1" applyFill="1" applyBorder="1" applyAlignment="1">
      <alignment horizontal="center" vertical="center" wrapText="1"/>
    </xf>
    <xf numFmtId="167" fontId="22" fillId="0" borderId="1" xfId="227" applyNumberFormat="1" applyFont="1" applyBorder="1" applyAlignment="1">
      <alignment horizontal="center" vertical="center" wrapText="1"/>
    </xf>
    <xf numFmtId="0" fontId="22" fillId="0" borderId="1" xfId="0" applyFont="1" applyBorder="1" applyAlignment="1">
      <alignment horizontal="center" vertical="center"/>
    </xf>
    <xf numFmtId="0" fontId="51" fillId="0" borderId="1" xfId="0" applyFont="1" applyBorder="1" applyAlignment="1">
      <alignment horizontal="center" vertical="center" wrapText="1"/>
    </xf>
    <xf numFmtId="0" fontId="51" fillId="0" borderId="1" xfId="0" applyFont="1" applyBorder="1" applyAlignment="1">
      <alignment vertical="center" wrapText="1"/>
    </xf>
    <xf numFmtId="167" fontId="51" fillId="0" borderId="1" xfId="42" applyNumberFormat="1" applyFont="1" applyBorder="1" applyAlignment="1">
      <alignment horizontal="center" vertical="center" wrapText="1"/>
    </xf>
    <xf numFmtId="167" fontId="51" fillId="0" borderId="1" xfId="0" applyNumberFormat="1" applyFont="1" applyBorder="1" applyAlignment="1">
      <alignment vertical="center" wrapText="1"/>
    </xf>
    <xf numFmtId="167" fontId="51" fillId="0" borderId="1" xfId="0" applyNumberFormat="1" applyFont="1" applyBorder="1" applyAlignment="1">
      <alignment horizontal="center" vertical="center" wrapText="1"/>
    </xf>
    <xf numFmtId="167" fontId="52" fillId="0" borderId="1" xfId="42" applyNumberFormat="1" applyFont="1" applyBorder="1" applyAlignment="1">
      <alignment horizontal="center" vertical="center" wrapText="1"/>
    </xf>
    <xf numFmtId="0" fontId="51" fillId="0" borderId="1" xfId="1" applyFont="1" applyBorder="1" applyAlignment="1">
      <alignment horizontal="center" vertical="center" wrapText="1"/>
    </xf>
    <xf numFmtId="2" fontId="51" fillId="0" borderId="1" xfId="227" applyNumberFormat="1"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xf numFmtId="0" fontId="36" fillId="0" borderId="0" xfId="0" applyFont="1" applyAlignment="1">
      <alignment horizontal="center"/>
    </xf>
    <xf numFmtId="0" fontId="53" fillId="7" borderId="1" xfId="0" applyFont="1" applyFill="1" applyBorder="1" applyAlignment="1">
      <alignment horizontal="center" vertical="center" wrapText="1"/>
    </xf>
    <xf numFmtId="0" fontId="53" fillId="7" borderId="1" xfId="0" applyFont="1" applyFill="1" applyBorder="1" applyAlignment="1">
      <alignment vertical="center" wrapText="1"/>
    </xf>
    <xf numFmtId="167" fontId="53" fillId="7" borderId="1" xfId="42" applyNumberFormat="1" applyFont="1" applyFill="1" applyBorder="1" applyAlignment="1">
      <alignment horizontal="center" vertical="center" wrapText="1"/>
    </xf>
    <xf numFmtId="167" fontId="53" fillId="7" borderId="1" xfId="0" applyNumberFormat="1" applyFont="1" applyFill="1" applyBorder="1" applyAlignment="1">
      <alignment vertical="center" wrapText="1"/>
    </xf>
    <xf numFmtId="4" fontId="53" fillId="7" borderId="1" xfId="42" applyNumberFormat="1" applyFont="1" applyFill="1" applyBorder="1" applyAlignment="1">
      <alignment horizontal="center" vertical="center" wrapText="1"/>
    </xf>
    <xf numFmtId="0" fontId="53" fillId="7" borderId="1" xfId="1" applyFont="1" applyFill="1" applyBorder="1" applyAlignment="1">
      <alignment horizontal="center" vertical="center" wrapText="1"/>
    </xf>
    <xf numFmtId="0" fontId="54" fillId="7" borderId="0" xfId="0" applyFont="1" applyFill="1"/>
    <xf numFmtId="0" fontId="53" fillId="7" borderId="0" xfId="0" applyFont="1" applyFill="1" applyAlignment="1">
      <alignment horizontal="center" vertical="center" wrapText="1"/>
    </xf>
    <xf numFmtId="0" fontId="53" fillId="7" borderId="0" xfId="0" applyFont="1" applyFill="1"/>
    <xf numFmtId="0" fontId="54" fillId="7" borderId="0" xfId="0" applyFont="1" applyFill="1" applyAlignment="1">
      <alignment horizontal="center"/>
    </xf>
    <xf numFmtId="167" fontId="53" fillId="7" borderId="1" xfId="0" applyNumberFormat="1" applyFont="1" applyFill="1" applyBorder="1" applyAlignment="1">
      <alignment horizontal="center" vertical="center" wrapText="1"/>
    </xf>
    <xf numFmtId="2" fontId="53" fillId="7" borderId="1" xfId="227" applyNumberFormat="1" applyFont="1" applyFill="1" applyBorder="1" applyAlignment="1">
      <alignment horizontal="center" vertical="center" wrapText="1"/>
    </xf>
    <xf numFmtId="167" fontId="53" fillId="7" borderId="1" xfId="231" applyNumberFormat="1" applyFont="1" applyFill="1" applyBorder="1" applyAlignment="1">
      <alignment horizontal="center" vertical="center" wrapText="1"/>
    </xf>
    <xf numFmtId="0" fontId="53" fillId="7" borderId="1" xfId="190" applyFont="1" applyFill="1" applyBorder="1" applyAlignment="1">
      <alignment horizontal="center" vertical="center" wrapText="1"/>
    </xf>
    <xf numFmtId="49" fontId="53" fillId="7" borderId="1" xfId="227" applyNumberFormat="1" applyFont="1" applyFill="1" applyBorder="1" applyAlignment="1">
      <alignment horizontal="center" vertical="center" wrapText="1"/>
    </xf>
    <xf numFmtId="0" fontId="53" fillId="7" borderId="1" xfId="1" applyFont="1" applyFill="1" applyBorder="1" applyAlignment="1">
      <alignment vertical="center" wrapText="1"/>
    </xf>
    <xf numFmtId="0" fontId="53" fillId="7" borderId="1" xfId="0" applyFont="1" applyFill="1" applyBorder="1"/>
    <xf numFmtId="0" fontId="53" fillId="7" borderId="1" xfId="0" applyFont="1" applyFill="1" applyBorder="1" applyAlignment="1">
      <alignment horizontal="center" vertical="center"/>
    </xf>
    <xf numFmtId="167" fontId="53" fillId="7" borderId="1" xfId="190" applyNumberFormat="1" applyFont="1" applyFill="1" applyBorder="1" applyAlignment="1">
      <alignment horizontal="center" vertical="center" wrapText="1"/>
    </xf>
    <xf numFmtId="167" fontId="12" fillId="7" borderId="1" xfId="0" applyNumberFormat="1" applyFont="1" applyFill="1" applyBorder="1" applyAlignment="1">
      <alignment vertical="center" wrapText="1"/>
    </xf>
    <xf numFmtId="167" fontId="12" fillId="7" borderId="1" xfId="42" applyNumberFormat="1" applyFont="1" applyFill="1" applyBorder="1" applyAlignment="1">
      <alignment horizontal="center" vertical="center" wrapText="1"/>
    </xf>
    <xf numFmtId="167" fontId="17" fillId="7" borderId="1" xfId="42" applyNumberFormat="1" applyFont="1" applyFill="1" applyBorder="1" applyAlignment="1">
      <alignment horizontal="center" vertical="center" wrapText="1"/>
    </xf>
    <xf numFmtId="0" fontId="12" fillId="7" borderId="0" xfId="0" applyFont="1" applyFill="1"/>
    <xf numFmtId="1" fontId="18" fillId="0" borderId="1" xfId="235" applyNumberFormat="1" applyFont="1" applyBorder="1" applyAlignment="1">
      <alignment horizontal="center" vertical="center" wrapText="1"/>
    </xf>
    <xf numFmtId="0" fontId="18" fillId="0" borderId="1" xfId="235" applyFont="1" applyBorder="1" applyAlignment="1">
      <alignment horizontal="left" vertical="center" wrapText="1"/>
    </xf>
    <xf numFmtId="2" fontId="12"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0" fontId="18" fillId="2" borderId="1" xfId="1" applyFont="1" applyFill="1" applyBorder="1" applyAlignment="1">
      <alignment vertical="center" wrapText="1"/>
    </xf>
    <xf numFmtId="0" fontId="18" fillId="2" borderId="1" xfId="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Alignment="1">
      <alignment horizontal="center"/>
    </xf>
    <xf numFmtId="0" fontId="18" fillId="2" borderId="0" xfId="0" applyFont="1" applyFill="1"/>
    <xf numFmtId="49" fontId="22" fillId="0" borderId="1" xfId="227" applyNumberFormat="1" applyFont="1" applyBorder="1" applyAlignment="1">
      <alignment horizontal="center" vertical="center" wrapText="1"/>
    </xf>
    <xf numFmtId="1" fontId="18" fillId="2" borderId="1" xfId="1" applyNumberFormat="1" applyFont="1" applyFill="1" applyBorder="1" applyAlignment="1">
      <alignment horizontal="center" vertical="center" wrapText="1" shrinkToFit="1"/>
    </xf>
    <xf numFmtId="0" fontId="49" fillId="0" borderId="0" xfId="0" applyFont="1" applyAlignment="1">
      <alignment horizontal="center" vertical="center"/>
    </xf>
    <xf numFmtId="0" fontId="22" fillId="0" borderId="0" xfId="0" applyFont="1" applyAlignment="1">
      <alignment horizontal="center" vertical="center"/>
    </xf>
    <xf numFmtId="167" fontId="13" fillId="2" borderId="1" xfId="227" applyNumberFormat="1" applyFont="1" applyFill="1" applyBorder="1" applyAlignment="1">
      <alignment horizontal="center" vertical="center" wrapText="1"/>
    </xf>
    <xf numFmtId="4" fontId="13" fillId="2" borderId="1" xfId="227" applyNumberFormat="1" applyFont="1" applyFill="1" applyBorder="1" applyAlignment="1">
      <alignment horizontal="center" vertical="center" wrapText="1"/>
    </xf>
    <xf numFmtId="0" fontId="13" fillId="2" borderId="0" xfId="0" applyFont="1" applyFill="1" applyAlignment="1">
      <alignment horizontal="center" vertical="center"/>
    </xf>
    <xf numFmtId="0" fontId="12" fillId="2" borderId="1" xfId="233" applyFont="1" applyFill="1" applyBorder="1" applyAlignment="1">
      <alignment vertical="center" wrapText="1"/>
    </xf>
    <xf numFmtId="0" fontId="12" fillId="2" borderId="1" xfId="190" applyFont="1" applyFill="1" applyBorder="1" applyAlignment="1">
      <alignment vertical="center" wrapText="1"/>
    </xf>
    <xf numFmtId="3" fontId="12" fillId="2" borderId="1" xfId="229" applyNumberFormat="1" applyFont="1" applyFill="1" applyBorder="1" applyAlignment="1">
      <alignment vertical="center" wrapText="1"/>
    </xf>
    <xf numFmtId="167" fontId="13" fillId="2" borderId="1" xfId="231"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2" fillId="2" borderId="1" xfId="42" applyFont="1" applyFill="1" applyBorder="1" applyAlignment="1">
      <alignment vertical="center" wrapText="1"/>
    </xf>
    <xf numFmtId="0" fontId="12" fillId="2" borderId="1" xfId="190" quotePrefix="1" applyFont="1" applyFill="1" applyBorder="1" applyAlignment="1">
      <alignment vertical="center" wrapText="1"/>
    </xf>
    <xf numFmtId="0" fontId="13" fillId="2" borderId="1" xfId="0" applyFont="1" applyFill="1" applyBorder="1" applyAlignment="1">
      <alignment wrapText="1"/>
    </xf>
    <xf numFmtId="0" fontId="11" fillId="0" borderId="0" xfId="0" applyFont="1" applyAlignment="1">
      <alignment vertical="center" wrapText="1" shrinkToFit="1"/>
    </xf>
    <xf numFmtId="0" fontId="10" fillId="0" borderId="0" xfId="0" applyFont="1" applyAlignment="1">
      <alignment horizontal="right" vertical="center" wrapText="1" shrinkToFit="1"/>
    </xf>
    <xf numFmtId="0" fontId="10" fillId="0" borderId="0" xfId="0" applyFont="1" applyAlignment="1">
      <alignment horizont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xf numFmtId="0" fontId="10" fillId="0" borderId="1" xfId="0" applyFont="1" applyBorder="1" applyAlignment="1">
      <alignment horizontal="center" vertical="center" wrapText="1"/>
    </xf>
    <xf numFmtId="0" fontId="6" fillId="0" borderId="1" xfId="0" applyFont="1" applyBorder="1" applyAlignment="1">
      <alignment horizontal="center" vertical="center"/>
    </xf>
    <xf numFmtId="4" fontId="10" fillId="0" borderId="1" xfId="0" applyNumberFormat="1" applyFont="1" applyBorder="1" applyAlignment="1">
      <alignment horizontal="center" vertical="center"/>
    </xf>
    <xf numFmtId="0" fontId="10" fillId="0" borderId="4" xfId="0" applyFont="1" applyBorder="1" applyAlignment="1">
      <alignment horizontal="center" vertical="center" wrapText="1"/>
    </xf>
    <xf numFmtId="0" fontId="38" fillId="3" borderId="1" xfId="12" applyFont="1" applyFill="1" applyBorder="1" applyAlignment="1">
      <alignment horizontal="left" vertical="center" wrapText="1"/>
    </xf>
    <xf numFmtId="0" fontId="38" fillId="3" borderId="1" xfId="242" applyFont="1" applyFill="1" applyBorder="1" applyAlignment="1">
      <alignment horizontal="center" vertical="center" wrapText="1"/>
    </xf>
    <xf numFmtId="0" fontId="38" fillId="3" borderId="1" xfId="12" applyFont="1" applyFill="1" applyBorder="1" applyAlignment="1">
      <alignment vertical="center" wrapText="1"/>
    </xf>
    <xf numFmtId="0" fontId="38" fillId="3" borderId="1" xfId="12" applyFont="1" applyFill="1" applyBorder="1" applyAlignment="1">
      <alignment horizontal="center" vertical="center" wrapText="1"/>
    </xf>
    <xf numFmtId="0" fontId="43" fillId="3" borderId="1" xfId="0" applyFont="1" applyFill="1" applyBorder="1" applyAlignment="1">
      <alignment horizontal="center" vertical="center" wrapText="1"/>
    </xf>
    <xf numFmtId="0" fontId="38" fillId="3" borderId="0" xfId="0" applyFont="1" applyFill="1"/>
    <xf numFmtId="0" fontId="43" fillId="3" borderId="1" xfId="236" applyFont="1" applyFill="1" applyBorder="1" applyAlignment="1">
      <alignment horizontal="center" vertical="center" wrapText="1"/>
    </xf>
    <xf numFmtId="0" fontId="43" fillId="3" borderId="1" xfId="241" applyFont="1" applyFill="1" applyBorder="1" applyAlignment="1">
      <alignment horizontal="center" vertical="center" wrapText="1"/>
    </xf>
    <xf numFmtId="0" fontId="56" fillId="3" borderId="1" xfId="24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38"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xf>
    <xf numFmtId="0" fontId="18" fillId="0" borderId="1" xfId="1" applyFont="1" applyBorder="1" applyAlignment="1">
      <alignment horizontal="center" vertical="center" wrapText="1"/>
    </xf>
    <xf numFmtId="0" fontId="13" fillId="0" borderId="0" xfId="1" applyFont="1" applyAlignment="1">
      <alignment horizontal="left"/>
    </xf>
    <xf numFmtId="0" fontId="13" fillId="0" borderId="0" xfId="1" applyFont="1" applyAlignment="1">
      <alignment horizontal="left" wrapText="1"/>
    </xf>
    <xf numFmtId="0" fontId="18" fillId="0" borderId="0" xfId="1" applyFont="1" applyAlignment="1">
      <alignment horizontal="center" vertical="center"/>
    </xf>
    <xf numFmtId="0" fontId="13" fillId="0" borderId="2" xfId="1" applyFont="1" applyBorder="1" applyAlignment="1">
      <alignment horizontal="right"/>
    </xf>
    <xf numFmtId="0" fontId="18" fillId="0" borderId="1" xfId="1" applyFont="1" applyBorder="1" applyAlignment="1">
      <alignment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2" fontId="12" fillId="0" borderId="5" xfId="228" applyNumberFormat="1" applyFont="1" applyBorder="1" applyAlignment="1">
      <alignment horizontal="left" vertical="center" wrapText="1"/>
    </xf>
    <xf numFmtId="2" fontId="12" fillId="0" borderId="4" xfId="228" applyNumberFormat="1" applyFont="1" applyBorder="1" applyAlignment="1">
      <alignment horizontal="left" vertical="center" wrapText="1"/>
    </xf>
    <xf numFmtId="49" fontId="12" fillId="0" borderId="5" xfId="227" applyNumberFormat="1" applyFont="1" applyBorder="1" applyAlignment="1">
      <alignment horizontal="center" vertical="center" wrapText="1"/>
    </xf>
    <xf numFmtId="49" fontId="12" fillId="0" borderId="4" xfId="227" applyNumberFormat="1" applyFont="1" applyBorder="1" applyAlignment="1">
      <alignment horizontal="center" vertical="center" wrapText="1"/>
    </xf>
    <xf numFmtId="0" fontId="12" fillId="0" borderId="1" xfId="0" applyFont="1" applyBorder="1" applyAlignment="1">
      <alignment horizontal="center" vertical="center" wrapText="1"/>
    </xf>
    <xf numFmtId="2" fontId="12" fillId="0" borderId="1" xfId="228" applyNumberFormat="1" applyFont="1" applyBorder="1" applyAlignment="1">
      <alignment vertical="center" wrapText="1"/>
    </xf>
    <xf numFmtId="49" fontId="12" fillId="0" borderId="1" xfId="227" applyNumberFormat="1" applyFont="1" applyBorder="1" applyAlignment="1">
      <alignment horizontal="center" vertical="center" wrapText="1"/>
    </xf>
    <xf numFmtId="0" fontId="53" fillId="7" borderId="5" xfId="0" applyFont="1" applyFill="1" applyBorder="1" applyAlignment="1">
      <alignment horizontal="center" vertical="center" wrapText="1"/>
    </xf>
    <xf numFmtId="0" fontId="53" fillId="7" borderId="4" xfId="0" applyFont="1" applyFill="1" applyBorder="1" applyAlignment="1">
      <alignment horizontal="center" vertical="center" wrapText="1"/>
    </xf>
    <xf numFmtId="0" fontId="2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1" applyFont="1" applyAlignment="1">
      <alignment horizontal="right"/>
    </xf>
    <xf numFmtId="0" fontId="13" fillId="0" borderId="0" xfId="1" applyFont="1" applyAlignment="1">
      <alignment horizontal="center" vertical="center"/>
    </xf>
    <xf numFmtId="0" fontId="12" fillId="0" borderId="1" xfId="0" applyFont="1" applyBorder="1" applyAlignment="1">
      <alignment vertical="center" wrapText="1"/>
    </xf>
    <xf numFmtId="0" fontId="53" fillId="7" borderId="1" xfId="0" applyFont="1" applyFill="1" applyBorder="1" applyAlignment="1">
      <alignment horizontal="center" vertical="center" wrapText="1"/>
    </xf>
    <xf numFmtId="0" fontId="53" fillId="7" borderId="1" xfId="190" applyFont="1" applyFill="1" applyBorder="1" applyAlignment="1">
      <alignment horizontal="left" vertical="center" wrapText="1"/>
    </xf>
    <xf numFmtId="49" fontId="22" fillId="0" borderId="1" xfId="227" applyNumberFormat="1" applyFont="1" applyBorder="1" applyAlignment="1">
      <alignment horizontal="left" vertical="center" wrapText="1"/>
    </xf>
    <xf numFmtId="49" fontId="12" fillId="2" borderId="1" xfId="227" applyNumberFormat="1" applyFont="1" applyFill="1" applyBorder="1" applyAlignment="1">
      <alignment horizontal="left" vertical="center" wrapText="1"/>
    </xf>
    <xf numFmtId="0" fontId="34"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34" fillId="0" borderId="1" xfId="0" applyFont="1" applyBorder="1" applyAlignment="1">
      <alignment horizontal="left" vertical="center" wrapText="1"/>
    </xf>
    <xf numFmtId="49" fontId="13" fillId="0" borderId="1" xfId="227" applyNumberFormat="1" applyFont="1" applyBorder="1" applyAlignment="1">
      <alignment horizontal="left" vertical="center" wrapText="1"/>
    </xf>
    <xf numFmtId="49" fontId="34" fillId="0" borderId="1" xfId="227" applyNumberFormat="1" applyFont="1" applyBorder="1" applyAlignment="1">
      <alignment horizontal="left" vertical="center" wrapText="1"/>
    </xf>
    <xf numFmtId="2" fontId="13" fillId="0" borderId="1" xfId="228" applyNumberFormat="1" applyFont="1" applyBorder="1" applyAlignment="1">
      <alignment vertical="center" wrapText="1"/>
    </xf>
    <xf numFmtId="2" fontId="34" fillId="0" borderId="1" xfId="228" applyNumberFormat="1" applyFont="1" applyBorder="1" applyAlignment="1">
      <alignment vertical="center" wrapText="1"/>
    </xf>
    <xf numFmtId="49" fontId="13" fillId="0" borderId="1" xfId="227" applyNumberFormat="1" applyFont="1" applyBorder="1" applyAlignment="1">
      <alignment horizontal="center" vertical="center" wrapText="1"/>
    </xf>
    <xf numFmtId="49" fontId="34" fillId="0" borderId="1" xfId="227" applyNumberFormat="1" applyFont="1" applyBorder="1" applyAlignment="1">
      <alignment horizontal="center" vertical="center" wrapText="1"/>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4" xfId="1" applyFont="1" applyBorder="1" applyAlignment="1">
      <alignment horizontal="center" vertical="center"/>
    </xf>
    <xf numFmtId="0" fontId="18" fillId="0" borderId="0" xfId="1" applyFont="1" applyAlignment="1">
      <alignment horizontal="center"/>
    </xf>
    <xf numFmtId="49" fontId="13" fillId="0" borderId="5" xfId="227" applyNumberFormat="1" applyFont="1" applyBorder="1" applyAlignment="1">
      <alignment horizontal="left" vertical="center" wrapText="1"/>
    </xf>
    <xf numFmtId="49" fontId="13" fillId="0" borderId="4" xfId="227" applyNumberFormat="1" applyFont="1" applyBorder="1" applyAlignment="1">
      <alignment horizontal="left" vertical="center" wrapText="1"/>
    </xf>
    <xf numFmtId="0" fontId="13" fillId="0" borderId="1" xfId="0" applyFont="1" applyBorder="1" applyAlignment="1">
      <alignment vertical="center" wrapTex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190" applyFont="1" applyBorder="1" applyAlignment="1">
      <alignment horizontal="left" vertical="center" wrapText="1"/>
    </xf>
    <xf numFmtId="0" fontId="34" fillId="0" borderId="4" xfId="190" applyFont="1" applyBorder="1" applyAlignment="1">
      <alignment horizontal="left" vertical="center" wrapText="1"/>
    </xf>
    <xf numFmtId="0" fontId="13" fillId="0" borderId="1" xfId="190" applyFont="1" applyBorder="1" applyAlignment="1">
      <alignment horizontal="left" vertical="center" wrapText="1"/>
    </xf>
    <xf numFmtId="0" fontId="34" fillId="0" borderId="1" xfId="42" applyFont="1" applyBorder="1" applyAlignment="1">
      <alignment horizontal="left" vertical="center" wrapText="1"/>
    </xf>
    <xf numFmtId="0" fontId="34" fillId="0" borderId="6" xfId="0" applyFont="1" applyBorder="1" applyAlignment="1">
      <alignment horizontal="center" vertical="center" wrapText="1"/>
    </xf>
    <xf numFmtId="0" fontId="34" fillId="0" borderId="1" xfId="190" applyFont="1" applyBorder="1" applyAlignment="1">
      <alignment horizontal="center" vertical="center" wrapText="1"/>
    </xf>
    <xf numFmtId="49" fontId="13" fillId="3" borderId="5" xfId="227" applyNumberFormat="1" applyFont="1" applyFill="1" applyBorder="1" applyAlignment="1">
      <alignment horizontal="center" vertical="center" wrapText="1"/>
    </xf>
    <xf numFmtId="49" fontId="13" fillId="3" borderId="6" xfId="227" applyNumberFormat="1" applyFont="1" applyFill="1" applyBorder="1" applyAlignment="1">
      <alignment horizontal="center" vertical="center" wrapText="1"/>
    </xf>
    <xf numFmtId="49" fontId="13" fillId="3" borderId="4" xfId="227" applyNumberFormat="1" applyFont="1" applyFill="1" applyBorder="1" applyAlignment="1">
      <alignment horizontal="center" vertical="center" wrapText="1"/>
    </xf>
    <xf numFmtId="0" fontId="13" fillId="0" borderId="5" xfId="0" applyFont="1" applyBorder="1" applyAlignment="1">
      <alignment horizontal="left"/>
    </xf>
    <xf numFmtId="0" fontId="13" fillId="0" borderId="4" xfId="0" applyFont="1" applyBorder="1" applyAlignment="1">
      <alignment horizontal="left"/>
    </xf>
    <xf numFmtId="0" fontId="13" fillId="0" borderId="6" xfId="0" applyFont="1" applyBorder="1" applyAlignment="1">
      <alignment horizontal="left"/>
    </xf>
    <xf numFmtId="0" fontId="18" fillId="0" borderId="1" xfId="0" applyFont="1" applyBorder="1" applyAlignment="1">
      <alignment horizontal="center"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0" borderId="0" xfId="0" applyFont="1"/>
    <xf numFmtId="0" fontId="34" fillId="0" borderId="0" xfId="0" applyFont="1"/>
    <xf numFmtId="0" fontId="36" fillId="4" borderId="1" xfId="42" applyFont="1" applyFill="1" applyBorder="1" applyAlignment="1">
      <alignment horizontal="left" vertical="center" wrapText="1"/>
    </xf>
    <xf numFmtId="0" fontId="18" fillId="0" borderId="1" xfId="0" applyFont="1" applyBorder="1" applyAlignment="1">
      <alignment horizontal="center"/>
    </xf>
    <xf numFmtId="0" fontId="36" fillId="4" borderId="1"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1" xfId="1" applyFont="1" applyBorder="1" applyAlignment="1">
      <alignment horizontal="center" vertical="center"/>
    </xf>
    <xf numFmtId="0" fontId="18" fillId="0" borderId="1" xfId="0" applyFont="1" applyBorder="1" applyAlignment="1">
      <alignment horizontal="left" vertical="center"/>
    </xf>
    <xf numFmtId="0" fontId="13" fillId="0" borderId="1" xfId="0" applyFont="1" applyBorder="1" applyAlignment="1">
      <alignment horizontal="center" vertical="center"/>
    </xf>
    <xf numFmtId="0" fontId="6" fillId="0" borderId="0" xfId="1" applyFont="1" applyAlignment="1">
      <alignment horizontal="left"/>
    </xf>
    <xf numFmtId="0" fontId="6" fillId="0" borderId="0" xfId="1" applyFont="1" applyAlignment="1">
      <alignment horizontal="left" wrapText="1"/>
    </xf>
    <xf numFmtId="0" fontId="10" fillId="0" borderId="0" xfId="1" applyFont="1" applyAlignment="1">
      <alignment horizontal="center" vertical="center"/>
    </xf>
    <xf numFmtId="0" fontId="10" fillId="0" borderId="0" xfId="1" applyFont="1" applyAlignment="1">
      <alignment horizontal="center"/>
    </xf>
    <xf numFmtId="0" fontId="6" fillId="0" borderId="2" xfId="1" applyFont="1" applyBorder="1" applyAlignment="1">
      <alignment horizontal="right"/>
    </xf>
    <xf numFmtId="0" fontId="6" fillId="0" borderId="2" xfId="1" applyFont="1" applyBorder="1" applyAlignment="1">
      <alignment horizontal="center" vertical="center"/>
    </xf>
  </cellXfs>
  <cellStyles count="481">
    <cellStyle name="Comma" xfId="234" builtinId="3"/>
    <cellStyle name="Comma 10" xfId="2"/>
    <cellStyle name="Comma 2 10" xfId="3"/>
    <cellStyle name="Comma 2 14" xfId="4"/>
    <cellStyle name="Comma 2 14 2" xfId="5"/>
    <cellStyle name="Comma 2 2" xfId="6"/>
    <cellStyle name="Comma 2 2 14" xfId="7"/>
    <cellStyle name="Comma 2 2 2" xfId="8"/>
    <cellStyle name="Comma 2 4" xfId="240"/>
    <cellStyle name="Comma 3 2" xfId="237"/>
    <cellStyle name="Comma 4" xfId="9"/>
    <cellStyle name="Comma 5" xfId="10"/>
    <cellStyle name="Comma 6" xfId="11"/>
    <cellStyle name="Normal" xfId="0" builtinId="0"/>
    <cellStyle name="Normal - Style1 2 10" xfId="229"/>
    <cellStyle name="Normal 10" xfId="12"/>
    <cellStyle name="Normal 10 2" xfId="13"/>
    <cellStyle name="Normal 10 2 2" xfId="243"/>
    <cellStyle name="Normal 10 2 3" xfId="362"/>
    <cellStyle name="Normal 10 53" xfId="14"/>
    <cellStyle name="Normal 10 53 2" xfId="244"/>
    <cellStyle name="Normal 10 53 3" xfId="363"/>
    <cellStyle name="Normal 10 54" xfId="15"/>
    <cellStyle name="Normal 10 54 2" xfId="245"/>
    <cellStyle name="Normal 10 54 3" xfId="364"/>
    <cellStyle name="Normal 100" xfId="16"/>
    <cellStyle name="Normal 107" xfId="17"/>
    <cellStyle name="Normal 11" xfId="18"/>
    <cellStyle name="Normal 11 2" xfId="239"/>
    <cellStyle name="Normal 11 53" xfId="19"/>
    <cellStyle name="Normal 11 53 2" xfId="246"/>
    <cellStyle name="Normal 11 53 3" xfId="365"/>
    <cellStyle name="Normal 11 54" xfId="20"/>
    <cellStyle name="Normal 11 54 2" xfId="247"/>
    <cellStyle name="Normal 11 54 3" xfId="366"/>
    <cellStyle name="Normal 112" xfId="21"/>
    <cellStyle name="Normal 113" xfId="22"/>
    <cellStyle name="Normal 117" xfId="23"/>
    <cellStyle name="Normal 119" xfId="24"/>
    <cellStyle name="Normal 12 53" xfId="25"/>
    <cellStyle name="Normal 12 53 2" xfId="248"/>
    <cellStyle name="Normal 12 53 3" xfId="367"/>
    <cellStyle name="Normal 12 54" xfId="26"/>
    <cellStyle name="Normal 12 54 2" xfId="249"/>
    <cellStyle name="Normal 12 54 3" xfId="368"/>
    <cellStyle name="Normal 123" xfId="27"/>
    <cellStyle name="Normal 13" xfId="28"/>
    <cellStyle name="Normal 13 2" xfId="236"/>
    <cellStyle name="Normal 13 53" xfId="29"/>
    <cellStyle name="Normal 13 53 2" xfId="250"/>
    <cellStyle name="Normal 13 53 3" xfId="369"/>
    <cellStyle name="Normal 13 54" xfId="30"/>
    <cellStyle name="Normal 13 54 2" xfId="251"/>
    <cellStyle name="Normal 13 54 3" xfId="370"/>
    <cellStyle name="Normal 14" xfId="31"/>
    <cellStyle name="Normal 15" xfId="32"/>
    <cellStyle name="Normal 15 53" xfId="33"/>
    <cellStyle name="Normal 15 53 2" xfId="252"/>
    <cellStyle name="Normal 15 53 3" xfId="371"/>
    <cellStyle name="Normal 15 54" xfId="34"/>
    <cellStyle name="Normal 15 54 2" xfId="253"/>
    <cellStyle name="Normal 15 54 3" xfId="372"/>
    <cellStyle name="Normal 16" xfId="241"/>
    <cellStyle name="Normal 16 53" xfId="35"/>
    <cellStyle name="Normal 16 53 2" xfId="254"/>
    <cellStyle name="Normal 16 53 3" xfId="373"/>
    <cellStyle name="Normal 16 54" xfId="36"/>
    <cellStyle name="Normal 16 54 2" xfId="255"/>
    <cellStyle name="Normal 16 54 3" xfId="374"/>
    <cellStyle name="Normal 17 53" xfId="37"/>
    <cellStyle name="Normal 17 53 2" xfId="256"/>
    <cellStyle name="Normal 17 53 3" xfId="375"/>
    <cellStyle name="Normal 17 54" xfId="38"/>
    <cellStyle name="Normal 17 54 2" xfId="257"/>
    <cellStyle name="Normal 17 54 3" xfId="376"/>
    <cellStyle name="Normal 18" xfId="39"/>
    <cellStyle name="Normal 19 53" xfId="40"/>
    <cellStyle name="Normal 19 53 2" xfId="258"/>
    <cellStyle name="Normal 19 53 3" xfId="377"/>
    <cellStyle name="Normal 19 54" xfId="41"/>
    <cellStyle name="Normal 19 54 2" xfId="259"/>
    <cellStyle name="Normal 19 54 3" xfId="378"/>
    <cellStyle name="Normal 2" xfId="1"/>
    <cellStyle name="Normal 2 10" xfId="43"/>
    <cellStyle name="Normal 2 10 2 2" xfId="227"/>
    <cellStyle name="Normal 2 11" xfId="226"/>
    <cellStyle name="Normal 2 12" xfId="44"/>
    <cellStyle name="Normal 2 13" xfId="45"/>
    <cellStyle name="Normal 2 14" xfId="46"/>
    <cellStyle name="Normal 2 15" xfId="47"/>
    <cellStyle name="Normal 2 16" xfId="48"/>
    <cellStyle name="Normal 2 17" xfId="49"/>
    <cellStyle name="Normal 2 18" xfId="50"/>
    <cellStyle name="Normal 2 19" xfId="51"/>
    <cellStyle name="Normal 2 2" xfId="42"/>
    <cellStyle name="Normal 2 20" xfId="52"/>
    <cellStyle name="Normal 2 21" xfId="53"/>
    <cellStyle name="Normal 2 22" xfId="54"/>
    <cellStyle name="Normal 2 23" xfId="55"/>
    <cellStyle name="Normal 2 24" xfId="56"/>
    <cellStyle name="Normal 2 25" xfId="57"/>
    <cellStyle name="Normal 2 26" xfId="58"/>
    <cellStyle name="Normal 2 27" xfId="59"/>
    <cellStyle name="Normal 2 28" xfId="60"/>
    <cellStyle name="Normal 2 29" xfId="61"/>
    <cellStyle name="Normal 2 3" xfId="225"/>
    <cellStyle name="Normal 2 31" xfId="62"/>
    <cellStyle name="Normal 2 32" xfId="63"/>
    <cellStyle name="Normal 2 33" xfId="64"/>
    <cellStyle name="Normal 2 34" xfId="65"/>
    <cellStyle name="Normal 2 35" xfId="66"/>
    <cellStyle name="Normal 2 36" xfId="67"/>
    <cellStyle name="Normal 2 37" xfId="68"/>
    <cellStyle name="Normal 2 38" xfId="69"/>
    <cellStyle name="Normal 2 39" xfId="70"/>
    <cellStyle name="Normal 2 4" xfId="71"/>
    <cellStyle name="Normal 2 40" xfId="72"/>
    <cellStyle name="Normal 2 41" xfId="73"/>
    <cellStyle name="Normal 2 42" xfId="74"/>
    <cellStyle name="Normal 2 43" xfId="75"/>
    <cellStyle name="Normal 2 44" xfId="76"/>
    <cellStyle name="Normal 2 45" xfId="77"/>
    <cellStyle name="Normal 2 47" xfId="78"/>
    <cellStyle name="Normal 2 48" xfId="79"/>
    <cellStyle name="Normal 2 49" xfId="80"/>
    <cellStyle name="Normal 2 5" xfId="81"/>
    <cellStyle name="Normal 2 50" xfId="82"/>
    <cellStyle name="Normal 2 51" xfId="83"/>
    <cellStyle name="Normal 2 52" xfId="84"/>
    <cellStyle name="Normal 2 53" xfId="85"/>
    <cellStyle name="Normal 2 54" xfId="86"/>
    <cellStyle name="Normal 2 55" xfId="87"/>
    <cellStyle name="Normal 2 56" xfId="88"/>
    <cellStyle name="Normal 2 57" xfId="89"/>
    <cellStyle name="Normal 2 6" xfId="90"/>
    <cellStyle name="Normal 2 6 12" xfId="91"/>
    <cellStyle name="Normal 2 6 43" xfId="92"/>
    <cellStyle name="Normal 2 60" xfId="93"/>
    <cellStyle name="Normal 2 61" xfId="94"/>
    <cellStyle name="Normal 2 7" xfId="95"/>
    <cellStyle name="Normal 2 8" xfId="96"/>
    <cellStyle name="Normal 2 9" xfId="97"/>
    <cellStyle name="Normal 2 94" xfId="98"/>
    <cellStyle name="Normal 21 53" xfId="99"/>
    <cellStyle name="Normal 21 53 2" xfId="260"/>
    <cellStyle name="Normal 21 53 3" xfId="379"/>
    <cellStyle name="Normal 21 54" xfId="100"/>
    <cellStyle name="Normal 21 54 2" xfId="261"/>
    <cellStyle name="Normal 21 54 3" xfId="380"/>
    <cellStyle name="Normal 22 53" xfId="101"/>
    <cellStyle name="Normal 22 53 2" xfId="262"/>
    <cellStyle name="Normal 22 53 3" xfId="381"/>
    <cellStyle name="Normal 22 54" xfId="102"/>
    <cellStyle name="Normal 22 54 2" xfId="263"/>
    <cellStyle name="Normal 22 54 3" xfId="382"/>
    <cellStyle name="Normal 23" xfId="103"/>
    <cellStyle name="Normal 23 53" xfId="104"/>
    <cellStyle name="Normal 23 53 2" xfId="264"/>
    <cellStyle name="Normal 23 53 3" xfId="383"/>
    <cellStyle name="Normal 23 54" xfId="105"/>
    <cellStyle name="Normal 23 54 2" xfId="265"/>
    <cellStyle name="Normal 23 54 3" xfId="384"/>
    <cellStyle name="Normal 24 53" xfId="106"/>
    <cellStyle name="Normal 24 53 2" xfId="266"/>
    <cellStyle name="Normal 24 53 3" xfId="385"/>
    <cellStyle name="Normal 24 54" xfId="107"/>
    <cellStyle name="Normal 24 54 2" xfId="267"/>
    <cellStyle name="Normal 24 54 3" xfId="386"/>
    <cellStyle name="Normal 25" xfId="108"/>
    <cellStyle name="Normal 26" xfId="109"/>
    <cellStyle name="Normal 26 53" xfId="110"/>
    <cellStyle name="Normal 26 53 2" xfId="268"/>
    <cellStyle name="Normal 26 53 3" xfId="387"/>
    <cellStyle name="Normal 26 54" xfId="111"/>
    <cellStyle name="Normal 26 54 2" xfId="269"/>
    <cellStyle name="Normal 26 54 3" xfId="388"/>
    <cellStyle name="Normal 27 53" xfId="112"/>
    <cellStyle name="Normal 27 53 2" xfId="270"/>
    <cellStyle name="Normal 27 53 3" xfId="389"/>
    <cellStyle name="Normal 27 54" xfId="113"/>
    <cellStyle name="Normal 27 54 2" xfId="271"/>
    <cellStyle name="Normal 27 54 3" xfId="390"/>
    <cellStyle name="Normal 28" xfId="114"/>
    <cellStyle name="Normal 28 53" xfId="115"/>
    <cellStyle name="Normal 28 53 2" xfId="272"/>
    <cellStyle name="Normal 28 53 3" xfId="391"/>
    <cellStyle name="Normal 28 54" xfId="116"/>
    <cellStyle name="Normal 28 54 2" xfId="273"/>
    <cellStyle name="Normal 28 54 3" xfId="392"/>
    <cellStyle name="Normal 29 53" xfId="117"/>
    <cellStyle name="Normal 29 53 2" xfId="274"/>
    <cellStyle name="Normal 29 53 3" xfId="393"/>
    <cellStyle name="Normal 29 54" xfId="118"/>
    <cellStyle name="Normal 29 54 2" xfId="275"/>
    <cellStyle name="Normal 29 54 3" xfId="394"/>
    <cellStyle name="Normal 3" xfId="119"/>
    <cellStyle name="Normal 3 2" xfId="120"/>
    <cellStyle name="Normal 3 3" xfId="276"/>
    <cellStyle name="Normal 3 4" xfId="395"/>
    <cellStyle name="Normal 30" xfId="121"/>
    <cellStyle name="Normal 30 53" xfId="122"/>
    <cellStyle name="Normal 30 53 2" xfId="277"/>
    <cellStyle name="Normal 30 53 3" xfId="396"/>
    <cellStyle name="Normal 30 54" xfId="123"/>
    <cellStyle name="Normal 30 54 2" xfId="278"/>
    <cellStyle name="Normal 30 54 3" xfId="397"/>
    <cellStyle name="Normal 31 53" xfId="124"/>
    <cellStyle name="Normal 31 53 2" xfId="279"/>
    <cellStyle name="Normal 31 53 3" xfId="398"/>
    <cellStyle name="Normal 31 54" xfId="125"/>
    <cellStyle name="Normal 31 54 2" xfId="280"/>
    <cellStyle name="Normal 31 54 3" xfId="399"/>
    <cellStyle name="Normal 32 53" xfId="126"/>
    <cellStyle name="Normal 32 53 2" xfId="281"/>
    <cellStyle name="Normal 32 53 3" xfId="400"/>
    <cellStyle name="Normal 32 54" xfId="127"/>
    <cellStyle name="Normal 32 54 2" xfId="282"/>
    <cellStyle name="Normal 32 54 3" xfId="401"/>
    <cellStyle name="Normal 33 53" xfId="128"/>
    <cellStyle name="Normal 33 53 2" xfId="283"/>
    <cellStyle name="Normal 33 53 3" xfId="402"/>
    <cellStyle name="Normal 33 54" xfId="129"/>
    <cellStyle name="Normal 33 54 2" xfId="284"/>
    <cellStyle name="Normal 33 54 3" xfId="403"/>
    <cellStyle name="Normal 34" xfId="130"/>
    <cellStyle name="Normal 34 53" xfId="131"/>
    <cellStyle name="Normal 34 53 2" xfId="285"/>
    <cellStyle name="Normal 34 53 3" xfId="404"/>
    <cellStyle name="Normal 34 54" xfId="132"/>
    <cellStyle name="Normal 34 54 2" xfId="286"/>
    <cellStyle name="Normal 34 54 3" xfId="405"/>
    <cellStyle name="Normal 35 53" xfId="133"/>
    <cellStyle name="Normal 35 53 2" xfId="287"/>
    <cellStyle name="Normal 35 53 3" xfId="406"/>
    <cellStyle name="Normal 35 54" xfId="134"/>
    <cellStyle name="Normal 35 54 2" xfId="288"/>
    <cellStyle name="Normal 35 54 3" xfId="407"/>
    <cellStyle name="Normal 36 53" xfId="135"/>
    <cellStyle name="Normal 36 53 2" xfId="289"/>
    <cellStyle name="Normal 36 53 3" xfId="408"/>
    <cellStyle name="Normal 36 54" xfId="136"/>
    <cellStyle name="Normal 36 54 2" xfId="290"/>
    <cellStyle name="Normal 36 54 3" xfId="409"/>
    <cellStyle name="Normal 37 53" xfId="137"/>
    <cellStyle name="Normal 37 53 2" xfId="291"/>
    <cellStyle name="Normal 37 53 3" xfId="410"/>
    <cellStyle name="Normal 37 54" xfId="138"/>
    <cellStyle name="Normal 37 54 2" xfId="292"/>
    <cellStyle name="Normal 37 54 3" xfId="411"/>
    <cellStyle name="Normal 38 53" xfId="139"/>
    <cellStyle name="Normal 38 53 2" xfId="293"/>
    <cellStyle name="Normal 38 53 3" xfId="412"/>
    <cellStyle name="Normal 38 54" xfId="140"/>
    <cellStyle name="Normal 38 54 2" xfId="294"/>
    <cellStyle name="Normal 38 54 3" xfId="413"/>
    <cellStyle name="Normal 39" xfId="141"/>
    <cellStyle name="Normal 4" xfId="224"/>
    <cellStyle name="Normal 4 18" xfId="233"/>
    <cellStyle name="Normal 4 4" xfId="142"/>
    <cellStyle name="Normal 4 4 2" xfId="295"/>
    <cellStyle name="Normal 4 4 3" xfId="414"/>
    <cellStyle name="Normal 4 5" xfId="143"/>
    <cellStyle name="Normal 4 5 2" xfId="296"/>
    <cellStyle name="Normal 4 5 3" xfId="415"/>
    <cellStyle name="Normal 40" xfId="144"/>
    <cellStyle name="Normal 40 53" xfId="145"/>
    <cellStyle name="Normal 40 53 2" xfId="297"/>
    <cellStyle name="Normal 40 53 3" xfId="416"/>
    <cellStyle name="Normal 40 54" xfId="146"/>
    <cellStyle name="Normal 40 54 2" xfId="298"/>
    <cellStyle name="Normal 40 54 3" xfId="417"/>
    <cellStyle name="Normal 41" xfId="147"/>
    <cellStyle name="Normal 42 53" xfId="148"/>
    <cellStyle name="Normal 42 53 2" xfId="299"/>
    <cellStyle name="Normal 42 53 3" xfId="418"/>
    <cellStyle name="Normal 42 54" xfId="149"/>
    <cellStyle name="Normal 42 54 2" xfId="300"/>
    <cellStyle name="Normal 42 54 3" xfId="419"/>
    <cellStyle name="Normal 43 53" xfId="150"/>
    <cellStyle name="Normal 43 53 2" xfId="301"/>
    <cellStyle name="Normal 43 53 3" xfId="420"/>
    <cellStyle name="Normal 43 54" xfId="151"/>
    <cellStyle name="Normal 43 54 2" xfId="302"/>
    <cellStyle name="Normal 43 54 3" xfId="421"/>
    <cellStyle name="Normal 44 53" xfId="152"/>
    <cellStyle name="Normal 44 53 2" xfId="303"/>
    <cellStyle name="Normal 44 53 3" xfId="422"/>
    <cellStyle name="Normal 44 54" xfId="153"/>
    <cellStyle name="Normal 44 54 2" xfId="304"/>
    <cellStyle name="Normal 44 54 3" xfId="423"/>
    <cellStyle name="Normal 45" xfId="154"/>
    <cellStyle name="Normal 45 53" xfId="155"/>
    <cellStyle name="Normal 45 53 2" xfId="305"/>
    <cellStyle name="Normal 45 53 3" xfId="424"/>
    <cellStyle name="Normal 45 54" xfId="156"/>
    <cellStyle name="Normal 45 54 2" xfId="306"/>
    <cellStyle name="Normal 45 54 3" xfId="425"/>
    <cellStyle name="Normal 46 53" xfId="157"/>
    <cellStyle name="Normal 46 53 2" xfId="307"/>
    <cellStyle name="Normal 46 53 3" xfId="426"/>
    <cellStyle name="Normal 46 54" xfId="158"/>
    <cellStyle name="Normal 46 54 2" xfId="308"/>
    <cellStyle name="Normal 46 54 3" xfId="427"/>
    <cellStyle name="Normal 47" xfId="159"/>
    <cellStyle name="Normal 47 53" xfId="160"/>
    <cellStyle name="Normal 47 53 2" xfId="309"/>
    <cellStyle name="Normal 47 53 3" xfId="428"/>
    <cellStyle name="Normal 47 54" xfId="161"/>
    <cellStyle name="Normal 47 54 2" xfId="310"/>
    <cellStyle name="Normal 47 54 3" xfId="429"/>
    <cellStyle name="Normal 48 53" xfId="162"/>
    <cellStyle name="Normal 48 53 2" xfId="311"/>
    <cellStyle name="Normal 48 53 3" xfId="430"/>
    <cellStyle name="Normal 48 54" xfId="163"/>
    <cellStyle name="Normal 48 54 2" xfId="312"/>
    <cellStyle name="Normal 48 54 3" xfId="431"/>
    <cellStyle name="Normal 49" xfId="164"/>
    <cellStyle name="Normal 49 51" xfId="165"/>
    <cellStyle name="Normal 5" xfId="228"/>
    <cellStyle name="Normal 5 2 3" xfId="230"/>
    <cellStyle name="Normal 50" xfId="166"/>
    <cellStyle name="Normal 50 2" xfId="313"/>
    <cellStyle name="Normal 50 3" xfId="432"/>
    <cellStyle name="Normal 50 52" xfId="167"/>
    <cellStyle name="Normal 51" xfId="168"/>
    <cellStyle name="Normal 52" xfId="169"/>
    <cellStyle name="Normal 52 2" xfId="314"/>
    <cellStyle name="Normal 52 3" xfId="433"/>
    <cellStyle name="Normal 53" xfId="170"/>
    <cellStyle name="Normal 53 2" xfId="315"/>
    <cellStyle name="Normal 53 3" xfId="434"/>
    <cellStyle name="Normal 54" xfId="171"/>
    <cellStyle name="Normal 54 2" xfId="316"/>
    <cellStyle name="Normal 54 3" xfId="435"/>
    <cellStyle name="Normal 55" xfId="172"/>
    <cellStyle name="Normal 55 2" xfId="317"/>
    <cellStyle name="Normal 55 3" xfId="436"/>
    <cellStyle name="Normal 56" xfId="173"/>
    <cellStyle name="Normal 56 2" xfId="318"/>
    <cellStyle name="Normal 56 3" xfId="437"/>
    <cellStyle name="Normal 569" xfId="235"/>
    <cellStyle name="Normal 57" xfId="174"/>
    <cellStyle name="Normal 57 2" xfId="319"/>
    <cellStyle name="Normal 57 3" xfId="438"/>
    <cellStyle name="Normal 58" xfId="175"/>
    <cellStyle name="Normal 58 2" xfId="320"/>
    <cellStyle name="Normal 58 3" xfId="439"/>
    <cellStyle name="Normal 59" xfId="176"/>
    <cellStyle name="Normal 59 2" xfId="321"/>
    <cellStyle name="Normal 59 3" xfId="440"/>
    <cellStyle name="Normal 6" xfId="177"/>
    <cellStyle name="Normal 6 3 2" xfId="232"/>
    <cellStyle name="Normal 6 3 2 2" xfId="361"/>
    <cellStyle name="Normal 6 3 2 3" xfId="480"/>
    <cellStyle name="Normal 6 6" xfId="178"/>
    <cellStyle name="Normal 60" xfId="179"/>
    <cellStyle name="Normal 60 2" xfId="322"/>
    <cellStyle name="Normal 60 3" xfId="441"/>
    <cellStyle name="Normal 61" xfId="180"/>
    <cellStyle name="Normal 61 2" xfId="323"/>
    <cellStyle name="Normal 61 3" xfId="442"/>
    <cellStyle name="Normal 62" xfId="181"/>
    <cellStyle name="Normal 62 2" xfId="324"/>
    <cellStyle name="Normal 62 3" xfId="443"/>
    <cellStyle name="Normal 63" xfId="182"/>
    <cellStyle name="Normal 63 2" xfId="325"/>
    <cellStyle name="Normal 63 3" xfId="444"/>
    <cellStyle name="Normal 64" xfId="183"/>
    <cellStyle name="Normal 64 2" xfId="326"/>
    <cellStyle name="Normal 64 3" xfId="445"/>
    <cellStyle name="Normal 65" xfId="184"/>
    <cellStyle name="Normal 65 2" xfId="327"/>
    <cellStyle name="Normal 65 3" xfId="446"/>
    <cellStyle name="Normal 66" xfId="185"/>
    <cellStyle name="Normal 66 2" xfId="328"/>
    <cellStyle name="Normal 66 3" xfId="447"/>
    <cellStyle name="Normal 67" xfId="186"/>
    <cellStyle name="Normal 67 2" xfId="329"/>
    <cellStyle name="Normal 67 3" xfId="448"/>
    <cellStyle name="Normal 68" xfId="187"/>
    <cellStyle name="Normal 68 2" xfId="330"/>
    <cellStyle name="Normal 68 3" xfId="449"/>
    <cellStyle name="Normal 69" xfId="188"/>
    <cellStyle name="Normal 69 2" xfId="331"/>
    <cellStyle name="Normal 69 3" xfId="450"/>
    <cellStyle name="Normal 7" xfId="189"/>
    <cellStyle name="Normal 7 10" xfId="190"/>
    <cellStyle name="Normal 7 3 2" xfId="231"/>
    <cellStyle name="Normal 7 3 2 2" xfId="360"/>
    <cellStyle name="Normal 7 3 2 3" xfId="479"/>
    <cellStyle name="Normal 7 41" xfId="191"/>
    <cellStyle name="Normal 70" xfId="192"/>
    <cellStyle name="Normal 70 2" xfId="332"/>
    <cellStyle name="Normal 70 3" xfId="451"/>
    <cellStyle name="Normal 71" xfId="193"/>
    <cellStyle name="Normal 71 2" xfId="333"/>
    <cellStyle name="Normal 71 3" xfId="452"/>
    <cellStyle name="Normal 72" xfId="194"/>
    <cellStyle name="Normal 72 2" xfId="334"/>
    <cellStyle name="Normal 72 3" xfId="453"/>
    <cellStyle name="Normal 73" xfId="195"/>
    <cellStyle name="Normal 73 2" xfId="335"/>
    <cellStyle name="Normal 73 3" xfId="454"/>
    <cellStyle name="Normal 74" xfId="196"/>
    <cellStyle name="Normal 74 2" xfId="336"/>
    <cellStyle name="Normal 74 3" xfId="455"/>
    <cellStyle name="Normal 75" xfId="197"/>
    <cellStyle name="Normal 75 2" xfId="337"/>
    <cellStyle name="Normal 75 3" xfId="456"/>
    <cellStyle name="Normal 76" xfId="198"/>
    <cellStyle name="Normal 76 2" xfId="338"/>
    <cellStyle name="Normal 76 3" xfId="457"/>
    <cellStyle name="Normal 77" xfId="199"/>
    <cellStyle name="Normal 77 2" xfId="339"/>
    <cellStyle name="Normal 77 3" xfId="458"/>
    <cellStyle name="Normal 78" xfId="200"/>
    <cellStyle name="Normal 78 2" xfId="340"/>
    <cellStyle name="Normal 78 3" xfId="459"/>
    <cellStyle name="Normal 79" xfId="201"/>
    <cellStyle name="Normal 79 2" xfId="341"/>
    <cellStyle name="Normal 79 3" xfId="460"/>
    <cellStyle name="Normal 8" xfId="202"/>
    <cellStyle name="Normal 80" xfId="203"/>
    <cellStyle name="Normal 80 2" xfId="342"/>
    <cellStyle name="Normal 80 3" xfId="461"/>
    <cellStyle name="Normal 82" xfId="204"/>
    <cellStyle name="Normal 83" xfId="205"/>
    <cellStyle name="Normal 83 2" xfId="343"/>
    <cellStyle name="Normal 83 3" xfId="462"/>
    <cellStyle name="Normal 84" xfId="206"/>
    <cellStyle name="Normal 84 2" xfId="344"/>
    <cellStyle name="Normal 84 3" xfId="463"/>
    <cellStyle name="Normal 85" xfId="207"/>
    <cellStyle name="Normal 85 2" xfId="345"/>
    <cellStyle name="Normal 85 3" xfId="464"/>
    <cellStyle name="Normal 86" xfId="208"/>
    <cellStyle name="Normal 86 2" xfId="346"/>
    <cellStyle name="Normal 86 3" xfId="465"/>
    <cellStyle name="Normal 87" xfId="209"/>
    <cellStyle name="Normal 87 2" xfId="347"/>
    <cellStyle name="Normal 87 3" xfId="466"/>
    <cellStyle name="Normal 88" xfId="210"/>
    <cellStyle name="Normal 88 2" xfId="348"/>
    <cellStyle name="Normal 88 3" xfId="467"/>
    <cellStyle name="Normal 89" xfId="211"/>
    <cellStyle name="Normal 89 2" xfId="349"/>
    <cellStyle name="Normal 89 3" xfId="468"/>
    <cellStyle name="Normal 9" xfId="238"/>
    <cellStyle name="Normal 90" xfId="212"/>
    <cellStyle name="Normal 90 2" xfId="350"/>
    <cellStyle name="Normal 90 3" xfId="469"/>
    <cellStyle name="Normal 91" xfId="213"/>
    <cellStyle name="Normal 91 2" xfId="351"/>
    <cellStyle name="Normal 91 3" xfId="470"/>
    <cellStyle name="Normal 92" xfId="214"/>
    <cellStyle name="Normal 92 2" xfId="352"/>
    <cellStyle name="Normal 92 3" xfId="471"/>
    <cellStyle name="Normal 93" xfId="215"/>
    <cellStyle name="Normal 93 2" xfId="353"/>
    <cellStyle name="Normal 93 3" xfId="472"/>
    <cellStyle name="Normal 94" xfId="216"/>
    <cellStyle name="Normal 94 2" xfId="354"/>
    <cellStyle name="Normal 94 3" xfId="473"/>
    <cellStyle name="Normal 95" xfId="217"/>
    <cellStyle name="Normal 95 2" xfId="355"/>
    <cellStyle name="Normal 95 3" xfId="474"/>
    <cellStyle name="Normal 97" xfId="218"/>
    <cellStyle name="Normal 97 2" xfId="356"/>
    <cellStyle name="Normal 97 3" xfId="475"/>
    <cellStyle name="Normal 98" xfId="219"/>
    <cellStyle name="Normal 98 2" xfId="357"/>
    <cellStyle name="Normal 98 3" xfId="476"/>
    <cellStyle name="Normal 99" xfId="220"/>
    <cellStyle name="Normal 99 2" xfId="358"/>
    <cellStyle name="Normal 99 3" xfId="477"/>
    <cellStyle name="Normal_25-10-2004 BieuQH cac cap" xfId="221"/>
    <cellStyle name="Normal_Bieu 10" xfId="242"/>
    <cellStyle name="Normal_Bieu mau (CV )" xfId="222"/>
    <cellStyle name="Percent 2" xfId="223"/>
    <cellStyle name="Percent 2 2" xfId="359"/>
    <cellStyle name="Percent 2 3" xfId="478"/>
  </cellStyles>
  <dxfs count="3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21</xdr:row>
      <xdr:rowOff>0</xdr:rowOff>
    </xdr:from>
    <xdr:to>
      <xdr:col>1</xdr:col>
      <xdr:colOff>502251</xdr:colOff>
      <xdr:row>21</xdr:row>
      <xdr:rowOff>76200</xdr:rowOff>
    </xdr:to>
    <xdr:sp macro="" textlink="">
      <xdr:nvSpPr>
        <xdr:cNvPr id="2" name="Text Box 8">
          <a:extLst>
            <a:ext uri="{FF2B5EF4-FFF2-40B4-BE49-F238E27FC236}">
              <a16:creationId xmlns:a16="http://schemas.microsoft.com/office/drawing/2014/main" xmlns="" id="{00000000-0008-0000-0600-00000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 name="Text Box 8">
          <a:extLst>
            <a:ext uri="{FF2B5EF4-FFF2-40B4-BE49-F238E27FC236}">
              <a16:creationId xmlns:a16="http://schemas.microsoft.com/office/drawing/2014/main" xmlns="" id="{00000000-0008-0000-0600-00000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 name="Text Box 9">
          <a:extLst>
            <a:ext uri="{FF2B5EF4-FFF2-40B4-BE49-F238E27FC236}">
              <a16:creationId xmlns:a16="http://schemas.microsoft.com/office/drawing/2014/main" xmlns="" id="{00000000-0008-0000-0600-00000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 name="Text Box 9">
          <a:extLst>
            <a:ext uri="{FF2B5EF4-FFF2-40B4-BE49-F238E27FC236}">
              <a16:creationId xmlns:a16="http://schemas.microsoft.com/office/drawing/2014/main" xmlns="" id="{00000000-0008-0000-0600-00000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 name="Text Box 8">
          <a:extLst>
            <a:ext uri="{FF2B5EF4-FFF2-40B4-BE49-F238E27FC236}">
              <a16:creationId xmlns:a16="http://schemas.microsoft.com/office/drawing/2014/main" xmlns="" id="{00000000-0008-0000-0600-00000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 name="Text Box 8">
          <a:extLst>
            <a:ext uri="{FF2B5EF4-FFF2-40B4-BE49-F238E27FC236}">
              <a16:creationId xmlns:a16="http://schemas.microsoft.com/office/drawing/2014/main" xmlns="" id="{00000000-0008-0000-0600-00000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8" name="Text Box 8">
          <a:extLst>
            <a:ext uri="{FF2B5EF4-FFF2-40B4-BE49-F238E27FC236}">
              <a16:creationId xmlns:a16="http://schemas.microsoft.com/office/drawing/2014/main" xmlns="" id="{00000000-0008-0000-0600-00000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9" name="Text Box 8">
          <a:extLst>
            <a:ext uri="{FF2B5EF4-FFF2-40B4-BE49-F238E27FC236}">
              <a16:creationId xmlns:a16="http://schemas.microsoft.com/office/drawing/2014/main" xmlns="" id="{00000000-0008-0000-0600-00000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0" name="Text Box 9">
          <a:extLst>
            <a:ext uri="{FF2B5EF4-FFF2-40B4-BE49-F238E27FC236}">
              <a16:creationId xmlns:a16="http://schemas.microsoft.com/office/drawing/2014/main" xmlns="" id="{00000000-0008-0000-0600-00000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1" name="Text Box 9">
          <a:extLst>
            <a:ext uri="{FF2B5EF4-FFF2-40B4-BE49-F238E27FC236}">
              <a16:creationId xmlns:a16="http://schemas.microsoft.com/office/drawing/2014/main" xmlns="" id="{00000000-0008-0000-0600-00000B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2" name="Text Box 8">
          <a:extLst>
            <a:ext uri="{FF2B5EF4-FFF2-40B4-BE49-F238E27FC236}">
              <a16:creationId xmlns:a16="http://schemas.microsoft.com/office/drawing/2014/main" xmlns="" id="{00000000-0008-0000-0600-00000C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3" name="Text Box 8">
          <a:extLst>
            <a:ext uri="{FF2B5EF4-FFF2-40B4-BE49-F238E27FC236}">
              <a16:creationId xmlns:a16="http://schemas.microsoft.com/office/drawing/2014/main" xmlns="" id="{00000000-0008-0000-0600-00000D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4" name="Text Box 9">
          <a:extLst>
            <a:ext uri="{FF2B5EF4-FFF2-40B4-BE49-F238E27FC236}">
              <a16:creationId xmlns:a16="http://schemas.microsoft.com/office/drawing/2014/main" xmlns="" id="{00000000-0008-0000-0600-00000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5" name="Text Box 9">
          <a:extLst>
            <a:ext uri="{FF2B5EF4-FFF2-40B4-BE49-F238E27FC236}">
              <a16:creationId xmlns:a16="http://schemas.microsoft.com/office/drawing/2014/main" xmlns="" id="{00000000-0008-0000-0600-00000F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6" name="Text Box 8">
          <a:extLst>
            <a:ext uri="{FF2B5EF4-FFF2-40B4-BE49-F238E27FC236}">
              <a16:creationId xmlns:a16="http://schemas.microsoft.com/office/drawing/2014/main" xmlns="" id="{00000000-0008-0000-0600-000010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7" name="Text Box 8">
          <a:extLst>
            <a:ext uri="{FF2B5EF4-FFF2-40B4-BE49-F238E27FC236}">
              <a16:creationId xmlns:a16="http://schemas.microsoft.com/office/drawing/2014/main" xmlns="" id="{00000000-0008-0000-0600-000011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8" name="Text Box 9">
          <a:extLst>
            <a:ext uri="{FF2B5EF4-FFF2-40B4-BE49-F238E27FC236}">
              <a16:creationId xmlns:a16="http://schemas.microsoft.com/office/drawing/2014/main" xmlns="" id="{00000000-0008-0000-0600-000012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9" name="Text Box 9">
          <a:extLst>
            <a:ext uri="{FF2B5EF4-FFF2-40B4-BE49-F238E27FC236}">
              <a16:creationId xmlns:a16="http://schemas.microsoft.com/office/drawing/2014/main" xmlns="" id="{00000000-0008-0000-0600-000013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0" name="Text Box 8">
          <a:extLst>
            <a:ext uri="{FF2B5EF4-FFF2-40B4-BE49-F238E27FC236}">
              <a16:creationId xmlns:a16="http://schemas.microsoft.com/office/drawing/2014/main" xmlns="" id="{00000000-0008-0000-0600-000014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1" name="Text Box 8">
          <a:extLst>
            <a:ext uri="{FF2B5EF4-FFF2-40B4-BE49-F238E27FC236}">
              <a16:creationId xmlns:a16="http://schemas.microsoft.com/office/drawing/2014/main" xmlns="" id="{00000000-0008-0000-0600-000015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2" name="Text Box 9">
          <a:extLst>
            <a:ext uri="{FF2B5EF4-FFF2-40B4-BE49-F238E27FC236}">
              <a16:creationId xmlns:a16="http://schemas.microsoft.com/office/drawing/2014/main" xmlns="" id="{00000000-0008-0000-0600-000016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3" name="Text Box 9">
          <a:extLst>
            <a:ext uri="{FF2B5EF4-FFF2-40B4-BE49-F238E27FC236}">
              <a16:creationId xmlns:a16="http://schemas.microsoft.com/office/drawing/2014/main" xmlns="" id="{00000000-0008-0000-0600-000017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4" name="Text Box 8">
          <a:extLst>
            <a:ext uri="{FF2B5EF4-FFF2-40B4-BE49-F238E27FC236}">
              <a16:creationId xmlns:a16="http://schemas.microsoft.com/office/drawing/2014/main" xmlns="" id="{00000000-0008-0000-0600-00001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5" name="Text Box 8">
          <a:extLst>
            <a:ext uri="{FF2B5EF4-FFF2-40B4-BE49-F238E27FC236}">
              <a16:creationId xmlns:a16="http://schemas.microsoft.com/office/drawing/2014/main" xmlns="" id="{00000000-0008-0000-0600-00001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6" name="Text Box 9">
          <a:extLst>
            <a:ext uri="{FF2B5EF4-FFF2-40B4-BE49-F238E27FC236}">
              <a16:creationId xmlns:a16="http://schemas.microsoft.com/office/drawing/2014/main" xmlns="" id="{00000000-0008-0000-0600-00001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7" name="Text Box 8">
          <a:extLst>
            <a:ext uri="{FF2B5EF4-FFF2-40B4-BE49-F238E27FC236}">
              <a16:creationId xmlns:a16="http://schemas.microsoft.com/office/drawing/2014/main" xmlns="" id="{00000000-0008-0000-0600-00001B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8" name="Text Box 8">
          <a:extLst>
            <a:ext uri="{FF2B5EF4-FFF2-40B4-BE49-F238E27FC236}">
              <a16:creationId xmlns:a16="http://schemas.microsoft.com/office/drawing/2014/main" xmlns="" id="{00000000-0008-0000-0600-00001C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9" name="Text Box 9">
          <a:extLst>
            <a:ext uri="{FF2B5EF4-FFF2-40B4-BE49-F238E27FC236}">
              <a16:creationId xmlns:a16="http://schemas.microsoft.com/office/drawing/2014/main" xmlns="" id="{00000000-0008-0000-0600-00001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0" name="Text Box 9">
          <a:extLst>
            <a:ext uri="{FF2B5EF4-FFF2-40B4-BE49-F238E27FC236}">
              <a16:creationId xmlns:a16="http://schemas.microsoft.com/office/drawing/2014/main" xmlns="" id="{00000000-0008-0000-0600-00001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1" name="Text Box 8">
          <a:extLst>
            <a:ext uri="{FF2B5EF4-FFF2-40B4-BE49-F238E27FC236}">
              <a16:creationId xmlns:a16="http://schemas.microsoft.com/office/drawing/2014/main" xmlns="" id="{00000000-0008-0000-0600-00001F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2" name="Text Box 8">
          <a:extLst>
            <a:ext uri="{FF2B5EF4-FFF2-40B4-BE49-F238E27FC236}">
              <a16:creationId xmlns:a16="http://schemas.microsoft.com/office/drawing/2014/main" xmlns="" id="{00000000-0008-0000-0600-000020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3" name="Text Box 9">
          <a:extLst>
            <a:ext uri="{FF2B5EF4-FFF2-40B4-BE49-F238E27FC236}">
              <a16:creationId xmlns:a16="http://schemas.microsoft.com/office/drawing/2014/main" xmlns="" id="{00000000-0008-0000-0600-00002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4" name="Text Box 8">
          <a:extLst>
            <a:ext uri="{FF2B5EF4-FFF2-40B4-BE49-F238E27FC236}">
              <a16:creationId xmlns:a16="http://schemas.microsoft.com/office/drawing/2014/main" xmlns="" id="{00000000-0008-0000-0600-00002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5" name="Text Box 8">
          <a:extLst>
            <a:ext uri="{FF2B5EF4-FFF2-40B4-BE49-F238E27FC236}">
              <a16:creationId xmlns:a16="http://schemas.microsoft.com/office/drawing/2014/main" xmlns="" id="{00000000-0008-0000-0600-00002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6" name="Text Box 9">
          <a:extLst>
            <a:ext uri="{FF2B5EF4-FFF2-40B4-BE49-F238E27FC236}">
              <a16:creationId xmlns:a16="http://schemas.microsoft.com/office/drawing/2014/main" xmlns="" id="{00000000-0008-0000-0600-00002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7" name="Text Box 9">
          <a:extLst>
            <a:ext uri="{FF2B5EF4-FFF2-40B4-BE49-F238E27FC236}">
              <a16:creationId xmlns:a16="http://schemas.microsoft.com/office/drawing/2014/main" xmlns="" id="{00000000-0008-0000-0600-00002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8" name="Text Box 8">
          <a:extLst>
            <a:ext uri="{FF2B5EF4-FFF2-40B4-BE49-F238E27FC236}">
              <a16:creationId xmlns:a16="http://schemas.microsoft.com/office/drawing/2014/main" xmlns="" id="{00000000-0008-0000-0600-00002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9" name="Text Box 8">
          <a:extLst>
            <a:ext uri="{FF2B5EF4-FFF2-40B4-BE49-F238E27FC236}">
              <a16:creationId xmlns:a16="http://schemas.microsoft.com/office/drawing/2014/main" xmlns="" id="{00000000-0008-0000-0600-00002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0" name="Text Box 9">
          <a:extLst>
            <a:ext uri="{FF2B5EF4-FFF2-40B4-BE49-F238E27FC236}">
              <a16:creationId xmlns:a16="http://schemas.microsoft.com/office/drawing/2014/main" xmlns="" id="{00000000-0008-0000-0600-00002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1" name="Text Box 9">
          <a:extLst>
            <a:ext uri="{FF2B5EF4-FFF2-40B4-BE49-F238E27FC236}">
              <a16:creationId xmlns:a16="http://schemas.microsoft.com/office/drawing/2014/main" xmlns="" id="{00000000-0008-0000-0600-00002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2" name="Text Box 8">
          <a:extLst>
            <a:ext uri="{FF2B5EF4-FFF2-40B4-BE49-F238E27FC236}">
              <a16:creationId xmlns:a16="http://schemas.microsoft.com/office/drawing/2014/main" xmlns="" id="{00000000-0008-0000-0600-00002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3" name="Text Box 8">
          <a:extLst>
            <a:ext uri="{FF2B5EF4-FFF2-40B4-BE49-F238E27FC236}">
              <a16:creationId xmlns:a16="http://schemas.microsoft.com/office/drawing/2014/main" xmlns="" id="{00000000-0008-0000-0600-00002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4" name="Text Box 9">
          <a:extLst>
            <a:ext uri="{FF2B5EF4-FFF2-40B4-BE49-F238E27FC236}">
              <a16:creationId xmlns:a16="http://schemas.microsoft.com/office/drawing/2014/main" xmlns="" id="{00000000-0008-0000-0600-00002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5" name="Text Box 9">
          <a:extLst>
            <a:ext uri="{FF2B5EF4-FFF2-40B4-BE49-F238E27FC236}">
              <a16:creationId xmlns:a16="http://schemas.microsoft.com/office/drawing/2014/main" xmlns="" id="{00000000-0008-0000-0600-00002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6" name="Text Box 8">
          <a:extLst>
            <a:ext uri="{FF2B5EF4-FFF2-40B4-BE49-F238E27FC236}">
              <a16:creationId xmlns:a16="http://schemas.microsoft.com/office/drawing/2014/main" xmlns="" id="{00000000-0008-0000-0600-00002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7" name="Text Box 8">
          <a:extLst>
            <a:ext uri="{FF2B5EF4-FFF2-40B4-BE49-F238E27FC236}">
              <a16:creationId xmlns:a16="http://schemas.microsoft.com/office/drawing/2014/main" xmlns="" id="{00000000-0008-0000-0600-00002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8" name="Text Box 9">
          <a:extLst>
            <a:ext uri="{FF2B5EF4-FFF2-40B4-BE49-F238E27FC236}">
              <a16:creationId xmlns:a16="http://schemas.microsoft.com/office/drawing/2014/main" xmlns="" id="{00000000-0008-0000-0600-00003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9" name="Text Box 9">
          <a:extLst>
            <a:ext uri="{FF2B5EF4-FFF2-40B4-BE49-F238E27FC236}">
              <a16:creationId xmlns:a16="http://schemas.microsoft.com/office/drawing/2014/main" xmlns="" id="{00000000-0008-0000-0600-00003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0" name="Text Box 8">
          <a:extLst>
            <a:ext uri="{FF2B5EF4-FFF2-40B4-BE49-F238E27FC236}">
              <a16:creationId xmlns:a16="http://schemas.microsoft.com/office/drawing/2014/main" xmlns="" id="{00000000-0008-0000-0600-00003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1" name="Text Box 8">
          <a:extLst>
            <a:ext uri="{FF2B5EF4-FFF2-40B4-BE49-F238E27FC236}">
              <a16:creationId xmlns:a16="http://schemas.microsoft.com/office/drawing/2014/main" xmlns="" id="{00000000-0008-0000-0600-00003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2" name="Text Box 9">
          <a:extLst>
            <a:ext uri="{FF2B5EF4-FFF2-40B4-BE49-F238E27FC236}">
              <a16:creationId xmlns:a16="http://schemas.microsoft.com/office/drawing/2014/main" xmlns="" id="{00000000-0008-0000-0600-00003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3" name="Text Box 9">
          <a:extLst>
            <a:ext uri="{FF2B5EF4-FFF2-40B4-BE49-F238E27FC236}">
              <a16:creationId xmlns:a16="http://schemas.microsoft.com/office/drawing/2014/main" xmlns="" id="{00000000-0008-0000-0600-00003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4" name="Text Box 8">
          <a:extLst>
            <a:ext uri="{FF2B5EF4-FFF2-40B4-BE49-F238E27FC236}">
              <a16:creationId xmlns:a16="http://schemas.microsoft.com/office/drawing/2014/main" xmlns="" id="{00000000-0008-0000-0600-00003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5" name="Text Box 8">
          <a:extLst>
            <a:ext uri="{FF2B5EF4-FFF2-40B4-BE49-F238E27FC236}">
              <a16:creationId xmlns:a16="http://schemas.microsoft.com/office/drawing/2014/main" xmlns="" id="{00000000-0008-0000-0600-00003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6" name="Text Box 9">
          <a:extLst>
            <a:ext uri="{FF2B5EF4-FFF2-40B4-BE49-F238E27FC236}">
              <a16:creationId xmlns:a16="http://schemas.microsoft.com/office/drawing/2014/main" xmlns="" id="{00000000-0008-0000-0600-00003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7" name="Text Box 9">
          <a:extLst>
            <a:ext uri="{FF2B5EF4-FFF2-40B4-BE49-F238E27FC236}">
              <a16:creationId xmlns:a16="http://schemas.microsoft.com/office/drawing/2014/main" xmlns="" id="{00000000-0008-0000-0600-00003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8" name="Text Box 8">
          <a:extLst>
            <a:ext uri="{FF2B5EF4-FFF2-40B4-BE49-F238E27FC236}">
              <a16:creationId xmlns:a16="http://schemas.microsoft.com/office/drawing/2014/main" xmlns="" id="{00000000-0008-0000-0600-00003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9" name="Text Box 8">
          <a:extLst>
            <a:ext uri="{FF2B5EF4-FFF2-40B4-BE49-F238E27FC236}">
              <a16:creationId xmlns:a16="http://schemas.microsoft.com/office/drawing/2014/main" xmlns="" id="{00000000-0008-0000-0600-00003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0" name="Text Box 9">
          <a:extLst>
            <a:ext uri="{FF2B5EF4-FFF2-40B4-BE49-F238E27FC236}">
              <a16:creationId xmlns:a16="http://schemas.microsoft.com/office/drawing/2014/main" xmlns="" id="{00000000-0008-0000-0600-00003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1" name="Text Box 9">
          <a:extLst>
            <a:ext uri="{FF2B5EF4-FFF2-40B4-BE49-F238E27FC236}">
              <a16:creationId xmlns:a16="http://schemas.microsoft.com/office/drawing/2014/main" xmlns="" id="{00000000-0008-0000-0600-00003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2" name="Text Box 8">
          <a:extLst>
            <a:ext uri="{FF2B5EF4-FFF2-40B4-BE49-F238E27FC236}">
              <a16:creationId xmlns:a16="http://schemas.microsoft.com/office/drawing/2014/main" xmlns="" id="{00000000-0008-0000-0600-00003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3" name="Text Box 8">
          <a:extLst>
            <a:ext uri="{FF2B5EF4-FFF2-40B4-BE49-F238E27FC236}">
              <a16:creationId xmlns:a16="http://schemas.microsoft.com/office/drawing/2014/main" xmlns="" id="{00000000-0008-0000-0600-00003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4" name="Text Box 9">
          <a:extLst>
            <a:ext uri="{FF2B5EF4-FFF2-40B4-BE49-F238E27FC236}">
              <a16:creationId xmlns:a16="http://schemas.microsoft.com/office/drawing/2014/main" xmlns="" id="{00000000-0008-0000-0600-00004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5" name="Text Box 9">
          <a:extLst>
            <a:ext uri="{FF2B5EF4-FFF2-40B4-BE49-F238E27FC236}">
              <a16:creationId xmlns:a16="http://schemas.microsoft.com/office/drawing/2014/main" xmlns="" id="{00000000-0008-0000-0600-00004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6" name="Text Box 8">
          <a:extLst>
            <a:ext uri="{FF2B5EF4-FFF2-40B4-BE49-F238E27FC236}">
              <a16:creationId xmlns:a16="http://schemas.microsoft.com/office/drawing/2014/main" xmlns="" id="{00000000-0008-0000-0600-00004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7" name="Text Box 8">
          <a:extLst>
            <a:ext uri="{FF2B5EF4-FFF2-40B4-BE49-F238E27FC236}">
              <a16:creationId xmlns:a16="http://schemas.microsoft.com/office/drawing/2014/main" xmlns="" id="{00000000-0008-0000-0600-00004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8" name="Text Box 9">
          <a:extLst>
            <a:ext uri="{FF2B5EF4-FFF2-40B4-BE49-F238E27FC236}">
              <a16:creationId xmlns:a16="http://schemas.microsoft.com/office/drawing/2014/main" xmlns="" id="{00000000-0008-0000-0600-00004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9" name="Text Box 9">
          <a:extLst>
            <a:ext uri="{FF2B5EF4-FFF2-40B4-BE49-F238E27FC236}">
              <a16:creationId xmlns:a16="http://schemas.microsoft.com/office/drawing/2014/main" xmlns="" id="{00000000-0008-0000-0600-00004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70" name="Text Box 8">
          <a:extLst>
            <a:ext uri="{FF2B5EF4-FFF2-40B4-BE49-F238E27FC236}">
              <a16:creationId xmlns:a16="http://schemas.microsoft.com/office/drawing/2014/main" xmlns="" id="{00000000-0008-0000-0600-00004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1" name="Text Box 8">
          <a:extLst>
            <a:ext uri="{FF2B5EF4-FFF2-40B4-BE49-F238E27FC236}">
              <a16:creationId xmlns:a16="http://schemas.microsoft.com/office/drawing/2014/main" xmlns="" id="{00000000-0008-0000-0600-00004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2" name="Text Box 8">
          <a:extLst>
            <a:ext uri="{FF2B5EF4-FFF2-40B4-BE49-F238E27FC236}">
              <a16:creationId xmlns:a16="http://schemas.microsoft.com/office/drawing/2014/main" xmlns="" id="{00000000-0008-0000-0600-00004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3" name="Text Box 8">
          <a:extLst>
            <a:ext uri="{FF2B5EF4-FFF2-40B4-BE49-F238E27FC236}">
              <a16:creationId xmlns:a16="http://schemas.microsoft.com/office/drawing/2014/main" xmlns="" id="{00000000-0008-0000-0600-00004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4" name="Text Box 9">
          <a:extLst>
            <a:ext uri="{FF2B5EF4-FFF2-40B4-BE49-F238E27FC236}">
              <a16:creationId xmlns:a16="http://schemas.microsoft.com/office/drawing/2014/main" xmlns="" id="{00000000-0008-0000-0600-00004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5" name="Text Box 9">
          <a:extLst>
            <a:ext uri="{FF2B5EF4-FFF2-40B4-BE49-F238E27FC236}">
              <a16:creationId xmlns:a16="http://schemas.microsoft.com/office/drawing/2014/main" xmlns="" id="{00000000-0008-0000-0600-00004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6" name="Text Box 8">
          <a:extLst>
            <a:ext uri="{FF2B5EF4-FFF2-40B4-BE49-F238E27FC236}">
              <a16:creationId xmlns:a16="http://schemas.microsoft.com/office/drawing/2014/main" xmlns="" id="{00000000-0008-0000-0600-00004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7" name="Text Box 8">
          <a:extLst>
            <a:ext uri="{FF2B5EF4-FFF2-40B4-BE49-F238E27FC236}">
              <a16:creationId xmlns:a16="http://schemas.microsoft.com/office/drawing/2014/main" xmlns="" id="{00000000-0008-0000-0600-00004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8" name="Text Box 8">
          <a:extLst>
            <a:ext uri="{FF2B5EF4-FFF2-40B4-BE49-F238E27FC236}">
              <a16:creationId xmlns:a16="http://schemas.microsoft.com/office/drawing/2014/main" xmlns="" id="{00000000-0008-0000-0600-00004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9" name="Text Box 8">
          <a:extLst>
            <a:ext uri="{FF2B5EF4-FFF2-40B4-BE49-F238E27FC236}">
              <a16:creationId xmlns:a16="http://schemas.microsoft.com/office/drawing/2014/main" xmlns="" id="{00000000-0008-0000-0600-00004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0" name="Text Box 9">
          <a:extLst>
            <a:ext uri="{FF2B5EF4-FFF2-40B4-BE49-F238E27FC236}">
              <a16:creationId xmlns:a16="http://schemas.microsoft.com/office/drawing/2014/main" xmlns="" id="{00000000-0008-0000-0600-00005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1" name="Text Box 9">
          <a:extLst>
            <a:ext uri="{FF2B5EF4-FFF2-40B4-BE49-F238E27FC236}">
              <a16:creationId xmlns:a16="http://schemas.microsoft.com/office/drawing/2014/main" xmlns="" id="{00000000-0008-0000-0600-00005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2" name="Text Box 8">
          <a:extLst>
            <a:ext uri="{FF2B5EF4-FFF2-40B4-BE49-F238E27FC236}">
              <a16:creationId xmlns:a16="http://schemas.microsoft.com/office/drawing/2014/main" xmlns="" id="{00000000-0008-0000-0600-000052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3" name="Text Box 8">
          <a:extLst>
            <a:ext uri="{FF2B5EF4-FFF2-40B4-BE49-F238E27FC236}">
              <a16:creationId xmlns:a16="http://schemas.microsoft.com/office/drawing/2014/main" xmlns="" id="{00000000-0008-0000-0600-000053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4" name="Text Box 9">
          <a:extLst>
            <a:ext uri="{FF2B5EF4-FFF2-40B4-BE49-F238E27FC236}">
              <a16:creationId xmlns:a16="http://schemas.microsoft.com/office/drawing/2014/main" xmlns="" id="{00000000-0008-0000-0600-00005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5" name="Text Box 9">
          <a:extLst>
            <a:ext uri="{FF2B5EF4-FFF2-40B4-BE49-F238E27FC236}">
              <a16:creationId xmlns:a16="http://schemas.microsoft.com/office/drawing/2014/main" xmlns="" id="{00000000-0008-0000-0600-00005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6" name="Text Box 8">
          <a:extLst>
            <a:ext uri="{FF2B5EF4-FFF2-40B4-BE49-F238E27FC236}">
              <a16:creationId xmlns:a16="http://schemas.microsoft.com/office/drawing/2014/main" xmlns="" id="{00000000-0008-0000-0600-000056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7" name="Text Box 8">
          <a:extLst>
            <a:ext uri="{FF2B5EF4-FFF2-40B4-BE49-F238E27FC236}">
              <a16:creationId xmlns:a16="http://schemas.microsoft.com/office/drawing/2014/main" xmlns="" id="{00000000-0008-0000-0600-000057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8" name="Text Box 9">
          <a:extLst>
            <a:ext uri="{FF2B5EF4-FFF2-40B4-BE49-F238E27FC236}">
              <a16:creationId xmlns:a16="http://schemas.microsoft.com/office/drawing/2014/main" xmlns="" id="{00000000-0008-0000-0600-00005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9" name="Text Box 9">
          <a:extLst>
            <a:ext uri="{FF2B5EF4-FFF2-40B4-BE49-F238E27FC236}">
              <a16:creationId xmlns:a16="http://schemas.microsoft.com/office/drawing/2014/main" xmlns="" id="{00000000-0008-0000-0600-00005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0" name="Text Box 8">
          <a:extLst>
            <a:ext uri="{FF2B5EF4-FFF2-40B4-BE49-F238E27FC236}">
              <a16:creationId xmlns:a16="http://schemas.microsoft.com/office/drawing/2014/main" xmlns="" id="{00000000-0008-0000-0600-00005A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1" name="Text Box 8">
          <a:extLst>
            <a:ext uri="{FF2B5EF4-FFF2-40B4-BE49-F238E27FC236}">
              <a16:creationId xmlns:a16="http://schemas.microsoft.com/office/drawing/2014/main" xmlns="" id="{00000000-0008-0000-0600-00005B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2" name="Text Box 9">
          <a:extLst>
            <a:ext uri="{FF2B5EF4-FFF2-40B4-BE49-F238E27FC236}">
              <a16:creationId xmlns:a16="http://schemas.microsoft.com/office/drawing/2014/main" xmlns="" id="{00000000-0008-0000-0600-00005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3" name="Text Box 9">
          <a:extLst>
            <a:ext uri="{FF2B5EF4-FFF2-40B4-BE49-F238E27FC236}">
              <a16:creationId xmlns:a16="http://schemas.microsoft.com/office/drawing/2014/main" xmlns="" id="{00000000-0008-0000-0600-00005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4" name="Text Box 8">
          <a:extLst>
            <a:ext uri="{FF2B5EF4-FFF2-40B4-BE49-F238E27FC236}">
              <a16:creationId xmlns:a16="http://schemas.microsoft.com/office/drawing/2014/main" xmlns="" id="{00000000-0008-0000-0600-00005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5" name="Text Box 8">
          <a:extLst>
            <a:ext uri="{FF2B5EF4-FFF2-40B4-BE49-F238E27FC236}">
              <a16:creationId xmlns:a16="http://schemas.microsoft.com/office/drawing/2014/main" xmlns="" id="{00000000-0008-0000-0600-00005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6" name="Text Box 9">
          <a:extLst>
            <a:ext uri="{FF2B5EF4-FFF2-40B4-BE49-F238E27FC236}">
              <a16:creationId xmlns:a16="http://schemas.microsoft.com/office/drawing/2014/main" xmlns="" id="{00000000-0008-0000-0600-00006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7" name="Text Box 8">
          <a:extLst>
            <a:ext uri="{FF2B5EF4-FFF2-40B4-BE49-F238E27FC236}">
              <a16:creationId xmlns:a16="http://schemas.microsoft.com/office/drawing/2014/main" xmlns="" id="{00000000-0008-0000-0600-00006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8" name="Text Box 8">
          <a:extLst>
            <a:ext uri="{FF2B5EF4-FFF2-40B4-BE49-F238E27FC236}">
              <a16:creationId xmlns:a16="http://schemas.microsoft.com/office/drawing/2014/main" xmlns="" id="{00000000-0008-0000-0600-00006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9" name="Text Box 9">
          <a:extLst>
            <a:ext uri="{FF2B5EF4-FFF2-40B4-BE49-F238E27FC236}">
              <a16:creationId xmlns:a16="http://schemas.microsoft.com/office/drawing/2014/main" xmlns="" id="{00000000-0008-0000-0600-00006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0" name="Text Box 9">
          <a:extLst>
            <a:ext uri="{FF2B5EF4-FFF2-40B4-BE49-F238E27FC236}">
              <a16:creationId xmlns:a16="http://schemas.microsoft.com/office/drawing/2014/main" xmlns="" id="{00000000-0008-0000-0600-00006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1" name="Text Box 8">
          <a:extLst>
            <a:ext uri="{FF2B5EF4-FFF2-40B4-BE49-F238E27FC236}">
              <a16:creationId xmlns:a16="http://schemas.microsoft.com/office/drawing/2014/main" xmlns="" id="{00000000-0008-0000-0600-00006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2" name="Text Box 8">
          <a:extLst>
            <a:ext uri="{FF2B5EF4-FFF2-40B4-BE49-F238E27FC236}">
              <a16:creationId xmlns:a16="http://schemas.microsoft.com/office/drawing/2014/main" xmlns="" id="{00000000-0008-0000-0600-00006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3" name="Text Box 9">
          <a:extLst>
            <a:ext uri="{FF2B5EF4-FFF2-40B4-BE49-F238E27FC236}">
              <a16:creationId xmlns:a16="http://schemas.microsoft.com/office/drawing/2014/main" xmlns="" id="{00000000-0008-0000-0600-00006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4" name="Text Box 8">
          <a:extLst>
            <a:ext uri="{FF2B5EF4-FFF2-40B4-BE49-F238E27FC236}">
              <a16:creationId xmlns:a16="http://schemas.microsoft.com/office/drawing/2014/main" xmlns="" id="{00000000-0008-0000-0600-00006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5" name="Text Box 8">
          <a:extLst>
            <a:ext uri="{FF2B5EF4-FFF2-40B4-BE49-F238E27FC236}">
              <a16:creationId xmlns:a16="http://schemas.microsoft.com/office/drawing/2014/main" xmlns="" id="{00000000-0008-0000-0600-00006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6" name="Text Box 9">
          <a:extLst>
            <a:ext uri="{FF2B5EF4-FFF2-40B4-BE49-F238E27FC236}">
              <a16:creationId xmlns:a16="http://schemas.microsoft.com/office/drawing/2014/main" xmlns="" id="{00000000-0008-0000-0600-00006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7" name="Text Box 9">
          <a:extLst>
            <a:ext uri="{FF2B5EF4-FFF2-40B4-BE49-F238E27FC236}">
              <a16:creationId xmlns:a16="http://schemas.microsoft.com/office/drawing/2014/main" xmlns="" id="{00000000-0008-0000-0600-00006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8" name="Text Box 8">
          <a:extLst>
            <a:ext uri="{FF2B5EF4-FFF2-40B4-BE49-F238E27FC236}">
              <a16:creationId xmlns:a16="http://schemas.microsoft.com/office/drawing/2014/main" xmlns="" id="{00000000-0008-0000-0600-00006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9" name="Text Box 8">
          <a:extLst>
            <a:ext uri="{FF2B5EF4-FFF2-40B4-BE49-F238E27FC236}">
              <a16:creationId xmlns:a16="http://schemas.microsoft.com/office/drawing/2014/main" xmlns="" id="{00000000-0008-0000-0600-00006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0" name="Text Box 9">
          <a:extLst>
            <a:ext uri="{FF2B5EF4-FFF2-40B4-BE49-F238E27FC236}">
              <a16:creationId xmlns:a16="http://schemas.microsoft.com/office/drawing/2014/main" xmlns="" id="{00000000-0008-0000-0600-00006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1" name="Text Box 9">
          <a:extLst>
            <a:ext uri="{FF2B5EF4-FFF2-40B4-BE49-F238E27FC236}">
              <a16:creationId xmlns:a16="http://schemas.microsoft.com/office/drawing/2014/main" xmlns="" id="{00000000-0008-0000-0600-00006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2" name="Text Box 8">
          <a:extLst>
            <a:ext uri="{FF2B5EF4-FFF2-40B4-BE49-F238E27FC236}">
              <a16:creationId xmlns:a16="http://schemas.microsoft.com/office/drawing/2014/main" xmlns="" id="{00000000-0008-0000-0600-00007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3" name="Text Box 8">
          <a:extLst>
            <a:ext uri="{FF2B5EF4-FFF2-40B4-BE49-F238E27FC236}">
              <a16:creationId xmlns:a16="http://schemas.microsoft.com/office/drawing/2014/main" xmlns="" id="{00000000-0008-0000-0600-00007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4" name="Text Box 9">
          <a:extLst>
            <a:ext uri="{FF2B5EF4-FFF2-40B4-BE49-F238E27FC236}">
              <a16:creationId xmlns:a16="http://schemas.microsoft.com/office/drawing/2014/main" xmlns="" id="{00000000-0008-0000-0600-00007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5" name="Text Box 9">
          <a:extLst>
            <a:ext uri="{FF2B5EF4-FFF2-40B4-BE49-F238E27FC236}">
              <a16:creationId xmlns:a16="http://schemas.microsoft.com/office/drawing/2014/main" xmlns="" id="{00000000-0008-0000-0600-00007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6" name="Text Box 8">
          <a:extLst>
            <a:ext uri="{FF2B5EF4-FFF2-40B4-BE49-F238E27FC236}">
              <a16:creationId xmlns:a16="http://schemas.microsoft.com/office/drawing/2014/main" xmlns="" id="{00000000-0008-0000-0600-00007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7" name="Text Box 8">
          <a:extLst>
            <a:ext uri="{FF2B5EF4-FFF2-40B4-BE49-F238E27FC236}">
              <a16:creationId xmlns:a16="http://schemas.microsoft.com/office/drawing/2014/main" xmlns="" id="{00000000-0008-0000-0600-00007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8" name="Text Box 9">
          <a:extLst>
            <a:ext uri="{FF2B5EF4-FFF2-40B4-BE49-F238E27FC236}">
              <a16:creationId xmlns:a16="http://schemas.microsoft.com/office/drawing/2014/main" xmlns="" id="{00000000-0008-0000-0600-00007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9" name="Text Box 9">
          <a:extLst>
            <a:ext uri="{FF2B5EF4-FFF2-40B4-BE49-F238E27FC236}">
              <a16:creationId xmlns:a16="http://schemas.microsoft.com/office/drawing/2014/main" xmlns="" id="{00000000-0008-0000-0600-00007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0" name="Text Box 8">
          <a:extLst>
            <a:ext uri="{FF2B5EF4-FFF2-40B4-BE49-F238E27FC236}">
              <a16:creationId xmlns:a16="http://schemas.microsoft.com/office/drawing/2014/main" xmlns="" id="{00000000-0008-0000-0600-00007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1" name="Text Box 8">
          <a:extLst>
            <a:ext uri="{FF2B5EF4-FFF2-40B4-BE49-F238E27FC236}">
              <a16:creationId xmlns:a16="http://schemas.microsoft.com/office/drawing/2014/main" xmlns="" id="{00000000-0008-0000-0600-00007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2" name="Text Box 9">
          <a:extLst>
            <a:ext uri="{FF2B5EF4-FFF2-40B4-BE49-F238E27FC236}">
              <a16:creationId xmlns:a16="http://schemas.microsoft.com/office/drawing/2014/main" xmlns="" id="{00000000-0008-0000-0600-00007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3" name="Text Box 9">
          <a:extLst>
            <a:ext uri="{FF2B5EF4-FFF2-40B4-BE49-F238E27FC236}">
              <a16:creationId xmlns:a16="http://schemas.microsoft.com/office/drawing/2014/main" xmlns="" id="{00000000-0008-0000-0600-00007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4" name="Text Box 8">
          <a:extLst>
            <a:ext uri="{FF2B5EF4-FFF2-40B4-BE49-F238E27FC236}">
              <a16:creationId xmlns:a16="http://schemas.microsoft.com/office/drawing/2014/main" xmlns="" id="{00000000-0008-0000-0600-00007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5" name="Text Box 8">
          <a:extLst>
            <a:ext uri="{FF2B5EF4-FFF2-40B4-BE49-F238E27FC236}">
              <a16:creationId xmlns:a16="http://schemas.microsoft.com/office/drawing/2014/main" xmlns="" id="{00000000-0008-0000-0600-00007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6" name="Text Box 9">
          <a:extLst>
            <a:ext uri="{FF2B5EF4-FFF2-40B4-BE49-F238E27FC236}">
              <a16:creationId xmlns:a16="http://schemas.microsoft.com/office/drawing/2014/main" xmlns="" id="{00000000-0008-0000-0600-00007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7" name="Text Box 9">
          <a:extLst>
            <a:ext uri="{FF2B5EF4-FFF2-40B4-BE49-F238E27FC236}">
              <a16:creationId xmlns:a16="http://schemas.microsoft.com/office/drawing/2014/main" xmlns="" id="{00000000-0008-0000-0600-00007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8" name="Text Box 8">
          <a:extLst>
            <a:ext uri="{FF2B5EF4-FFF2-40B4-BE49-F238E27FC236}">
              <a16:creationId xmlns:a16="http://schemas.microsoft.com/office/drawing/2014/main" xmlns="" id="{00000000-0008-0000-0600-00008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9" name="Text Box 8">
          <a:extLst>
            <a:ext uri="{FF2B5EF4-FFF2-40B4-BE49-F238E27FC236}">
              <a16:creationId xmlns:a16="http://schemas.microsoft.com/office/drawing/2014/main" xmlns="" id="{00000000-0008-0000-0600-00008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0" name="Text Box 9">
          <a:extLst>
            <a:ext uri="{FF2B5EF4-FFF2-40B4-BE49-F238E27FC236}">
              <a16:creationId xmlns:a16="http://schemas.microsoft.com/office/drawing/2014/main" xmlns="" id="{00000000-0008-0000-0600-00008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1" name="Text Box 9">
          <a:extLst>
            <a:ext uri="{FF2B5EF4-FFF2-40B4-BE49-F238E27FC236}">
              <a16:creationId xmlns:a16="http://schemas.microsoft.com/office/drawing/2014/main" xmlns="" id="{00000000-0008-0000-0600-00008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2" name="Text Box 8">
          <a:extLst>
            <a:ext uri="{FF2B5EF4-FFF2-40B4-BE49-F238E27FC236}">
              <a16:creationId xmlns:a16="http://schemas.microsoft.com/office/drawing/2014/main" xmlns="" id="{00000000-0008-0000-0600-00008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3" name="Text Box 8">
          <a:extLst>
            <a:ext uri="{FF2B5EF4-FFF2-40B4-BE49-F238E27FC236}">
              <a16:creationId xmlns:a16="http://schemas.microsoft.com/office/drawing/2014/main" xmlns="" id="{00000000-0008-0000-0600-00008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4" name="Text Box 9">
          <a:extLst>
            <a:ext uri="{FF2B5EF4-FFF2-40B4-BE49-F238E27FC236}">
              <a16:creationId xmlns:a16="http://schemas.microsoft.com/office/drawing/2014/main" xmlns="" id="{00000000-0008-0000-0600-00008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5" name="Text Box 9">
          <a:extLst>
            <a:ext uri="{FF2B5EF4-FFF2-40B4-BE49-F238E27FC236}">
              <a16:creationId xmlns:a16="http://schemas.microsoft.com/office/drawing/2014/main" xmlns="" id="{00000000-0008-0000-0600-00008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6" name="Text Box 8">
          <a:extLst>
            <a:ext uri="{FF2B5EF4-FFF2-40B4-BE49-F238E27FC236}">
              <a16:creationId xmlns:a16="http://schemas.microsoft.com/office/drawing/2014/main" xmlns="" id="{00000000-0008-0000-0600-00008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7" name="Text Box 8">
          <a:extLst>
            <a:ext uri="{FF2B5EF4-FFF2-40B4-BE49-F238E27FC236}">
              <a16:creationId xmlns:a16="http://schemas.microsoft.com/office/drawing/2014/main" xmlns="" id="{00000000-0008-0000-0600-00008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8" name="Text Box 9">
          <a:extLst>
            <a:ext uri="{FF2B5EF4-FFF2-40B4-BE49-F238E27FC236}">
              <a16:creationId xmlns:a16="http://schemas.microsoft.com/office/drawing/2014/main" xmlns="" id="{00000000-0008-0000-0600-00008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9" name="Text Box 9">
          <a:extLst>
            <a:ext uri="{FF2B5EF4-FFF2-40B4-BE49-F238E27FC236}">
              <a16:creationId xmlns:a16="http://schemas.microsoft.com/office/drawing/2014/main" xmlns="" id="{00000000-0008-0000-0600-00008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0" name="Text Box 8">
          <a:extLst>
            <a:ext uri="{FF2B5EF4-FFF2-40B4-BE49-F238E27FC236}">
              <a16:creationId xmlns:a16="http://schemas.microsoft.com/office/drawing/2014/main" xmlns="" id="{00000000-0008-0000-0600-00008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1" name="Text Box 8">
          <a:extLst>
            <a:ext uri="{FF2B5EF4-FFF2-40B4-BE49-F238E27FC236}">
              <a16:creationId xmlns:a16="http://schemas.microsoft.com/office/drawing/2014/main" xmlns="" id="{00000000-0008-0000-0600-00008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2" name="Text Box 9">
          <a:extLst>
            <a:ext uri="{FF2B5EF4-FFF2-40B4-BE49-F238E27FC236}">
              <a16:creationId xmlns:a16="http://schemas.microsoft.com/office/drawing/2014/main" xmlns="" id="{00000000-0008-0000-0600-00008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3" name="Text Box 8">
          <a:extLst>
            <a:ext uri="{FF2B5EF4-FFF2-40B4-BE49-F238E27FC236}">
              <a16:creationId xmlns:a16="http://schemas.microsoft.com/office/drawing/2014/main" xmlns="" id="{00000000-0008-0000-0600-00008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4" name="Text Box 8">
          <a:extLst>
            <a:ext uri="{FF2B5EF4-FFF2-40B4-BE49-F238E27FC236}">
              <a16:creationId xmlns:a16="http://schemas.microsoft.com/office/drawing/2014/main" xmlns="" id="{00000000-0008-0000-0600-00009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5" name="Text Box 9">
          <a:extLst>
            <a:ext uri="{FF2B5EF4-FFF2-40B4-BE49-F238E27FC236}">
              <a16:creationId xmlns:a16="http://schemas.microsoft.com/office/drawing/2014/main" xmlns="" id="{00000000-0008-0000-0600-00009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6" name="Text Box 9">
          <a:extLst>
            <a:ext uri="{FF2B5EF4-FFF2-40B4-BE49-F238E27FC236}">
              <a16:creationId xmlns:a16="http://schemas.microsoft.com/office/drawing/2014/main" xmlns="" id="{00000000-0008-0000-0600-00009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7" name="Text Box 8">
          <a:extLst>
            <a:ext uri="{FF2B5EF4-FFF2-40B4-BE49-F238E27FC236}">
              <a16:creationId xmlns:a16="http://schemas.microsoft.com/office/drawing/2014/main" xmlns="" id="{00000000-0008-0000-0600-00009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8" name="Text Box 8">
          <a:extLst>
            <a:ext uri="{FF2B5EF4-FFF2-40B4-BE49-F238E27FC236}">
              <a16:creationId xmlns:a16="http://schemas.microsoft.com/office/drawing/2014/main" xmlns="" id="{00000000-0008-0000-0600-00009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9" name="Text Box 8">
          <a:extLst>
            <a:ext uri="{FF2B5EF4-FFF2-40B4-BE49-F238E27FC236}">
              <a16:creationId xmlns:a16="http://schemas.microsoft.com/office/drawing/2014/main" xmlns="" id="{00000000-0008-0000-0600-00009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0" name="Text Box 8">
          <a:extLst>
            <a:ext uri="{FF2B5EF4-FFF2-40B4-BE49-F238E27FC236}">
              <a16:creationId xmlns:a16="http://schemas.microsoft.com/office/drawing/2014/main" xmlns="" id="{00000000-0008-0000-0600-00009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1" name="Text Box 9">
          <a:extLst>
            <a:ext uri="{FF2B5EF4-FFF2-40B4-BE49-F238E27FC236}">
              <a16:creationId xmlns:a16="http://schemas.microsoft.com/office/drawing/2014/main" xmlns="" id="{00000000-0008-0000-0600-00009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2" name="Text Box 9">
          <a:extLst>
            <a:ext uri="{FF2B5EF4-FFF2-40B4-BE49-F238E27FC236}">
              <a16:creationId xmlns:a16="http://schemas.microsoft.com/office/drawing/2014/main" xmlns="" id="{00000000-0008-0000-0600-00009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3" name="Text Box 8">
          <a:extLst>
            <a:ext uri="{FF2B5EF4-FFF2-40B4-BE49-F238E27FC236}">
              <a16:creationId xmlns:a16="http://schemas.microsoft.com/office/drawing/2014/main" xmlns="" id="{00000000-0008-0000-0600-000099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4" name="Text Box 8">
          <a:extLst>
            <a:ext uri="{FF2B5EF4-FFF2-40B4-BE49-F238E27FC236}">
              <a16:creationId xmlns:a16="http://schemas.microsoft.com/office/drawing/2014/main" xmlns="" id="{00000000-0008-0000-0600-00009A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5" name="Text Box 9">
          <a:extLst>
            <a:ext uri="{FF2B5EF4-FFF2-40B4-BE49-F238E27FC236}">
              <a16:creationId xmlns:a16="http://schemas.microsoft.com/office/drawing/2014/main" xmlns="" id="{00000000-0008-0000-0600-00009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6" name="Text Box 9">
          <a:extLst>
            <a:ext uri="{FF2B5EF4-FFF2-40B4-BE49-F238E27FC236}">
              <a16:creationId xmlns:a16="http://schemas.microsoft.com/office/drawing/2014/main" xmlns="" id="{00000000-0008-0000-0600-00009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7" name="Text Box 8">
          <a:extLst>
            <a:ext uri="{FF2B5EF4-FFF2-40B4-BE49-F238E27FC236}">
              <a16:creationId xmlns:a16="http://schemas.microsoft.com/office/drawing/2014/main" xmlns="" id="{00000000-0008-0000-0600-00009D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8" name="Text Box 8">
          <a:extLst>
            <a:ext uri="{FF2B5EF4-FFF2-40B4-BE49-F238E27FC236}">
              <a16:creationId xmlns:a16="http://schemas.microsoft.com/office/drawing/2014/main" xmlns="" id="{00000000-0008-0000-0600-00009E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9" name="Text Box 9">
          <a:extLst>
            <a:ext uri="{FF2B5EF4-FFF2-40B4-BE49-F238E27FC236}">
              <a16:creationId xmlns:a16="http://schemas.microsoft.com/office/drawing/2014/main" xmlns="" id="{00000000-0008-0000-0600-00009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0" name="Text Box 9">
          <a:extLst>
            <a:ext uri="{FF2B5EF4-FFF2-40B4-BE49-F238E27FC236}">
              <a16:creationId xmlns:a16="http://schemas.microsoft.com/office/drawing/2014/main" xmlns="" id="{00000000-0008-0000-0600-0000A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1" name="Text Box 8">
          <a:extLst>
            <a:ext uri="{FF2B5EF4-FFF2-40B4-BE49-F238E27FC236}">
              <a16:creationId xmlns:a16="http://schemas.microsoft.com/office/drawing/2014/main" xmlns="" id="{00000000-0008-0000-0600-0000A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2" name="Text Box 8">
          <a:extLst>
            <a:ext uri="{FF2B5EF4-FFF2-40B4-BE49-F238E27FC236}">
              <a16:creationId xmlns:a16="http://schemas.microsoft.com/office/drawing/2014/main" xmlns="" id="{00000000-0008-0000-0600-0000A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3" name="Text Box 9">
          <a:extLst>
            <a:ext uri="{FF2B5EF4-FFF2-40B4-BE49-F238E27FC236}">
              <a16:creationId xmlns:a16="http://schemas.microsoft.com/office/drawing/2014/main" xmlns="" id="{00000000-0008-0000-0600-0000A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4" name="Text Box 9">
          <a:extLst>
            <a:ext uri="{FF2B5EF4-FFF2-40B4-BE49-F238E27FC236}">
              <a16:creationId xmlns:a16="http://schemas.microsoft.com/office/drawing/2014/main" xmlns="" id="{00000000-0008-0000-0600-0000A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5" name="Text Box 8">
          <a:extLst>
            <a:ext uri="{FF2B5EF4-FFF2-40B4-BE49-F238E27FC236}">
              <a16:creationId xmlns:a16="http://schemas.microsoft.com/office/drawing/2014/main" xmlns="" id="{00000000-0008-0000-0600-0000A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6" name="Text Box 8">
          <a:extLst>
            <a:ext uri="{FF2B5EF4-FFF2-40B4-BE49-F238E27FC236}">
              <a16:creationId xmlns:a16="http://schemas.microsoft.com/office/drawing/2014/main" xmlns="" id="{00000000-0008-0000-0600-0000A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7" name="Text Box 9">
          <a:extLst>
            <a:ext uri="{FF2B5EF4-FFF2-40B4-BE49-F238E27FC236}">
              <a16:creationId xmlns:a16="http://schemas.microsoft.com/office/drawing/2014/main" xmlns="" id="{00000000-0008-0000-0600-0000A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8" name="Text Box 8">
          <a:extLst>
            <a:ext uri="{FF2B5EF4-FFF2-40B4-BE49-F238E27FC236}">
              <a16:creationId xmlns:a16="http://schemas.microsoft.com/office/drawing/2014/main" xmlns="" id="{00000000-0008-0000-0600-0000A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9" name="Text Box 8">
          <a:extLst>
            <a:ext uri="{FF2B5EF4-FFF2-40B4-BE49-F238E27FC236}">
              <a16:creationId xmlns:a16="http://schemas.microsoft.com/office/drawing/2014/main" xmlns="" id="{00000000-0008-0000-0600-0000A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0" name="Text Box 9">
          <a:extLst>
            <a:ext uri="{FF2B5EF4-FFF2-40B4-BE49-F238E27FC236}">
              <a16:creationId xmlns:a16="http://schemas.microsoft.com/office/drawing/2014/main" xmlns="" id="{00000000-0008-0000-0600-0000A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1" name="Text Box 9">
          <a:extLst>
            <a:ext uri="{FF2B5EF4-FFF2-40B4-BE49-F238E27FC236}">
              <a16:creationId xmlns:a16="http://schemas.microsoft.com/office/drawing/2014/main" xmlns="" id="{00000000-0008-0000-0600-0000A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2" name="Text Box 8">
          <a:extLst>
            <a:ext uri="{FF2B5EF4-FFF2-40B4-BE49-F238E27FC236}">
              <a16:creationId xmlns:a16="http://schemas.microsoft.com/office/drawing/2014/main" xmlns="" id="{00000000-0008-0000-0600-0000A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3" name="Text Box 8">
          <a:extLst>
            <a:ext uri="{FF2B5EF4-FFF2-40B4-BE49-F238E27FC236}">
              <a16:creationId xmlns:a16="http://schemas.microsoft.com/office/drawing/2014/main" xmlns="" id="{00000000-0008-0000-0600-0000A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4" name="Text Box 9">
          <a:extLst>
            <a:ext uri="{FF2B5EF4-FFF2-40B4-BE49-F238E27FC236}">
              <a16:creationId xmlns:a16="http://schemas.microsoft.com/office/drawing/2014/main" xmlns="" id="{00000000-0008-0000-0600-0000A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5" name="Text Box 8">
          <a:extLst>
            <a:ext uri="{FF2B5EF4-FFF2-40B4-BE49-F238E27FC236}">
              <a16:creationId xmlns:a16="http://schemas.microsoft.com/office/drawing/2014/main" xmlns="" id="{00000000-0008-0000-0600-0000A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6" name="Text Box 8">
          <a:extLst>
            <a:ext uri="{FF2B5EF4-FFF2-40B4-BE49-F238E27FC236}">
              <a16:creationId xmlns:a16="http://schemas.microsoft.com/office/drawing/2014/main" xmlns="" id="{00000000-0008-0000-0600-0000B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7" name="Text Box 9">
          <a:extLst>
            <a:ext uri="{FF2B5EF4-FFF2-40B4-BE49-F238E27FC236}">
              <a16:creationId xmlns:a16="http://schemas.microsoft.com/office/drawing/2014/main" xmlns="" id="{00000000-0008-0000-0600-0000B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8" name="Text Box 9">
          <a:extLst>
            <a:ext uri="{FF2B5EF4-FFF2-40B4-BE49-F238E27FC236}">
              <a16:creationId xmlns:a16="http://schemas.microsoft.com/office/drawing/2014/main" xmlns="" id="{00000000-0008-0000-0600-0000B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9" name="Text Box 8">
          <a:extLst>
            <a:ext uri="{FF2B5EF4-FFF2-40B4-BE49-F238E27FC236}">
              <a16:creationId xmlns:a16="http://schemas.microsoft.com/office/drawing/2014/main" xmlns="" id="{00000000-0008-0000-0600-0000B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0" name="Text Box 8">
          <a:extLst>
            <a:ext uri="{FF2B5EF4-FFF2-40B4-BE49-F238E27FC236}">
              <a16:creationId xmlns:a16="http://schemas.microsoft.com/office/drawing/2014/main" xmlns="" id="{00000000-0008-0000-0600-0000B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1" name="Text Box 9">
          <a:extLst>
            <a:ext uri="{FF2B5EF4-FFF2-40B4-BE49-F238E27FC236}">
              <a16:creationId xmlns:a16="http://schemas.microsoft.com/office/drawing/2014/main" xmlns="" id="{00000000-0008-0000-0600-0000B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2" name="Text Box 9">
          <a:extLst>
            <a:ext uri="{FF2B5EF4-FFF2-40B4-BE49-F238E27FC236}">
              <a16:creationId xmlns:a16="http://schemas.microsoft.com/office/drawing/2014/main" xmlns="" id="{00000000-0008-0000-0600-0000B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3" name="Text Box 8">
          <a:extLst>
            <a:ext uri="{FF2B5EF4-FFF2-40B4-BE49-F238E27FC236}">
              <a16:creationId xmlns:a16="http://schemas.microsoft.com/office/drawing/2014/main" xmlns="" id="{00000000-0008-0000-0600-0000B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4" name="Text Box 8">
          <a:extLst>
            <a:ext uri="{FF2B5EF4-FFF2-40B4-BE49-F238E27FC236}">
              <a16:creationId xmlns:a16="http://schemas.microsoft.com/office/drawing/2014/main" xmlns="" id="{00000000-0008-0000-0600-0000B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5" name="Text Box 9">
          <a:extLst>
            <a:ext uri="{FF2B5EF4-FFF2-40B4-BE49-F238E27FC236}">
              <a16:creationId xmlns:a16="http://schemas.microsoft.com/office/drawing/2014/main" xmlns="" id="{00000000-0008-0000-0600-0000B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6" name="Text Box 9">
          <a:extLst>
            <a:ext uri="{FF2B5EF4-FFF2-40B4-BE49-F238E27FC236}">
              <a16:creationId xmlns:a16="http://schemas.microsoft.com/office/drawing/2014/main" xmlns="" id="{00000000-0008-0000-0600-0000B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7" name="Text Box 8">
          <a:extLst>
            <a:ext uri="{FF2B5EF4-FFF2-40B4-BE49-F238E27FC236}">
              <a16:creationId xmlns:a16="http://schemas.microsoft.com/office/drawing/2014/main" xmlns="" id="{00000000-0008-0000-0600-0000B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8" name="Text Box 8">
          <a:extLst>
            <a:ext uri="{FF2B5EF4-FFF2-40B4-BE49-F238E27FC236}">
              <a16:creationId xmlns:a16="http://schemas.microsoft.com/office/drawing/2014/main" xmlns="" id="{00000000-0008-0000-0600-0000B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9" name="Text Box 9">
          <a:extLst>
            <a:ext uri="{FF2B5EF4-FFF2-40B4-BE49-F238E27FC236}">
              <a16:creationId xmlns:a16="http://schemas.microsoft.com/office/drawing/2014/main" xmlns="" id="{00000000-0008-0000-0600-0000B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0" name="Text Box 9">
          <a:extLst>
            <a:ext uri="{FF2B5EF4-FFF2-40B4-BE49-F238E27FC236}">
              <a16:creationId xmlns:a16="http://schemas.microsoft.com/office/drawing/2014/main" xmlns="" id="{00000000-0008-0000-0600-0000B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1" name="Text Box 8">
          <a:extLst>
            <a:ext uri="{FF2B5EF4-FFF2-40B4-BE49-F238E27FC236}">
              <a16:creationId xmlns:a16="http://schemas.microsoft.com/office/drawing/2014/main" xmlns="" id="{00000000-0008-0000-0600-0000B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2" name="Text Box 8">
          <a:extLst>
            <a:ext uri="{FF2B5EF4-FFF2-40B4-BE49-F238E27FC236}">
              <a16:creationId xmlns:a16="http://schemas.microsoft.com/office/drawing/2014/main" xmlns="" id="{00000000-0008-0000-0600-0000C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3" name="Text Box 9">
          <a:extLst>
            <a:ext uri="{FF2B5EF4-FFF2-40B4-BE49-F238E27FC236}">
              <a16:creationId xmlns:a16="http://schemas.microsoft.com/office/drawing/2014/main" xmlns="" id="{00000000-0008-0000-0600-0000C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4" name="Text Box 9">
          <a:extLst>
            <a:ext uri="{FF2B5EF4-FFF2-40B4-BE49-F238E27FC236}">
              <a16:creationId xmlns:a16="http://schemas.microsoft.com/office/drawing/2014/main" xmlns="" id="{00000000-0008-0000-0600-0000C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5" name="Text Box 8">
          <a:extLst>
            <a:ext uri="{FF2B5EF4-FFF2-40B4-BE49-F238E27FC236}">
              <a16:creationId xmlns:a16="http://schemas.microsoft.com/office/drawing/2014/main" xmlns="" id="{00000000-0008-0000-0600-0000C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6" name="Text Box 8">
          <a:extLst>
            <a:ext uri="{FF2B5EF4-FFF2-40B4-BE49-F238E27FC236}">
              <a16:creationId xmlns:a16="http://schemas.microsoft.com/office/drawing/2014/main" xmlns="" id="{00000000-0008-0000-0600-0000C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7" name="Text Box 9">
          <a:extLst>
            <a:ext uri="{FF2B5EF4-FFF2-40B4-BE49-F238E27FC236}">
              <a16:creationId xmlns:a16="http://schemas.microsoft.com/office/drawing/2014/main" xmlns="" id="{00000000-0008-0000-0600-0000C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8" name="Text Box 9">
          <a:extLst>
            <a:ext uri="{FF2B5EF4-FFF2-40B4-BE49-F238E27FC236}">
              <a16:creationId xmlns:a16="http://schemas.microsoft.com/office/drawing/2014/main" xmlns="" id="{00000000-0008-0000-0600-0000C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9" name="Text Box 8">
          <a:extLst>
            <a:ext uri="{FF2B5EF4-FFF2-40B4-BE49-F238E27FC236}">
              <a16:creationId xmlns:a16="http://schemas.microsoft.com/office/drawing/2014/main" xmlns="" id="{00000000-0008-0000-0600-0000C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0" name="Text Box 8">
          <a:extLst>
            <a:ext uri="{FF2B5EF4-FFF2-40B4-BE49-F238E27FC236}">
              <a16:creationId xmlns:a16="http://schemas.microsoft.com/office/drawing/2014/main" xmlns="" id="{00000000-0008-0000-0600-0000C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1" name="Text Box 9">
          <a:extLst>
            <a:ext uri="{FF2B5EF4-FFF2-40B4-BE49-F238E27FC236}">
              <a16:creationId xmlns:a16="http://schemas.microsoft.com/office/drawing/2014/main" xmlns="" id="{00000000-0008-0000-0600-0000C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2" name="Text Box 9">
          <a:extLst>
            <a:ext uri="{FF2B5EF4-FFF2-40B4-BE49-F238E27FC236}">
              <a16:creationId xmlns:a16="http://schemas.microsoft.com/office/drawing/2014/main" xmlns="" id="{00000000-0008-0000-0600-0000C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3" name="Text Box 8">
          <a:extLst>
            <a:ext uri="{FF2B5EF4-FFF2-40B4-BE49-F238E27FC236}">
              <a16:creationId xmlns:a16="http://schemas.microsoft.com/office/drawing/2014/main" xmlns="" id="{00000000-0008-0000-0600-0000C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4" name="Text Box 8">
          <a:extLst>
            <a:ext uri="{FF2B5EF4-FFF2-40B4-BE49-F238E27FC236}">
              <a16:creationId xmlns:a16="http://schemas.microsoft.com/office/drawing/2014/main" xmlns="" id="{00000000-0008-0000-0600-0000C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5" name="Text Box 9">
          <a:extLst>
            <a:ext uri="{FF2B5EF4-FFF2-40B4-BE49-F238E27FC236}">
              <a16:creationId xmlns:a16="http://schemas.microsoft.com/office/drawing/2014/main" xmlns="" id="{00000000-0008-0000-0600-0000C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6" name="Text Box 9">
          <a:extLst>
            <a:ext uri="{FF2B5EF4-FFF2-40B4-BE49-F238E27FC236}">
              <a16:creationId xmlns:a16="http://schemas.microsoft.com/office/drawing/2014/main" xmlns="" id="{00000000-0008-0000-0600-0000C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7" name="Text Box 8">
          <a:extLst>
            <a:ext uri="{FF2B5EF4-FFF2-40B4-BE49-F238E27FC236}">
              <a16:creationId xmlns:a16="http://schemas.microsoft.com/office/drawing/2014/main" xmlns="" id="{00000000-0008-0000-0600-0000C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8" name="Text Box 8">
          <a:extLst>
            <a:ext uri="{FF2B5EF4-FFF2-40B4-BE49-F238E27FC236}">
              <a16:creationId xmlns:a16="http://schemas.microsoft.com/office/drawing/2014/main" xmlns="" id="{00000000-0008-0000-0600-0000D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9" name="Text Box 9">
          <a:extLst>
            <a:ext uri="{FF2B5EF4-FFF2-40B4-BE49-F238E27FC236}">
              <a16:creationId xmlns:a16="http://schemas.microsoft.com/office/drawing/2014/main" xmlns="" id="{00000000-0008-0000-0600-0000D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0" name="Text Box 9">
          <a:extLst>
            <a:ext uri="{FF2B5EF4-FFF2-40B4-BE49-F238E27FC236}">
              <a16:creationId xmlns:a16="http://schemas.microsoft.com/office/drawing/2014/main" xmlns="" id="{00000000-0008-0000-0600-0000D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11" name="Text Box 8">
          <a:extLst>
            <a:ext uri="{FF2B5EF4-FFF2-40B4-BE49-F238E27FC236}">
              <a16:creationId xmlns:a16="http://schemas.microsoft.com/office/drawing/2014/main" xmlns="" id="{00000000-0008-0000-0600-0000D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12" name="Text Box 8">
          <a:extLst>
            <a:ext uri="{FF2B5EF4-FFF2-40B4-BE49-F238E27FC236}">
              <a16:creationId xmlns:a16="http://schemas.microsoft.com/office/drawing/2014/main" xmlns="" id="{00000000-0008-0000-0600-0000D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3" name="Text Box 9">
          <a:extLst>
            <a:ext uri="{FF2B5EF4-FFF2-40B4-BE49-F238E27FC236}">
              <a16:creationId xmlns:a16="http://schemas.microsoft.com/office/drawing/2014/main" xmlns="" id="{00000000-0008-0000-0600-0000D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4" name="Text Box 8">
          <a:extLst>
            <a:ext uri="{FF2B5EF4-FFF2-40B4-BE49-F238E27FC236}">
              <a16:creationId xmlns:a16="http://schemas.microsoft.com/office/drawing/2014/main" xmlns="" id="{00000000-0008-0000-0600-0000D6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15" name="Text Box 8">
          <a:extLst>
            <a:ext uri="{FF2B5EF4-FFF2-40B4-BE49-F238E27FC236}">
              <a16:creationId xmlns:a16="http://schemas.microsoft.com/office/drawing/2014/main" xmlns="" id="{00000000-0008-0000-0600-0000D7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6" name="Text Box 9">
          <a:extLst>
            <a:ext uri="{FF2B5EF4-FFF2-40B4-BE49-F238E27FC236}">
              <a16:creationId xmlns:a16="http://schemas.microsoft.com/office/drawing/2014/main" xmlns="" id="{00000000-0008-0000-0600-0000D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7" name="Text Box 9">
          <a:extLst>
            <a:ext uri="{FF2B5EF4-FFF2-40B4-BE49-F238E27FC236}">
              <a16:creationId xmlns:a16="http://schemas.microsoft.com/office/drawing/2014/main" xmlns="" id="{00000000-0008-0000-0600-0000D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8" name="Text Box 8">
          <a:extLst>
            <a:ext uri="{FF2B5EF4-FFF2-40B4-BE49-F238E27FC236}">
              <a16:creationId xmlns:a16="http://schemas.microsoft.com/office/drawing/2014/main" xmlns="" id="{00000000-0008-0000-0600-0000DA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9" name="Text Box 8">
          <a:extLst>
            <a:ext uri="{FF2B5EF4-FFF2-40B4-BE49-F238E27FC236}">
              <a16:creationId xmlns:a16="http://schemas.microsoft.com/office/drawing/2014/main" xmlns="" id="{00000000-0008-0000-0600-0000D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0" name="Text Box 8">
          <a:extLst>
            <a:ext uri="{FF2B5EF4-FFF2-40B4-BE49-F238E27FC236}">
              <a16:creationId xmlns:a16="http://schemas.microsoft.com/office/drawing/2014/main" xmlns="" id="{00000000-0008-0000-0600-0000D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1" name="Text Box 9">
          <a:extLst>
            <a:ext uri="{FF2B5EF4-FFF2-40B4-BE49-F238E27FC236}">
              <a16:creationId xmlns:a16="http://schemas.microsoft.com/office/drawing/2014/main" xmlns="" id="{00000000-0008-0000-0600-0000D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2" name="Text Box 9">
          <a:extLst>
            <a:ext uri="{FF2B5EF4-FFF2-40B4-BE49-F238E27FC236}">
              <a16:creationId xmlns:a16="http://schemas.microsoft.com/office/drawing/2014/main" xmlns="" id="{00000000-0008-0000-0600-0000DE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3" name="Text Box 8">
          <a:extLst>
            <a:ext uri="{FF2B5EF4-FFF2-40B4-BE49-F238E27FC236}">
              <a16:creationId xmlns:a16="http://schemas.microsoft.com/office/drawing/2014/main" xmlns="" id="{00000000-0008-0000-0600-0000DF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4" name="Text Box 8">
          <a:extLst>
            <a:ext uri="{FF2B5EF4-FFF2-40B4-BE49-F238E27FC236}">
              <a16:creationId xmlns:a16="http://schemas.microsoft.com/office/drawing/2014/main" xmlns="" id="{00000000-0008-0000-0600-0000E0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5" name="Text Box 9">
          <a:extLst>
            <a:ext uri="{FF2B5EF4-FFF2-40B4-BE49-F238E27FC236}">
              <a16:creationId xmlns:a16="http://schemas.microsoft.com/office/drawing/2014/main" xmlns="" id="{00000000-0008-0000-0600-0000E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6" name="Text Box 9">
          <a:extLst>
            <a:ext uri="{FF2B5EF4-FFF2-40B4-BE49-F238E27FC236}">
              <a16:creationId xmlns:a16="http://schemas.microsoft.com/office/drawing/2014/main" xmlns="" id="{00000000-0008-0000-0600-0000E2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7" name="Text Box 8">
          <a:extLst>
            <a:ext uri="{FF2B5EF4-FFF2-40B4-BE49-F238E27FC236}">
              <a16:creationId xmlns:a16="http://schemas.microsoft.com/office/drawing/2014/main" xmlns="" id="{00000000-0008-0000-0600-0000E3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8" name="Text Box 8">
          <a:extLst>
            <a:ext uri="{FF2B5EF4-FFF2-40B4-BE49-F238E27FC236}">
              <a16:creationId xmlns:a16="http://schemas.microsoft.com/office/drawing/2014/main" xmlns="" id="{00000000-0008-0000-0600-0000E4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9" name="Text Box 9">
          <a:extLst>
            <a:ext uri="{FF2B5EF4-FFF2-40B4-BE49-F238E27FC236}">
              <a16:creationId xmlns:a16="http://schemas.microsoft.com/office/drawing/2014/main" xmlns="" id="{00000000-0008-0000-0600-0000E5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0" name="Text Box 9">
          <a:extLst>
            <a:ext uri="{FF2B5EF4-FFF2-40B4-BE49-F238E27FC236}">
              <a16:creationId xmlns:a16="http://schemas.microsoft.com/office/drawing/2014/main" xmlns="" id="{00000000-0008-0000-0600-0000E6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1" name="Text Box 8">
          <a:extLst>
            <a:ext uri="{FF2B5EF4-FFF2-40B4-BE49-F238E27FC236}">
              <a16:creationId xmlns:a16="http://schemas.microsoft.com/office/drawing/2014/main" xmlns="" id="{00000000-0008-0000-0600-0000E7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2" name="Text Box 8">
          <a:extLst>
            <a:ext uri="{FF2B5EF4-FFF2-40B4-BE49-F238E27FC236}">
              <a16:creationId xmlns:a16="http://schemas.microsoft.com/office/drawing/2014/main" xmlns="" id="{00000000-0008-0000-0600-0000E8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3" name="Text Box 9">
          <a:extLst>
            <a:ext uri="{FF2B5EF4-FFF2-40B4-BE49-F238E27FC236}">
              <a16:creationId xmlns:a16="http://schemas.microsoft.com/office/drawing/2014/main" xmlns="" id="{00000000-0008-0000-0600-0000E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4" name="Text Box 9">
          <a:extLst>
            <a:ext uri="{FF2B5EF4-FFF2-40B4-BE49-F238E27FC236}">
              <a16:creationId xmlns:a16="http://schemas.microsoft.com/office/drawing/2014/main" xmlns="" id="{00000000-0008-0000-0600-0000EA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5" name="Text Box 8">
          <a:extLst>
            <a:ext uri="{FF2B5EF4-FFF2-40B4-BE49-F238E27FC236}">
              <a16:creationId xmlns:a16="http://schemas.microsoft.com/office/drawing/2014/main" xmlns="" id="{00000000-0008-0000-0600-0000E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6" name="Text Box 8">
          <a:extLst>
            <a:ext uri="{FF2B5EF4-FFF2-40B4-BE49-F238E27FC236}">
              <a16:creationId xmlns:a16="http://schemas.microsoft.com/office/drawing/2014/main" xmlns="" id="{00000000-0008-0000-0600-0000E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7" name="Text Box 9">
          <a:extLst>
            <a:ext uri="{FF2B5EF4-FFF2-40B4-BE49-F238E27FC236}">
              <a16:creationId xmlns:a16="http://schemas.microsoft.com/office/drawing/2014/main" xmlns="" id="{00000000-0008-0000-0600-0000E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8" name="Text Box 8">
          <a:extLst>
            <a:ext uri="{FF2B5EF4-FFF2-40B4-BE49-F238E27FC236}">
              <a16:creationId xmlns:a16="http://schemas.microsoft.com/office/drawing/2014/main" xmlns="" id="{00000000-0008-0000-0600-0000EE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9" name="Text Box 8">
          <a:extLst>
            <a:ext uri="{FF2B5EF4-FFF2-40B4-BE49-F238E27FC236}">
              <a16:creationId xmlns:a16="http://schemas.microsoft.com/office/drawing/2014/main" xmlns="" id="{00000000-0008-0000-0600-0000EF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0" name="Text Box 9">
          <a:extLst>
            <a:ext uri="{FF2B5EF4-FFF2-40B4-BE49-F238E27FC236}">
              <a16:creationId xmlns:a16="http://schemas.microsoft.com/office/drawing/2014/main" xmlns="" id="{00000000-0008-0000-0600-0000F0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1" name="Text Box 9">
          <a:extLst>
            <a:ext uri="{FF2B5EF4-FFF2-40B4-BE49-F238E27FC236}">
              <a16:creationId xmlns:a16="http://schemas.microsoft.com/office/drawing/2014/main" xmlns="" id="{00000000-0008-0000-0600-0000F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2" name="Text Box 8">
          <a:extLst>
            <a:ext uri="{FF2B5EF4-FFF2-40B4-BE49-F238E27FC236}">
              <a16:creationId xmlns:a16="http://schemas.microsoft.com/office/drawing/2014/main" xmlns="" id="{00000000-0008-0000-0600-0000F2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3" name="Text Box 8">
          <a:extLst>
            <a:ext uri="{FF2B5EF4-FFF2-40B4-BE49-F238E27FC236}">
              <a16:creationId xmlns:a16="http://schemas.microsoft.com/office/drawing/2014/main" xmlns="" id="{00000000-0008-0000-0600-0000F3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4" name="Text Box 9">
          <a:extLst>
            <a:ext uri="{FF2B5EF4-FFF2-40B4-BE49-F238E27FC236}">
              <a16:creationId xmlns:a16="http://schemas.microsoft.com/office/drawing/2014/main" xmlns="" id="{00000000-0008-0000-0600-0000F4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5" name="Text Box 8">
          <a:extLst>
            <a:ext uri="{FF2B5EF4-FFF2-40B4-BE49-F238E27FC236}">
              <a16:creationId xmlns:a16="http://schemas.microsoft.com/office/drawing/2014/main" xmlns="" id="{00000000-0008-0000-0600-0000F5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6" name="Text Box 8">
          <a:extLst>
            <a:ext uri="{FF2B5EF4-FFF2-40B4-BE49-F238E27FC236}">
              <a16:creationId xmlns:a16="http://schemas.microsoft.com/office/drawing/2014/main" xmlns="" id="{00000000-0008-0000-0600-0000F6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7" name="Text Box 9">
          <a:extLst>
            <a:ext uri="{FF2B5EF4-FFF2-40B4-BE49-F238E27FC236}">
              <a16:creationId xmlns:a16="http://schemas.microsoft.com/office/drawing/2014/main" xmlns="" id="{00000000-0008-0000-0600-0000F7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8" name="Text Box 9">
          <a:extLst>
            <a:ext uri="{FF2B5EF4-FFF2-40B4-BE49-F238E27FC236}">
              <a16:creationId xmlns:a16="http://schemas.microsoft.com/office/drawing/2014/main" xmlns="" id="{00000000-0008-0000-0600-0000F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9" name="Text Box 8">
          <a:extLst>
            <a:ext uri="{FF2B5EF4-FFF2-40B4-BE49-F238E27FC236}">
              <a16:creationId xmlns:a16="http://schemas.microsoft.com/office/drawing/2014/main" xmlns="" id="{00000000-0008-0000-0600-0000F9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0" name="Text Box 8">
          <a:extLst>
            <a:ext uri="{FF2B5EF4-FFF2-40B4-BE49-F238E27FC236}">
              <a16:creationId xmlns:a16="http://schemas.microsoft.com/office/drawing/2014/main" xmlns="" id="{00000000-0008-0000-0600-0000FA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1" name="Text Box 9">
          <a:extLst>
            <a:ext uri="{FF2B5EF4-FFF2-40B4-BE49-F238E27FC236}">
              <a16:creationId xmlns:a16="http://schemas.microsoft.com/office/drawing/2014/main" xmlns="" id="{00000000-0008-0000-0600-0000FB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2" name="Text Box 9">
          <a:extLst>
            <a:ext uri="{FF2B5EF4-FFF2-40B4-BE49-F238E27FC236}">
              <a16:creationId xmlns:a16="http://schemas.microsoft.com/office/drawing/2014/main" xmlns="" id="{00000000-0008-0000-0600-0000FC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3" name="Text Box 8">
          <a:extLst>
            <a:ext uri="{FF2B5EF4-FFF2-40B4-BE49-F238E27FC236}">
              <a16:creationId xmlns:a16="http://schemas.microsoft.com/office/drawing/2014/main" xmlns="" id="{00000000-0008-0000-0600-0000FD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4" name="Text Box 8">
          <a:extLst>
            <a:ext uri="{FF2B5EF4-FFF2-40B4-BE49-F238E27FC236}">
              <a16:creationId xmlns:a16="http://schemas.microsoft.com/office/drawing/2014/main" xmlns="" id="{00000000-0008-0000-0600-0000FE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5" name="Text Box 9">
          <a:extLst>
            <a:ext uri="{FF2B5EF4-FFF2-40B4-BE49-F238E27FC236}">
              <a16:creationId xmlns:a16="http://schemas.microsoft.com/office/drawing/2014/main" xmlns="" id="{00000000-0008-0000-0600-0000FF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6" name="Text Box 9">
          <a:extLst>
            <a:ext uri="{FF2B5EF4-FFF2-40B4-BE49-F238E27FC236}">
              <a16:creationId xmlns:a16="http://schemas.microsoft.com/office/drawing/2014/main" xmlns="" id="{00000000-0008-0000-0600-00000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7" name="Text Box 8">
          <a:extLst>
            <a:ext uri="{FF2B5EF4-FFF2-40B4-BE49-F238E27FC236}">
              <a16:creationId xmlns:a16="http://schemas.microsoft.com/office/drawing/2014/main" xmlns="" id="{00000000-0008-0000-0600-00000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8" name="Text Box 8">
          <a:extLst>
            <a:ext uri="{FF2B5EF4-FFF2-40B4-BE49-F238E27FC236}">
              <a16:creationId xmlns:a16="http://schemas.microsoft.com/office/drawing/2014/main" xmlns="" id="{00000000-0008-0000-0600-00000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9" name="Text Box 9">
          <a:extLst>
            <a:ext uri="{FF2B5EF4-FFF2-40B4-BE49-F238E27FC236}">
              <a16:creationId xmlns:a16="http://schemas.microsoft.com/office/drawing/2014/main" xmlns="" id="{00000000-0008-0000-0600-00000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0" name="Text Box 9">
          <a:extLst>
            <a:ext uri="{FF2B5EF4-FFF2-40B4-BE49-F238E27FC236}">
              <a16:creationId xmlns:a16="http://schemas.microsoft.com/office/drawing/2014/main" xmlns="" id="{00000000-0008-0000-0600-00000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1" name="Text Box 8">
          <a:extLst>
            <a:ext uri="{FF2B5EF4-FFF2-40B4-BE49-F238E27FC236}">
              <a16:creationId xmlns:a16="http://schemas.microsoft.com/office/drawing/2014/main" xmlns="" id="{00000000-0008-0000-0600-00000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2" name="Text Box 8">
          <a:extLst>
            <a:ext uri="{FF2B5EF4-FFF2-40B4-BE49-F238E27FC236}">
              <a16:creationId xmlns:a16="http://schemas.microsoft.com/office/drawing/2014/main" xmlns="" id="{00000000-0008-0000-0600-00000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3" name="Text Box 9">
          <a:extLst>
            <a:ext uri="{FF2B5EF4-FFF2-40B4-BE49-F238E27FC236}">
              <a16:creationId xmlns:a16="http://schemas.microsoft.com/office/drawing/2014/main" xmlns="" id="{00000000-0008-0000-0600-00000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4" name="Text Box 9">
          <a:extLst>
            <a:ext uri="{FF2B5EF4-FFF2-40B4-BE49-F238E27FC236}">
              <a16:creationId xmlns:a16="http://schemas.microsoft.com/office/drawing/2014/main" xmlns="" id="{00000000-0008-0000-0600-00000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5" name="Text Box 8">
          <a:extLst>
            <a:ext uri="{FF2B5EF4-FFF2-40B4-BE49-F238E27FC236}">
              <a16:creationId xmlns:a16="http://schemas.microsoft.com/office/drawing/2014/main" xmlns="" id="{00000000-0008-0000-0600-00000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6" name="Text Box 8">
          <a:extLst>
            <a:ext uri="{FF2B5EF4-FFF2-40B4-BE49-F238E27FC236}">
              <a16:creationId xmlns:a16="http://schemas.microsoft.com/office/drawing/2014/main" xmlns="" id="{00000000-0008-0000-0600-00000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7" name="Text Box 9">
          <a:extLst>
            <a:ext uri="{FF2B5EF4-FFF2-40B4-BE49-F238E27FC236}">
              <a16:creationId xmlns:a16="http://schemas.microsoft.com/office/drawing/2014/main" xmlns="" id="{00000000-0008-0000-0600-00000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8" name="Text Box 9">
          <a:extLst>
            <a:ext uri="{FF2B5EF4-FFF2-40B4-BE49-F238E27FC236}">
              <a16:creationId xmlns:a16="http://schemas.microsoft.com/office/drawing/2014/main" xmlns="" id="{00000000-0008-0000-0600-00000C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9" name="Text Box 8">
          <a:extLst>
            <a:ext uri="{FF2B5EF4-FFF2-40B4-BE49-F238E27FC236}">
              <a16:creationId xmlns:a16="http://schemas.microsoft.com/office/drawing/2014/main" xmlns="" id="{00000000-0008-0000-0600-00000D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0" name="Text Box 8">
          <a:extLst>
            <a:ext uri="{FF2B5EF4-FFF2-40B4-BE49-F238E27FC236}">
              <a16:creationId xmlns:a16="http://schemas.microsoft.com/office/drawing/2014/main" xmlns="" id="{00000000-0008-0000-0600-00000E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1" name="Text Box 9">
          <a:extLst>
            <a:ext uri="{FF2B5EF4-FFF2-40B4-BE49-F238E27FC236}">
              <a16:creationId xmlns:a16="http://schemas.microsoft.com/office/drawing/2014/main" xmlns="" id="{00000000-0008-0000-0600-00000F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2" name="Text Box 9">
          <a:extLst>
            <a:ext uri="{FF2B5EF4-FFF2-40B4-BE49-F238E27FC236}">
              <a16:creationId xmlns:a16="http://schemas.microsoft.com/office/drawing/2014/main" xmlns="" id="{00000000-0008-0000-0600-00001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3" name="Text Box 8">
          <a:extLst>
            <a:ext uri="{FF2B5EF4-FFF2-40B4-BE49-F238E27FC236}">
              <a16:creationId xmlns:a16="http://schemas.microsoft.com/office/drawing/2014/main" xmlns="" id="{00000000-0008-0000-0600-00001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4" name="Text Box 8">
          <a:extLst>
            <a:ext uri="{FF2B5EF4-FFF2-40B4-BE49-F238E27FC236}">
              <a16:creationId xmlns:a16="http://schemas.microsoft.com/office/drawing/2014/main" xmlns="" id="{00000000-0008-0000-0600-00001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5" name="Text Box 9">
          <a:extLst>
            <a:ext uri="{FF2B5EF4-FFF2-40B4-BE49-F238E27FC236}">
              <a16:creationId xmlns:a16="http://schemas.microsoft.com/office/drawing/2014/main" xmlns="" id="{00000000-0008-0000-0600-00001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6" name="Text Box 9">
          <a:extLst>
            <a:ext uri="{FF2B5EF4-FFF2-40B4-BE49-F238E27FC236}">
              <a16:creationId xmlns:a16="http://schemas.microsoft.com/office/drawing/2014/main" xmlns="" id="{00000000-0008-0000-0600-00001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7" name="Text Box 8">
          <a:extLst>
            <a:ext uri="{FF2B5EF4-FFF2-40B4-BE49-F238E27FC236}">
              <a16:creationId xmlns:a16="http://schemas.microsoft.com/office/drawing/2014/main" xmlns="" id="{00000000-0008-0000-0600-00001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8" name="Text Box 8">
          <a:extLst>
            <a:ext uri="{FF2B5EF4-FFF2-40B4-BE49-F238E27FC236}">
              <a16:creationId xmlns:a16="http://schemas.microsoft.com/office/drawing/2014/main" xmlns="" id="{00000000-0008-0000-0600-00001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9" name="Text Box 9">
          <a:extLst>
            <a:ext uri="{FF2B5EF4-FFF2-40B4-BE49-F238E27FC236}">
              <a16:creationId xmlns:a16="http://schemas.microsoft.com/office/drawing/2014/main" xmlns="" id="{00000000-0008-0000-0600-00001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0" name="Text Box 9">
          <a:extLst>
            <a:ext uri="{FF2B5EF4-FFF2-40B4-BE49-F238E27FC236}">
              <a16:creationId xmlns:a16="http://schemas.microsoft.com/office/drawing/2014/main" xmlns="" id="{00000000-0008-0000-0600-00001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81" name="Text Box 8">
          <a:extLst>
            <a:ext uri="{FF2B5EF4-FFF2-40B4-BE49-F238E27FC236}">
              <a16:creationId xmlns:a16="http://schemas.microsoft.com/office/drawing/2014/main" xmlns="" id="{00000000-0008-0000-0600-00001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82" name="Text Box 8">
          <a:extLst>
            <a:ext uri="{FF2B5EF4-FFF2-40B4-BE49-F238E27FC236}">
              <a16:creationId xmlns:a16="http://schemas.microsoft.com/office/drawing/2014/main" xmlns="" id="{00000000-0008-0000-0600-00001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3" name="Text Box 9">
          <a:extLst>
            <a:ext uri="{FF2B5EF4-FFF2-40B4-BE49-F238E27FC236}">
              <a16:creationId xmlns:a16="http://schemas.microsoft.com/office/drawing/2014/main" xmlns="" id="{00000000-0008-0000-0600-00001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4" name="Text Box 8">
          <a:extLst>
            <a:ext uri="{FF2B5EF4-FFF2-40B4-BE49-F238E27FC236}">
              <a16:creationId xmlns:a16="http://schemas.microsoft.com/office/drawing/2014/main" xmlns="" id="{00000000-0008-0000-0600-00001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5" name="Text Box 8">
          <a:extLst>
            <a:ext uri="{FF2B5EF4-FFF2-40B4-BE49-F238E27FC236}">
              <a16:creationId xmlns:a16="http://schemas.microsoft.com/office/drawing/2014/main" xmlns="" id="{00000000-0008-0000-0600-00001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6" name="Text Box 9">
          <a:extLst>
            <a:ext uri="{FF2B5EF4-FFF2-40B4-BE49-F238E27FC236}">
              <a16:creationId xmlns:a16="http://schemas.microsoft.com/office/drawing/2014/main" xmlns="" id="{00000000-0008-0000-0600-00001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7" name="Text Box 9">
          <a:extLst>
            <a:ext uri="{FF2B5EF4-FFF2-40B4-BE49-F238E27FC236}">
              <a16:creationId xmlns:a16="http://schemas.microsoft.com/office/drawing/2014/main" xmlns="" id="{00000000-0008-0000-0600-00001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8" name="Text Box 8">
          <a:extLst>
            <a:ext uri="{FF2B5EF4-FFF2-40B4-BE49-F238E27FC236}">
              <a16:creationId xmlns:a16="http://schemas.microsoft.com/office/drawing/2014/main" xmlns="" id="{00000000-0008-0000-0600-00002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9" name="Text Box 8">
          <a:extLst>
            <a:ext uri="{FF2B5EF4-FFF2-40B4-BE49-F238E27FC236}">
              <a16:creationId xmlns:a16="http://schemas.microsoft.com/office/drawing/2014/main" xmlns="" id="{00000000-0008-0000-0600-00002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0" name="Text Box 8">
          <a:extLst>
            <a:ext uri="{FF2B5EF4-FFF2-40B4-BE49-F238E27FC236}">
              <a16:creationId xmlns:a16="http://schemas.microsoft.com/office/drawing/2014/main" xmlns="" id="{00000000-0008-0000-0600-00002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1" name="Text Box 8">
          <a:extLst>
            <a:ext uri="{FF2B5EF4-FFF2-40B4-BE49-F238E27FC236}">
              <a16:creationId xmlns:a16="http://schemas.microsoft.com/office/drawing/2014/main" xmlns="" id="{00000000-0008-0000-0600-00002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2" name="Text Box 9">
          <a:extLst>
            <a:ext uri="{FF2B5EF4-FFF2-40B4-BE49-F238E27FC236}">
              <a16:creationId xmlns:a16="http://schemas.microsoft.com/office/drawing/2014/main" xmlns="" id="{00000000-0008-0000-0600-00002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3" name="Text Box 9">
          <a:extLst>
            <a:ext uri="{FF2B5EF4-FFF2-40B4-BE49-F238E27FC236}">
              <a16:creationId xmlns:a16="http://schemas.microsoft.com/office/drawing/2014/main" xmlns="" id="{00000000-0008-0000-0600-000025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4" name="Text Box 8">
          <a:extLst>
            <a:ext uri="{FF2B5EF4-FFF2-40B4-BE49-F238E27FC236}">
              <a16:creationId xmlns:a16="http://schemas.microsoft.com/office/drawing/2014/main" xmlns="" id="{00000000-0008-0000-0600-000026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5" name="Text Box 8">
          <a:extLst>
            <a:ext uri="{FF2B5EF4-FFF2-40B4-BE49-F238E27FC236}">
              <a16:creationId xmlns:a16="http://schemas.microsoft.com/office/drawing/2014/main" xmlns="" id="{00000000-0008-0000-0600-000027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6" name="Text Box 9">
          <a:extLst>
            <a:ext uri="{FF2B5EF4-FFF2-40B4-BE49-F238E27FC236}">
              <a16:creationId xmlns:a16="http://schemas.microsoft.com/office/drawing/2014/main" xmlns="" id="{00000000-0008-0000-0600-00002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7" name="Text Box 9">
          <a:extLst>
            <a:ext uri="{FF2B5EF4-FFF2-40B4-BE49-F238E27FC236}">
              <a16:creationId xmlns:a16="http://schemas.microsoft.com/office/drawing/2014/main" xmlns="" id="{00000000-0008-0000-0600-000029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8" name="Text Box 8">
          <a:extLst>
            <a:ext uri="{FF2B5EF4-FFF2-40B4-BE49-F238E27FC236}">
              <a16:creationId xmlns:a16="http://schemas.microsoft.com/office/drawing/2014/main" xmlns="" id="{00000000-0008-0000-0600-00002A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9" name="Text Box 8">
          <a:extLst>
            <a:ext uri="{FF2B5EF4-FFF2-40B4-BE49-F238E27FC236}">
              <a16:creationId xmlns:a16="http://schemas.microsoft.com/office/drawing/2014/main" xmlns="" id="{00000000-0008-0000-0600-00002B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0" name="Text Box 9">
          <a:extLst>
            <a:ext uri="{FF2B5EF4-FFF2-40B4-BE49-F238E27FC236}">
              <a16:creationId xmlns:a16="http://schemas.microsoft.com/office/drawing/2014/main" xmlns="" id="{00000000-0008-0000-0600-00002C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1" name="Text Box 9">
          <a:extLst>
            <a:ext uri="{FF2B5EF4-FFF2-40B4-BE49-F238E27FC236}">
              <a16:creationId xmlns:a16="http://schemas.microsoft.com/office/drawing/2014/main" xmlns="" id="{00000000-0008-0000-0600-00002D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2" name="Text Box 8">
          <a:extLst>
            <a:ext uri="{FF2B5EF4-FFF2-40B4-BE49-F238E27FC236}">
              <a16:creationId xmlns:a16="http://schemas.microsoft.com/office/drawing/2014/main" xmlns="" id="{00000000-0008-0000-0600-00002E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3" name="Text Box 8">
          <a:extLst>
            <a:ext uri="{FF2B5EF4-FFF2-40B4-BE49-F238E27FC236}">
              <a16:creationId xmlns:a16="http://schemas.microsoft.com/office/drawing/2014/main" xmlns="" id="{00000000-0008-0000-0600-00002F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4" name="Text Box 9">
          <a:extLst>
            <a:ext uri="{FF2B5EF4-FFF2-40B4-BE49-F238E27FC236}">
              <a16:creationId xmlns:a16="http://schemas.microsoft.com/office/drawing/2014/main" xmlns="" id="{00000000-0008-0000-0600-000030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5" name="Text Box 9">
          <a:extLst>
            <a:ext uri="{FF2B5EF4-FFF2-40B4-BE49-F238E27FC236}">
              <a16:creationId xmlns:a16="http://schemas.microsoft.com/office/drawing/2014/main" xmlns="" id="{00000000-0008-0000-0600-000031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6" name="Text Box 8">
          <a:extLst>
            <a:ext uri="{FF2B5EF4-FFF2-40B4-BE49-F238E27FC236}">
              <a16:creationId xmlns:a16="http://schemas.microsoft.com/office/drawing/2014/main" xmlns="" id="{00000000-0008-0000-0600-00003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7" name="Text Box 8">
          <a:extLst>
            <a:ext uri="{FF2B5EF4-FFF2-40B4-BE49-F238E27FC236}">
              <a16:creationId xmlns:a16="http://schemas.microsoft.com/office/drawing/2014/main" xmlns="" id="{00000000-0008-0000-0600-00003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8" name="Text Box 9">
          <a:extLst>
            <a:ext uri="{FF2B5EF4-FFF2-40B4-BE49-F238E27FC236}">
              <a16:creationId xmlns:a16="http://schemas.microsoft.com/office/drawing/2014/main" xmlns="" id="{00000000-0008-0000-0600-00003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9" name="Text Box 8">
          <a:extLst>
            <a:ext uri="{FF2B5EF4-FFF2-40B4-BE49-F238E27FC236}">
              <a16:creationId xmlns:a16="http://schemas.microsoft.com/office/drawing/2014/main" xmlns="" id="{00000000-0008-0000-0600-000035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0" name="Text Box 8">
          <a:extLst>
            <a:ext uri="{FF2B5EF4-FFF2-40B4-BE49-F238E27FC236}">
              <a16:creationId xmlns:a16="http://schemas.microsoft.com/office/drawing/2014/main" xmlns="" id="{00000000-0008-0000-0600-000036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1" name="Text Box 9">
          <a:extLst>
            <a:ext uri="{FF2B5EF4-FFF2-40B4-BE49-F238E27FC236}">
              <a16:creationId xmlns:a16="http://schemas.microsoft.com/office/drawing/2014/main" xmlns="" id="{00000000-0008-0000-0600-00003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2" name="Text Box 9">
          <a:extLst>
            <a:ext uri="{FF2B5EF4-FFF2-40B4-BE49-F238E27FC236}">
              <a16:creationId xmlns:a16="http://schemas.microsoft.com/office/drawing/2014/main" xmlns="" id="{00000000-0008-0000-0600-00003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3" name="Text Box 8">
          <a:extLst>
            <a:ext uri="{FF2B5EF4-FFF2-40B4-BE49-F238E27FC236}">
              <a16:creationId xmlns:a16="http://schemas.microsoft.com/office/drawing/2014/main" xmlns="" id="{00000000-0008-0000-0600-000039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4" name="Text Box 8">
          <a:extLst>
            <a:ext uri="{FF2B5EF4-FFF2-40B4-BE49-F238E27FC236}">
              <a16:creationId xmlns:a16="http://schemas.microsoft.com/office/drawing/2014/main" xmlns="" id="{00000000-0008-0000-0600-00003A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5" name="Text Box 9">
          <a:extLst>
            <a:ext uri="{FF2B5EF4-FFF2-40B4-BE49-F238E27FC236}">
              <a16:creationId xmlns:a16="http://schemas.microsoft.com/office/drawing/2014/main" xmlns="" id="{00000000-0008-0000-0600-00003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6" name="Text Box 8">
          <a:extLst>
            <a:ext uri="{FF2B5EF4-FFF2-40B4-BE49-F238E27FC236}">
              <a16:creationId xmlns:a16="http://schemas.microsoft.com/office/drawing/2014/main" xmlns="" id="{00000000-0008-0000-0600-00003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7" name="Text Box 8">
          <a:extLst>
            <a:ext uri="{FF2B5EF4-FFF2-40B4-BE49-F238E27FC236}">
              <a16:creationId xmlns:a16="http://schemas.microsoft.com/office/drawing/2014/main" xmlns="" id="{00000000-0008-0000-0600-00003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8" name="Text Box 9">
          <a:extLst>
            <a:ext uri="{FF2B5EF4-FFF2-40B4-BE49-F238E27FC236}">
              <a16:creationId xmlns:a16="http://schemas.microsoft.com/office/drawing/2014/main" xmlns="" id="{00000000-0008-0000-0600-00003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9" name="Text Box 9">
          <a:extLst>
            <a:ext uri="{FF2B5EF4-FFF2-40B4-BE49-F238E27FC236}">
              <a16:creationId xmlns:a16="http://schemas.microsoft.com/office/drawing/2014/main" xmlns="" id="{00000000-0008-0000-0600-00003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0" name="Text Box 8">
          <a:extLst>
            <a:ext uri="{FF2B5EF4-FFF2-40B4-BE49-F238E27FC236}">
              <a16:creationId xmlns:a16="http://schemas.microsoft.com/office/drawing/2014/main" xmlns="" id="{00000000-0008-0000-0600-00004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1" name="Text Box 8">
          <a:extLst>
            <a:ext uri="{FF2B5EF4-FFF2-40B4-BE49-F238E27FC236}">
              <a16:creationId xmlns:a16="http://schemas.microsoft.com/office/drawing/2014/main" xmlns="" id="{00000000-0008-0000-0600-00004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2" name="Text Box 9">
          <a:extLst>
            <a:ext uri="{FF2B5EF4-FFF2-40B4-BE49-F238E27FC236}">
              <a16:creationId xmlns:a16="http://schemas.microsoft.com/office/drawing/2014/main" xmlns="" id="{00000000-0008-0000-0600-00004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3" name="Text Box 9">
          <a:extLst>
            <a:ext uri="{FF2B5EF4-FFF2-40B4-BE49-F238E27FC236}">
              <a16:creationId xmlns:a16="http://schemas.microsoft.com/office/drawing/2014/main" xmlns="" id="{00000000-0008-0000-0600-00004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4" name="Text Box 8">
          <a:extLst>
            <a:ext uri="{FF2B5EF4-FFF2-40B4-BE49-F238E27FC236}">
              <a16:creationId xmlns:a16="http://schemas.microsoft.com/office/drawing/2014/main" xmlns="" id="{00000000-0008-0000-0600-00004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5" name="Text Box 8">
          <a:extLst>
            <a:ext uri="{FF2B5EF4-FFF2-40B4-BE49-F238E27FC236}">
              <a16:creationId xmlns:a16="http://schemas.microsoft.com/office/drawing/2014/main" xmlns="" id="{00000000-0008-0000-0600-00004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6" name="Text Box 9">
          <a:extLst>
            <a:ext uri="{FF2B5EF4-FFF2-40B4-BE49-F238E27FC236}">
              <a16:creationId xmlns:a16="http://schemas.microsoft.com/office/drawing/2014/main" xmlns="" id="{00000000-0008-0000-0600-00004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7" name="Text Box 9">
          <a:extLst>
            <a:ext uri="{FF2B5EF4-FFF2-40B4-BE49-F238E27FC236}">
              <a16:creationId xmlns:a16="http://schemas.microsoft.com/office/drawing/2014/main" xmlns="" id="{00000000-0008-0000-0600-00004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8" name="Text Box 8">
          <a:extLst>
            <a:ext uri="{FF2B5EF4-FFF2-40B4-BE49-F238E27FC236}">
              <a16:creationId xmlns:a16="http://schemas.microsoft.com/office/drawing/2014/main" xmlns="" id="{00000000-0008-0000-0600-00004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9" name="Text Box 8">
          <a:extLst>
            <a:ext uri="{FF2B5EF4-FFF2-40B4-BE49-F238E27FC236}">
              <a16:creationId xmlns:a16="http://schemas.microsoft.com/office/drawing/2014/main" xmlns="" id="{00000000-0008-0000-0600-00004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0" name="Text Box 9">
          <a:extLst>
            <a:ext uri="{FF2B5EF4-FFF2-40B4-BE49-F238E27FC236}">
              <a16:creationId xmlns:a16="http://schemas.microsoft.com/office/drawing/2014/main" xmlns="" id="{00000000-0008-0000-0600-00004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1" name="Text Box 9">
          <a:extLst>
            <a:ext uri="{FF2B5EF4-FFF2-40B4-BE49-F238E27FC236}">
              <a16:creationId xmlns:a16="http://schemas.microsoft.com/office/drawing/2014/main" xmlns="" id="{00000000-0008-0000-0600-00004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2" name="Text Box 8">
          <a:extLst>
            <a:ext uri="{FF2B5EF4-FFF2-40B4-BE49-F238E27FC236}">
              <a16:creationId xmlns:a16="http://schemas.microsoft.com/office/drawing/2014/main" xmlns="" id="{00000000-0008-0000-0600-00004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3" name="Text Box 8">
          <a:extLst>
            <a:ext uri="{FF2B5EF4-FFF2-40B4-BE49-F238E27FC236}">
              <a16:creationId xmlns:a16="http://schemas.microsoft.com/office/drawing/2014/main" xmlns="" id="{00000000-0008-0000-0600-00004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4" name="Text Box 9">
          <a:extLst>
            <a:ext uri="{FF2B5EF4-FFF2-40B4-BE49-F238E27FC236}">
              <a16:creationId xmlns:a16="http://schemas.microsoft.com/office/drawing/2014/main" xmlns="" id="{00000000-0008-0000-0600-00004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5" name="Text Box 9">
          <a:extLst>
            <a:ext uri="{FF2B5EF4-FFF2-40B4-BE49-F238E27FC236}">
              <a16:creationId xmlns:a16="http://schemas.microsoft.com/office/drawing/2014/main" xmlns="" id="{00000000-0008-0000-0600-00004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6" name="Text Box 8">
          <a:extLst>
            <a:ext uri="{FF2B5EF4-FFF2-40B4-BE49-F238E27FC236}">
              <a16:creationId xmlns:a16="http://schemas.microsoft.com/office/drawing/2014/main" xmlns="" id="{00000000-0008-0000-0600-00005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7" name="Text Box 8">
          <a:extLst>
            <a:ext uri="{FF2B5EF4-FFF2-40B4-BE49-F238E27FC236}">
              <a16:creationId xmlns:a16="http://schemas.microsoft.com/office/drawing/2014/main" xmlns="" id="{00000000-0008-0000-0600-00005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8" name="Text Box 9">
          <a:extLst>
            <a:ext uri="{FF2B5EF4-FFF2-40B4-BE49-F238E27FC236}">
              <a16:creationId xmlns:a16="http://schemas.microsoft.com/office/drawing/2014/main" xmlns="" id="{00000000-0008-0000-0600-00005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9" name="Text Box 9">
          <a:extLst>
            <a:ext uri="{FF2B5EF4-FFF2-40B4-BE49-F238E27FC236}">
              <a16:creationId xmlns:a16="http://schemas.microsoft.com/office/drawing/2014/main" xmlns="" id="{00000000-0008-0000-0600-00005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0" name="Text Box 8">
          <a:extLst>
            <a:ext uri="{FF2B5EF4-FFF2-40B4-BE49-F238E27FC236}">
              <a16:creationId xmlns:a16="http://schemas.microsoft.com/office/drawing/2014/main" xmlns="" id="{00000000-0008-0000-0600-00005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1" name="Text Box 8">
          <a:extLst>
            <a:ext uri="{FF2B5EF4-FFF2-40B4-BE49-F238E27FC236}">
              <a16:creationId xmlns:a16="http://schemas.microsoft.com/office/drawing/2014/main" xmlns="" id="{00000000-0008-0000-0600-00005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2" name="Text Box 9">
          <a:extLst>
            <a:ext uri="{FF2B5EF4-FFF2-40B4-BE49-F238E27FC236}">
              <a16:creationId xmlns:a16="http://schemas.microsoft.com/office/drawing/2014/main" xmlns="" id="{00000000-0008-0000-0600-00005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3" name="Text Box 9">
          <a:extLst>
            <a:ext uri="{FF2B5EF4-FFF2-40B4-BE49-F238E27FC236}">
              <a16:creationId xmlns:a16="http://schemas.microsoft.com/office/drawing/2014/main" xmlns="" id="{00000000-0008-0000-0600-00005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4" name="Text Box 8">
          <a:extLst>
            <a:ext uri="{FF2B5EF4-FFF2-40B4-BE49-F238E27FC236}">
              <a16:creationId xmlns:a16="http://schemas.microsoft.com/office/drawing/2014/main" xmlns="" id="{00000000-0008-0000-0600-00005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5" name="Text Box 8">
          <a:extLst>
            <a:ext uri="{FF2B5EF4-FFF2-40B4-BE49-F238E27FC236}">
              <a16:creationId xmlns:a16="http://schemas.microsoft.com/office/drawing/2014/main" xmlns="" id="{00000000-0008-0000-0600-00005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6" name="Text Box 9">
          <a:extLst>
            <a:ext uri="{FF2B5EF4-FFF2-40B4-BE49-F238E27FC236}">
              <a16:creationId xmlns:a16="http://schemas.microsoft.com/office/drawing/2014/main" xmlns="" id="{00000000-0008-0000-0600-00005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7" name="Text Box 9">
          <a:extLst>
            <a:ext uri="{FF2B5EF4-FFF2-40B4-BE49-F238E27FC236}">
              <a16:creationId xmlns:a16="http://schemas.microsoft.com/office/drawing/2014/main" xmlns="" id="{00000000-0008-0000-0600-00005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8" name="Text Box 8">
          <a:extLst>
            <a:ext uri="{FF2B5EF4-FFF2-40B4-BE49-F238E27FC236}">
              <a16:creationId xmlns:a16="http://schemas.microsoft.com/office/drawing/2014/main" xmlns="" id="{00000000-0008-0000-0600-00005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9" name="Text Box 8">
          <a:extLst>
            <a:ext uri="{FF2B5EF4-FFF2-40B4-BE49-F238E27FC236}">
              <a16:creationId xmlns:a16="http://schemas.microsoft.com/office/drawing/2014/main" xmlns="" id="{00000000-0008-0000-0600-00005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0" name="Text Box 9">
          <a:extLst>
            <a:ext uri="{FF2B5EF4-FFF2-40B4-BE49-F238E27FC236}">
              <a16:creationId xmlns:a16="http://schemas.microsoft.com/office/drawing/2014/main" xmlns="" id="{00000000-0008-0000-0600-00005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1" name="Text Box 9">
          <a:extLst>
            <a:ext uri="{FF2B5EF4-FFF2-40B4-BE49-F238E27FC236}">
              <a16:creationId xmlns:a16="http://schemas.microsoft.com/office/drawing/2014/main" xmlns="" id="{00000000-0008-0000-0600-00005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2" name="Text Box 8">
          <a:extLst>
            <a:ext uri="{FF2B5EF4-FFF2-40B4-BE49-F238E27FC236}">
              <a16:creationId xmlns:a16="http://schemas.microsoft.com/office/drawing/2014/main" xmlns="" id="{00000000-0008-0000-0600-00006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3" name="Text Box 8">
          <a:extLst>
            <a:ext uri="{FF2B5EF4-FFF2-40B4-BE49-F238E27FC236}">
              <a16:creationId xmlns:a16="http://schemas.microsoft.com/office/drawing/2014/main" xmlns="" id="{00000000-0008-0000-0600-00006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4" name="Text Box 9">
          <a:extLst>
            <a:ext uri="{FF2B5EF4-FFF2-40B4-BE49-F238E27FC236}">
              <a16:creationId xmlns:a16="http://schemas.microsoft.com/office/drawing/2014/main" xmlns="" id="{00000000-0008-0000-0600-00006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5" name="Text Box 8">
          <a:extLst>
            <a:ext uri="{FF2B5EF4-FFF2-40B4-BE49-F238E27FC236}">
              <a16:creationId xmlns:a16="http://schemas.microsoft.com/office/drawing/2014/main" xmlns="" id="{00000000-0008-0000-0600-000063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6" name="Text Box 8">
          <a:extLst>
            <a:ext uri="{FF2B5EF4-FFF2-40B4-BE49-F238E27FC236}">
              <a16:creationId xmlns:a16="http://schemas.microsoft.com/office/drawing/2014/main" xmlns="" id="{00000000-0008-0000-0600-000064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7" name="Text Box 9">
          <a:extLst>
            <a:ext uri="{FF2B5EF4-FFF2-40B4-BE49-F238E27FC236}">
              <a16:creationId xmlns:a16="http://schemas.microsoft.com/office/drawing/2014/main" xmlns="" id="{00000000-0008-0000-0600-00006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8" name="Text Box 9">
          <a:extLst>
            <a:ext uri="{FF2B5EF4-FFF2-40B4-BE49-F238E27FC236}">
              <a16:creationId xmlns:a16="http://schemas.microsoft.com/office/drawing/2014/main" xmlns="" id="{00000000-0008-0000-0600-00006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9" name="Text Box 8">
          <a:extLst>
            <a:ext uri="{FF2B5EF4-FFF2-40B4-BE49-F238E27FC236}">
              <a16:creationId xmlns:a16="http://schemas.microsoft.com/office/drawing/2014/main" xmlns="" id="{00000000-0008-0000-0600-000067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0" name="Text Box 8">
          <a:extLst>
            <a:ext uri="{FF2B5EF4-FFF2-40B4-BE49-F238E27FC236}">
              <a16:creationId xmlns:a16="http://schemas.microsoft.com/office/drawing/2014/main" xmlns="" id="{00000000-0008-0000-0600-00006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1" name="Text Box 8">
          <a:extLst>
            <a:ext uri="{FF2B5EF4-FFF2-40B4-BE49-F238E27FC236}">
              <a16:creationId xmlns:a16="http://schemas.microsoft.com/office/drawing/2014/main" xmlns="" id="{00000000-0008-0000-0600-00006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2" name="Text Box 9">
          <a:extLst>
            <a:ext uri="{FF2B5EF4-FFF2-40B4-BE49-F238E27FC236}">
              <a16:creationId xmlns:a16="http://schemas.microsoft.com/office/drawing/2014/main" xmlns="" id="{00000000-0008-0000-0600-00006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3" name="Text Box 9">
          <a:extLst>
            <a:ext uri="{FF2B5EF4-FFF2-40B4-BE49-F238E27FC236}">
              <a16:creationId xmlns:a16="http://schemas.microsoft.com/office/drawing/2014/main" xmlns="" id="{00000000-0008-0000-0600-00006B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4" name="Text Box 8">
          <a:extLst>
            <a:ext uri="{FF2B5EF4-FFF2-40B4-BE49-F238E27FC236}">
              <a16:creationId xmlns:a16="http://schemas.microsoft.com/office/drawing/2014/main" xmlns="" id="{00000000-0008-0000-0600-00006C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5" name="Text Box 8">
          <a:extLst>
            <a:ext uri="{FF2B5EF4-FFF2-40B4-BE49-F238E27FC236}">
              <a16:creationId xmlns:a16="http://schemas.microsoft.com/office/drawing/2014/main" xmlns="" id="{00000000-0008-0000-0600-00006D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6" name="Text Box 9">
          <a:extLst>
            <a:ext uri="{FF2B5EF4-FFF2-40B4-BE49-F238E27FC236}">
              <a16:creationId xmlns:a16="http://schemas.microsoft.com/office/drawing/2014/main" xmlns="" id="{00000000-0008-0000-0600-00006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7" name="Text Box 9">
          <a:extLst>
            <a:ext uri="{FF2B5EF4-FFF2-40B4-BE49-F238E27FC236}">
              <a16:creationId xmlns:a16="http://schemas.microsoft.com/office/drawing/2014/main" xmlns="" id="{00000000-0008-0000-0600-00006F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8" name="Text Box 8">
          <a:extLst>
            <a:ext uri="{FF2B5EF4-FFF2-40B4-BE49-F238E27FC236}">
              <a16:creationId xmlns:a16="http://schemas.microsoft.com/office/drawing/2014/main" xmlns="" id="{00000000-0008-0000-0600-000070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9" name="Text Box 8">
          <a:extLst>
            <a:ext uri="{FF2B5EF4-FFF2-40B4-BE49-F238E27FC236}">
              <a16:creationId xmlns:a16="http://schemas.microsoft.com/office/drawing/2014/main" xmlns="" id="{00000000-0008-0000-0600-000071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0" name="Text Box 9">
          <a:extLst>
            <a:ext uri="{FF2B5EF4-FFF2-40B4-BE49-F238E27FC236}">
              <a16:creationId xmlns:a16="http://schemas.microsoft.com/office/drawing/2014/main" xmlns="" id="{00000000-0008-0000-0600-000072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1" name="Text Box 9">
          <a:extLst>
            <a:ext uri="{FF2B5EF4-FFF2-40B4-BE49-F238E27FC236}">
              <a16:creationId xmlns:a16="http://schemas.microsoft.com/office/drawing/2014/main" xmlns="" id="{00000000-0008-0000-0600-000073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2" name="Text Box 8">
          <a:extLst>
            <a:ext uri="{FF2B5EF4-FFF2-40B4-BE49-F238E27FC236}">
              <a16:creationId xmlns:a16="http://schemas.microsoft.com/office/drawing/2014/main" xmlns="" id="{00000000-0008-0000-0600-000074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3" name="Text Box 8">
          <a:extLst>
            <a:ext uri="{FF2B5EF4-FFF2-40B4-BE49-F238E27FC236}">
              <a16:creationId xmlns:a16="http://schemas.microsoft.com/office/drawing/2014/main" xmlns="" id="{00000000-0008-0000-0600-000075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4" name="Text Box 9">
          <a:extLst>
            <a:ext uri="{FF2B5EF4-FFF2-40B4-BE49-F238E27FC236}">
              <a16:creationId xmlns:a16="http://schemas.microsoft.com/office/drawing/2014/main" xmlns="" id="{00000000-0008-0000-0600-00007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5" name="Text Box 9">
          <a:extLst>
            <a:ext uri="{FF2B5EF4-FFF2-40B4-BE49-F238E27FC236}">
              <a16:creationId xmlns:a16="http://schemas.microsoft.com/office/drawing/2014/main" xmlns="" id="{00000000-0008-0000-0600-000077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6" name="Text Box 8">
          <a:extLst>
            <a:ext uri="{FF2B5EF4-FFF2-40B4-BE49-F238E27FC236}">
              <a16:creationId xmlns:a16="http://schemas.microsoft.com/office/drawing/2014/main" xmlns="" id="{00000000-0008-0000-0600-00007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7" name="Text Box 8">
          <a:extLst>
            <a:ext uri="{FF2B5EF4-FFF2-40B4-BE49-F238E27FC236}">
              <a16:creationId xmlns:a16="http://schemas.microsoft.com/office/drawing/2014/main" xmlns="" id="{00000000-0008-0000-0600-00007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8" name="Text Box 9">
          <a:extLst>
            <a:ext uri="{FF2B5EF4-FFF2-40B4-BE49-F238E27FC236}">
              <a16:creationId xmlns:a16="http://schemas.microsoft.com/office/drawing/2014/main" xmlns="" id="{00000000-0008-0000-0600-00007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9" name="Text Box 8">
          <a:extLst>
            <a:ext uri="{FF2B5EF4-FFF2-40B4-BE49-F238E27FC236}">
              <a16:creationId xmlns:a16="http://schemas.microsoft.com/office/drawing/2014/main" xmlns="" id="{00000000-0008-0000-0600-00007B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0" name="Text Box 8">
          <a:extLst>
            <a:ext uri="{FF2B5EF4-FFF2-40B4-BE49-F238E27FC236}">
              <a16:creationId xmlns:a16="http://schemas.microsoft.com/office/drawing/2014/main" xmlns="" id="{00000000-0008-0000-0600-00007C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1" name="Text Box 9">
          <a:extLst>
            <a:ext uri="{FF2B5EF4-FFF2-40B4-BE49-F238E27FC236}">
              <a16:creationId xmlns:a16="http://schemas.microsoft.com/office/drawing/2014/main" xmlns="" id="{00000000-0008-0000-0600-00007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2" name="Text Box 9">
          <a:extLst>
            <a:ext uri="{FF2B5EF4-FFF2-40B4-BE49-F238E27FC236}">
              <a16:creationId xmlns:a16="http://schemas.microsoft.com/office/drawing/2014/main" xmlns="" id="{00000000-0008-0000-0600-00007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3" name="Text Box 8">
          <a:extLst>
            <a:ext uri="{FF2B5EF4-FFF2-40B4-BE49-F238E27FC236}">
              <a16:creationId xmlns:a16="http://schemas.microsoft.com/office/drawing/2014/main" xmlns="" id="{00000000-0008-0000-0600-00007F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4" name="Text Box 8">
          <a:extLst>
            <a:ext uri="{FF2B5EF4-FFF2-40B4-BE49-F238E27FC236}">
              <a16:creationId xmlns:a16="http://schemas.microsoft.com/office/drawing/2014/main" xmlns="" id="{00000000-0008-0000-0600-000080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5" name="Text Box 9">
          <a:extLst>
            <a:ext uri="{FF2B5EF4-FFF2-40B4-BE49-F238E27FC236}">
              <a16:creationId xmlns:a16="http://schemas.microsoft.com/office/drawing/2014/main" xmlns="" id="{00000000-0008-0000-0600-00008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6" name="Text Box 8">
          <a:extLst>
            <a:ext uri="{FF2B5EF4-FFF2-40B4-BE49-F238E27FC236}">
              <a16:creationId xmlns:a16="http://schemas.microsoft.com/office/drawing/2014/main" xmlns="" id="{00000000-0008-0000-0600-00008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7" name="Text Box 8">
          <a:extLst>
            <a:ext uri="{FF2B5EF4-FFF2-40B4-BE49-F238E27FC236}">
              <a16:creationId xmlns:a16="http://schemas.microsoft.com/office/drawing/2014/main" xmlns="" id="{00000000-0008-0000-0600-00008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8" name="Text Box 9">
          <a:extLst>
            <a:ext uri="{FF2B5EF4-FFF2-40B4-BE49-F238E27FC236}">
              <a16:creationId xmlns:a16="http://schemas.microsoft.com/office/drawing/2014/main" xmlns="" id="{00000000-0008-0000-0600-00008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9" name="Text Box 9">
          <a:extLst>
            <a:ext uri="{FF2B5EF4-FFF2-40B4-BE49-F238E27FC236}">
              <a16:creationId xmlns:a16="http://schemas.microsoft.com/office/drawing/2014/main" xmlns="" id="{00000000-0008-0000-0600-00008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0" name="Text Box 8">
          <a:extLst>
            <a:ext uri="{FF2B5EF4-FFF2-40B4-BE49-F238E27FC236}">
              <a16:creationId xmlns:a16="http://schemas.microsoft.com/office/drawing/2014/main" xmlns="" id="{00000000-0008-0000-0600-00008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1" name="Text Box 8">
          <a:extLst>
            <a:ext uri="{FF2B5EF4-FFF2-40B4-BE49-F238E27FC236}">
              <a16:creationId xmlns:a16="http://schemas.microsoft.com/office/drawing/2014/main" xmlns="" id="{00000000-0008-0000-0600-00008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2" name="Text Box 9">
          <a:extLst>
            <a:ext uri="{FF2B5EF4-FFF2-40B4-BE49-F238E27FC236}">
              <a16:creationId xmlns:a16="http://schemas.microsoft.com/office/drawing/2014/main" xmlns="" id="{00000000-0008-0000-0600-00008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3" name="Text Box 9">
          <a:extLst>
            <a:ext uri="{FF2B5EF4-FFF2-40B4-BE49-F238E27FC236}">
              <a16:creationId xmlns:a16="http://schemas.microsoft.com/office/drawing/2014/main" xmlns="" id="{00000000-0008-0000-0600-00008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4" name="Text Box 8">
          <a:extLst>
            <a:ext uri="{FF2B5EF4-FFF2-40B4-BE49-F238E27FC236}">
              <a16:creationId xmlns:a16="http://schemas.microsoft.com/office/drawing/2014/main" xmlns="" id="{00000000-0008-0000-0600-00008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5" name="Text Box 8">
          <a:extLst>
            <a:ext uri="{FF2B5EF4-FFF2-40B4-BE49-F238E27FC236}">
              <a16:creationId xmlns:a16="http://schemas.microsoft.com/office/drawing/2014/main" xmlns="" id="{00000000-0008-0000-0600-00008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6" name="Text Box 9">
          <a:extLst>
            <a:ext uri="{FF2B5EF4-FFF2-40B4-BE49-F238E27FC236}">
              <a16:creationId xmlns:a16="http://schemas.microsoft.com/office/drawing/2014/main" xmlns="" id="{00000000-0008-0000-0600-00008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7" name="Text Box 9">
          <a:extLst>
            <a:ext uri="{FF2B5EF4-FFF2-40B4-BE49-F238E27FC236}">
              <a16:creationId xmlns:a16="http://schemas.microsoft.com/office/drawing/2014/main" xmlns="" id="{00000000-0008-0000-0600-00008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8" name="Text Box 8">
          <a:extLst>
            <a:ext uri="{FF2B5EF4-FFF2-40B4-BE49-F238E27FC236}">
              <a16:creationId xmlns:a16="http://schemas.microsoft.com/office/drawing/2014/main" xmlns="" id="{00000000-0008-0000-0600-00008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9" name="Text Box 8">
          <a:extLst>
            <a:ext uri="{FF2B5EF4-FFF2-40B4-BE49-F238E27FC236}">
              <a16:creationId xmlns:a16="http://schemas.microsoft.com/office/drawing/2014/main" xmlns="" id="{00000000-0008-0000-0600-00008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0" name="Text Box 9">
          <a:extLst>
            <a:ext uri="{FF2B5EF4-FFF2-40B4-BE49-F238E27FC236}">
              <a16:creationId xmlns:a16="http://schemas.microsoft.com/office/drawing/2014/main" xmlns="" id="{00000000-0008-0000-0600-00009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1" name="Text Box 9">
          <a:extLst>
            <a:ext uri="{FF2B5EF4-FFF2-40B4-BE49-F238E27FC236}">
              <a16:creationId xmlns:a16="http://schemas.microsoft.com/office/drawing/2014/main" xmlns="" id="{00000000-0008-0000-0600-00009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2" name="Text Box 8">
          <a:extLst>
            <a:ext uri="{FF2B5EF4-FFF2-40B4-BE49-F238E27FC236}">
              <a16:creationId xmlns:a16="http://schemas.microsoft.com/office/drawing/2014/main" xmlns="" id="{00000000-0008-0000-0600-00009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3" name="Text Box 8">
          <a:extLst>
            <a:ext uri="{FF2B5EF4-FFF2-40B4-BE49-F238E27FC236}">
              <a16:creationId xmlns:a16="http://schemas.microsoft.com/office/drawing/2014/main" xmlns="" id="{00000000-0008-0000-0600-00009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4" name="Text Box 9">
          <a:extLst>
            <a:ext uri="{FF2B5EF4-FFF2-40B4-BE49-F238E27FC236}">
              <a16:creationId xmlns:a16="http://schemas.microsoft.com/office/drawing/2014/main" xmlns="" id="{00000000-0008-0000-0600-00009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5" name="Text Box 9">
          <a:extLst>
            <a:ext uri="{FF2B5EF4-FFF2-40B4-BE49-F238E27FC236}">
              <a16:creationId xmlns:a16="http://schemas.microsoft.com/office/drawing/2014/main" xmlns="" id="{00000000-0008-0000-0600-00009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6" name="Text Box 8">
          <a:extLst>
            <a:ext uri="{FF2B5EF4-FFF2-40B4-BE49-F238E27FC236}">
              <a16:creationId xmlns:a16="http://schemas.microsoft.com/office/drawing/2014/main" xmlns="" id="{00000000-0008-0000-0600-00009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7" name="Text Box 8">
          <a:extLst>
            <a:ext uri="{FF2B5EF4-FFF2-40B4-BE49-F238E27FC236}">
              <a16:creationId xmlns:a16="http://schemas.microsoft.com/office/drawing/2014/main" xmlns="" id="{00000000-0008-0000-0600-00009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8" name="Text Box 9">
          <a:extLst>
            <a:ext uri="{FF2B5EF4-FFF2-40B4-BE49-F238E27FC236}">
              <a16:creationId xmlns:a16="http://schemas.microsoft.com/office/drawing/2014/main" xmlns="" id="{00000000-0008-0000-0600-00009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9" name="Text Box 9">
          <a:extLst>
            <a:ext uri="{FF2B5EF4-FFF2-40B4-BE49-F238E27FC236}">
              <a16:creationId xmlns:a16="http://schemas.microsoft.com/office/drawing/2014/main" xmlns="" id="{00000000-0008-0000-0600-00009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0" name="Text Box 8">
          <a:extLst>
            <a:ext uri="{FF2B5EF4-FFF2-40B4-BE49-F238E27FC236}">
              <a16:creationId xmlns:a16="http://schemas.microsoft.com/office/drawing/2014/main" xmlns="" id="{00000000-0008-0000-0600-00009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1" name="Text Box 8">
          <a:extLst>
            <a:ext uri="{FF2B5EF4-FFF2-40B4-BE49-F238E27FC236}">
              <a16:creationId xmlns:a16="http://schemas.microsoft.com/office/drawing/2014/main" xmlns="" id="{00000000-0008-0000-0600-00009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2" name="Text Box 9">
          <a:extLst>
            <a:ext uri="{FF2B5EF4-FFF2-40B4-BE49-F238E27FC236}">
              <a16:creationId xmlns:a16="http://schemas.microsoft.com/office/drawing/2014/main" xmlns="" id="{00000000-0008-0000-0600-00009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3" name="Text Box 9">
          <a:extLst>
            <a:ext uri="{FF2B5EF4-FFF2-40B4-BE49-F238E27FC236}">
              <a16:creationId xmlns:a16="http://schemas.microsoft.com/office/drawing/2014/main" xmlns="" id="{00000000-0008-0000-0600-00009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4" name="Text Box 8">
          <a:extLst>
            <a:ext uri="{FF2B5EF4-FFF2-40B4-BE49-F238E27FC236}">
              <a16:creationId xmlns:a16="http://schemas.microsoft.com/office/drawing/2014/main" xmlns="" id="{00000000-0008-0000-0600-00009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5" name="Text Box 8">
          <a:extLst>
            <a:ext uri="{FF2B5EF4-FFF2-40B4-BE49-F238E27FC236}">
              <a16:creationId xmlns:a16="http://schemas.microsoft.com/office/drawing/2014/main" xmlns="" id="{00000000-0008-0000-0600-00009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6" name="Text Box 9">
          <a:extLst>
            <a:ext uri="{FF2B5EF4-FFF2-40B4-BE49-F238E27FC236}">
              <a16:creationId xmlns:a16="http://schemas.microsoft.com/office/drawing/2014/main" xmlns="" id="{00000000-0008-0000-0600-0000A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7" name="Text Box 9">
          <a:extLst>
            <a:ext uri="{FF2B5EF4-FFF2-40B4-BE49-F238E27FC236}">
              <a16:creationId xmlns:a16="http://schemas.microsoft.com/office/drawing/2014/main" xmlns="" id="{00000000-0008-0000-0600-0000A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8" name="Text Box 8">
          <a:extLst>
            <a:ext uri="{FF2B5EF4-FFF2-40B4-BE49-F238E27FC236}">
              <a16:creationId xmlns:a16="http://schemas.microsoft.com/office/drawing/2014/main" xmlns="" id="{00000000-0008-0000-0600-0000A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9" name="Text Box 8">
          <a:extLst>
            <a:ext uri="{FF2B5EF4-FFF2-40B4-BE49-F238E27FC236}">
              <a16:creationId xmlns:a16="http://schemas.microsoft.com/office/drawing/2014/main" xmlns="" id="{00000000-0008-0000-0600-0000A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0" name="Text Box 9">
          <a:extLst>
            <a:ext uri="{FF2B5EF4-FFF2-40B4-BE49-F238E27FC236}">
              <a16:creationId xmlns:a16="http://schemas.microsoft.com/office/drawing/2014/main" xmlns="" id="{00000000-0008-0000-0600-0000A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1" name="Text Box 9">
          <a:extLst>
            <a:ext uri="{FF2B5EF4-FFF2-40B4-BE49-F238E27FC236}">
              <a16:creationId xmlns:a16="http://schemas.microsoft.com/office/drawing/2014/main" xmlns="" id="{00000000-0008-0000-0600-0000A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22" name="Text Box 8">
          <a:extLst>
            <a:ext uri="{FF2B5EF4-FFF2-40B4-BE49-F238E27FC236}">
              <a16:creationId xmlns:a16="http://schemas.microsoft.com/office/drawing/2014/main" xmlns="" id="{00000000-0008-0000-0600-0000A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23" name="Text Box 8">
          <a:extLst>
            <a:ext uri="{FF2B5EF4-FFF2-40B4-BE49-F238E27FC236}">
              <a16:creationId xmlns:a16="http://schemas.microsoft.com/office/drawing/2014/main" xmlns="" id="{00000000-0008-0000-0600-0000A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4" name="Text Box 9">
          <a:extLst>
            <a:ext uri="{FF2B5EF4-FFF2-40B4-BE49-F238E27FC236}">
              <a16:creationId xmlns:a16="http://schemas.microsoft.com/office/drawing/2014/main" xmlns="" id="{00000000-0008-0000-0600-0000A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5" name="Text Box 8">
          <a:extLst>
            <a:ext uri="{FF2B5EF4-FFF2-40B4-BE49-F238E27FC236}">
              <a16:creationId xmlns:a16="http://schemas.microsoft.com/office/drawing/2014/main" xmlns="" id="{00000000-0008-0000-0600-0000A9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26" name="Text Box 8">
          <a:extLst>
            <a:ext uri="{FF2B5EF4-FFF2-40B4-BE49-F238E27FC236}">
              <a16:creationId xmlns:a16="http://schemas.microsoft.com/office/drawing/2014/main" xmlns="" id="{00000000-0008-0000-0600-0000AA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7" name="Text Box 9">
          <a:extLst>
            <a:ext uri="{FF2B5EF4-FFF2-40B4-BE49-F238E27FC236}">
              <a16:creationId xmlns:a16="http://schemas.microsoft.com/office/drawing/2014/main" xmlns="" id="{00000000-0008-0000-0600-0000A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8" name="Text Box 9">
          <a:extLst>
            <a:ext uri="{FF2B5EF4-FFF2-40B4-BE49-F238E27FC236}">
              <a16:creationId xmlns:a16="http://schemas.microsoft.com/office/drawing/2014/main" xmlns="" id="{00000000-0008-0000-0600-0000A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9" name="Text Box 8">
          <a:extLst>
            <a:ext uri="{FF2B5EF4-FFF2-40B4-BE49-F238E27FC236}">
              <a16:creationId xmlns:a16="http://schemas.microsoft.com/office/drawing/2014/main" xmlns="" id="{00000000-0008-0000-0600-0000AD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0" name="Text Box 8">
          <a:extLst>
            <a:ext uri="{FF2B5EF4-FFF2-40B4-BE49-F238E27FC236}">
              <a16:creationId xmlns:a16="http://schemas.microsoft.com/office/drawing/2014/main" xmlns="" id="{00000000-0008-0000-0600-0000A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1" name="Text Box 8">
          <a:extLst>
            <a:ext uri="{FF2B5EF4-FFF2-40B4-BE49-F238E27FC236}">
              <a16:creationId xmlns:a16="http://schemas.microsoft.com/office/drawing/2014/main" xmlns="" id="{00000000-0008-0000-0600-0000A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2" name="Text Box 9">
          <a:extLst>
            <a:ext uri="{FF2B5EF4-FFF2-40B4-BE49-F238E27FC236}">
              <a16:creationId xmlns:a16="http://schemas.microsoft.com/office/drawing/2014/main" xmlns="" id="{00000000-0008-0000-0600-0000B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3" name="Text Box 9">
          <a:extLst>
            <a:ext uri="{FF2B5EF4-FFF2-40B4-BE49-F238E27FC236}">
              <a16:creationId xmlns:a16="http://schemas.microsoft.com/office/drawing/2014/main" xmlns="" id="{00000000-0008-0000-0600-0000B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4" name="Text Box 8">
          <a:extLst>
            <a:ext uri="{FF2B5EF4-FFF2-40B4-BE49-F238E27FC236}">
              <a16:creationId xmlns:a16="http://schemas.microsoft.com/office/drawing/2014/main" xmlns="" id="{00000000-0008-0000-0600-0000B2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5" name="Text Box 8">
          <a:extLst>
            <a:ext uri="{FF2B5EF4-FFF2-40B4-BE49-F238E27FC236}">
              <a16:creationId xmlns:a16="http://schemas.microsoft.com/office/drawing/2014/main" xmlns="" id="{00000000-0008-0000-0600-0000B3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6" name="Text Box 9">
          <a:extLst>
            <a:ext uri="{FF2B5EF4-FFF2-40B4-BE49-F238E27FC236}">
              <a16:creationId xmlns:a16="http://schemas.microsoft.com/office/drawing/2014/main" xmlns="" id="{00000000-0008-0000-0600-0000B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7" name="Text Box 9">
          <a:extLst>
            <a:ext uri="{FF2B5EF4-FFF2-40B4-BE49-F238E27FC236}">
              <a16:creationId xmlns:a16="http://schemas.microsoft.com/office/drawing/2014/main" xmlns="" id="{00000000-0008-0000-0600-0000B5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8" name="Text Box 8">
          <a:extLst>
            <a:ext uri="{FF2B5EF4-FFF2-40B4-BE49-F238E27FC236}">
              <a16:creationId xmlns:a16="http://schemas.microsoft.com/office/drawing/2014/main" xmlns="" id="{00000000-0008-0000-0600-0000B6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9" name="Text Box 8">
          <a:extLst>
            <a:ext uri="{FF2B5EF4-FFF2-40B4-BE49-F238E27FC236}">
              <a16:creationId xmlns:a16="http://schemas.microsoft.com/office/drawing/2014/main" xmlns="" id="{00000000-0008-0000-0600-0000B7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0" name="Text Box 9">
          <a:extLst>
            <a:ext uri="{FF2B5EF4-FFF2-40B4-BE49-F238E27FC236}">
              <a16:creationId xmlns:a16="http://schemas.microsoft.com/office/drawing/2014/main" xmlns="" id="{00000000-0008-0000-0600-0000B8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1" name="Text Box 9">
          <a:extLst>
            <a:ext uri="{FF2B5EF4-FFF2-40B4-BE49-F238E27FC236}">
              <a16:creationId xmlns:a16="http://schemas.microsoft.com/office/drawing/2014/main" xmlns="" id="{00000000-0008-0000-0600-0000B9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2" name="Text Box 8">
          <a:extLst>
            <a:ext uri="{FF2B5EF4-FFF2-40B4-BE49-F238E27FC236}">
              <a16:creationId xmlns:a16="http://schemas.microsoft.com/office/drawing/2014/main" xmlns="" id="{00000000-0008-0000-0600-0000BA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3" name="Text Box 8">
          <a:extLst>
            <a:ext uri="{FF2B5EF4-FFF2-40B4-BE49-F238E27FC236}">
              <a16:creationId xmlns:a16="http://schemas.microsoft.com/office/drawing/2014/main" xmlns="" id="{00000000-0008-0000-0600-0000BB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4" name="Text Box 9">
          <a:extLst>
            <a:ext uri="{FF2B5EF4-FFF2-40B4-BE49-F238E27FC236}">
              <a16:creationId xmlns:a16="http://schemas.microsoft.com/office/drawing/2014/main" xmlns="" id="{00000000-0008-0000-0600-0000B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5" name="Text Box 9">
          <a:extLst>
            <a:ext uri="{FF2B5EF4-FFF2-40B4-BE49-F238E27FC236}">
              <a16:creationId xmlns:a16="http://schemas.microsoft.com/office/drawing/2014/main" xmlns="" id="{00000000-0008-0000-0600-0000BD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6" name="Text Box 8">
          <a:extLst>
            <a:ext uri="{FF2B5EF4-FFF2-40B4-BE49-F238E27FC236}">
              <a16:creationId xmlns:a16="http://schemas.microsoft.com/office/drawing/2014/main" xmlns="" id="{00000000-0008-0000-0600-0000B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7" name="Text Box 8">
          <a:extLst>
            <a:ext uri="{FF2B5EF4-FFF2-40B4-BE49-F238E27FC236}">
              <a16:creationId xmlns:a16="http://schemas.microsoft.com/office/drawing/2014/main" xmlns="" id="{00000000-0008-0000-0600-0000B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8" name="Text Box 9">
          <a:extLst>
            <a:ext uri="{FF2B5EF4-FFF2-40B4-BE49-F238E27FC236}">
              <a16:creationId xmlns:a16="http://schemas.microsoft.com/office/drawing/2014/main" xmlns="" id="{00000000-0008-0000-0600-0000C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9" name="Text Box 8">
          <a:extLst>
            <a:ext uri="{FF2B5EF4-FFF2-40B4-BE49-F238E27FC236}">
              <a16:creationId xmlns:a16="http://schemas.microsoft.com/office/drawing/2014/main" xmlns="" id="{00000000-0008-0000-0600-0000C1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0" name="Text Box 8">
          <a:extLst>
            <a:ext uri="{FF2B5EF4-FFF2-40B4-BE49-F238E27FC236}">
              <a16:creationId xmlns:a16="http://schemas.microsoft.com/office/drawing/2014/main" xmlns="" id="{00000000-0008-0000-0600-0000C2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1" name="Text Box 9">
          <a:extLst>
            <a:ext uri="{FF2B5EF4-FFF2-40B4-BE49-F238E27FC236}">
              <a16:creationId xmlns:a16="http://schemas.microsoft.com/office/drawing/2014/main" xmlns="" id="{00000000-0008-0000-0600-0000C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2" name="Text Box 9">
          <a:extLst>
            <a:ext uri="{FF2B5EF4-FFF2-40B4-BE49-F238E27FC236}">
              <a16:creationId xmlns:a16="http://schemas.microsoft.com/office/drawing/2014/main" xmlns="" id="{00000000-0008-0000-0600-0000C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3" name="Text Box 8">
          <a:extLst>
            <a:ext uri="{FF2B5EF4-FFF2-40B4-BE49-F238E27FC236}">
              <a16:creationId xmlns:a16="http://schemas.microsoft.com/office/drawing/2014/main" xmlns="" id="{00000000-0008-0000-0600-0000C5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4" name="Text Box 8">
          <a:extLst>
            <a:ext uri="{FF2B5EF4-FFF2-40B4-BE49-F238E27FC236}">
              <a16:creationId xmlns:a16="http://schemas.microsoft.com/office/drawing/2014/main" xmlns="" id="{00000000-0008-0000-0600-0000C6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5" name="Text Box 9">
          <a:extLst>
            <a:ext uri="{FF2B5EF4-FFF2-40B4-BE49-F238E27FC236}">
              <a16:creationId xmlns:a16="http://schemas.microsoft.com/office/drawing/2014/main" xmlns="" id="{00000000-0008-0000-0600-0000C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6" name="Text Box 8">
          <a:extLst>
            <a:ext uri="{FF2B5EF4-FFF2-40B4-BE49-F238E27FC236}">
              <a16:creationId xmlns:a16="http://schemas.microsoft.com/office/drawing/2014/main" xmlns="" id="{00000000-0008-0000-0600-0000C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7" name="Text Box 8">
          <a:extLst>
            <a:ext uri="{FF2B5EF4-FFF2-40B4-BE49-F238E27FC236}">
              <a16:creationId xmlns:a16="http://schemas.microsoft.com/office/drawing/2014/main" xmlns="" id="{00000000-0008-0000-0600-0000C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8" name="Text Box 9">
          <a:extLst>
            <a:ext uri="{FF2B5EF4-FFF2-40B4-BE49-F238E27FC236}">
              <a16:creationId xmlns:a16="http://schemas.microsoft.com/office/drawing/2014/main" xmlns="" id="{00000000-0008-0000-0600-0000C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9" name="Text Box 9">
          <a:extLst>
            <a:ext uri="{FF2B5EF4-FFF2-40B4-BE49-F238E27FC236}">
              <a16:creationId xmlns:a16="http://schemas.microsoft.com/office/drawing/2014/main" xmlns="" id="{00000000-0008-0000-0600-0000C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0" name="Text Box 8">
          <a:extLst>
            <a:ext uri="{FF2B5EF4-FFF2-40B4-BE49-F238E27FC236}">
              <a16:creationId xmlns:a16="http://schemas.microsoft.com/office/drawing/2014/main" xmlns="" id="{00000000-0008-0000-0600-0000C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1" name="Text Box 8">
          <a:extLst>
            <a:ext uri="{FF2B5EF4-FFF2-40B4-BE49-F238E27FC236}">
              <a16:creationId xmlns:a16="http://schemas.microsoft.com/office/drawing/2014/main" xmlns="" id="{00000000-0008-0000-0600-0000C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2" name="Text Box 9">
          <a:extLst>
            <a:ext uri="{FF2B5EF4-FFF2-40B4-BE49-F238E27FC236}">
              <a16:creationId xmlns:a16="http://schemas.microsoft.com/office/drawing/2014/main" xmlns="" id="{00000000-0008-0000-0600-0000C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3" name="Text Box 9">
          <a:extLst>
            <a:ext uri="{FF2B5EF4-FFF2-40B4-BE49-F238E27FC236}">
              <a16:creationId xmlns:a16="http://schemas.microsoft.com/office/drawing/2014/main" xmlns="" id="{00000000-0008-0000-0600-0000C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4" name="Text Box 8">
          <a:extLst>
            <a:ext uri="{FF2B5EF4-FFF2-40B4-BE49-F238E27FC236}">
              <a16:creationId xmlns:a16="http://schemas.microsoft.com/office/drawing/2014/main" xmlns="" id="{00000000-0008-0000-0600-0000D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5" name="Text Box 8">
          <a:extLst>
            <a:ext uri="{FF2B5EF4-FFF2-40B4-BE49-F238E27FC236}">
              <a16:creationId xmlns:a16="http://schemas.microsoft.com/office/drawing/2014/main" xmlns="" id="{00000000-0008-0000-0600-0000D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6" name="Text Box 9">
          <a:extLst>
            <a:ext uri="{FF2B5EF4-FFF2-40B4-BE49-F238E27FC236}">
              <a16:creationId xmlns:a16="http://schemas.microsoft.com/office/drawing/2014/main" xmlns="" id="{00000000-0008-0000-0600-0000D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7" name="Text Box 9">
          <a:extLst>
            <a:ext uri="{FF2B5EF4-FFF2-40B4-BE49-F238E27FC236}">
              <a16:creationId xmlns:a16="http://schemas.microsoft.com/office/drawing/2014/main" xmlns="" id="{00000000-0008-0000-0600-0000D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8" name="Text Box 8">
          <a:extLst>
            <a:ext uri="{FF2B5EF4-FFF2-40B4-BE49-F238E27FC236}">
              <a16:creationId xmlns:a16="http://schemas.microsoft.com/office/drawing/2014/main" xmlns="" id="{00000000-0008-0000-0600-0000D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9" name="Text Box 8">
          <a:extLst>
            <a:ext uri="{FF2B5EF4-FFF2-40B4-BE49-F238E27FC236}">
              <a16:creationId xmlns:a16="http://schemas.microsoft.com/office/drawing/2014/main" xmlns="" id="{00000000-0008-0000-0600-0000D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0" name="Text Box 9">
          <a:extLst>
            <a:ext uri="{FF2B5EF4-FFF2-40B4-BE49-F238E27FC236}">
              <a16:creationId xmlns:a16="http://schemas.microsoft.com/office/drawing/2014/main" xmlns="" id="{00000000-0008-0000-0600-0000D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1" name="Text Box 9">
          <a:extLst>
            <a:ext uri="{FF2B5EF4-FFF2-40B4-BE49-F238E27FC236}">
              <a16:creationId xmlns:a16="http://schemas.microsoft.com/office/drawing/2014/main" xmlns="" id="{00000000-0008-0000-0600-0000D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2" name="Text Box 8">
          <a:extLst>
            <a:ext uri="{FF2B5EF4-FFF2-40B4-BE49-F238E27FC236}">
              <a16:creationId xmlns:a16="http://schemas.microsoft.com/office/drawing/2014/main" xmlns="" id="{00000000-0008-0000-0600-0000D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3" name="Text Box 8">
          <a:extLst>
            <a:ext uri="{FF2B5EF4-FFF2-40B4-BE49-F238E27FC236}">
              <a16:creationId xmlns:a16="http://schemas.microsoft.com/office/drawing/2014/main" xmlns="" id="{00000000-0008-0000-0600-0000D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4" name="Text Box 9">
          <a:extLst>
            <a:ext uri="{FF2B5EF4-FFF2-40B4-BE49-F238E27FC236}">
              <a16:creationId xmlns:a16="http://schemas.microsoft.com/office/drawing/2014/main" xmlns="" id="{00000000-0008-0000-0600-0000D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5" name="Text Box 9">
          <a:extLst>
            <a:ext uri="{FF2B5EF4-FFF2-40B4-BE49-F238E27FC236}">
              <a16:creationId xmlns:a16="http://schemas.microsoft.com/office/drawing/2014/main" xmlns="" id="{00000000-0008-0000-0600-0000D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6" name="Text Box 8">
          <a:extLst>
            <a:ext uri="{FF2B5EF4-FFF2-40B4-BE49-F238E27FC236}">
              <a16:creationId xmlns:a16="http://schemas.microsoft.com/office/drawing/2014/main" xmlns="" id="{00000000-0008-0000-0600-0000D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7" name="Text Box 8">
          <a:extLst>
            <a:ext uri="{FF2B5EF4-FFF2-40B4-BE49-F238E27FC236}">
              <a16:creationId xmlns:a16="http://schemas.microsoft.com/office/drawing/2014/main" xmlns="" id="{00000000-0008-0000-0600-0000D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8" name="Text Box 9">
          <a:extLst>
            <a:ext uri="{FF2B5EF4-FFF2-40B4-BE49-F238E27FC236}">
              <a16:creationId xmlns:a16="http://schemas.microsoft.com/office/drawing/2014/main" xmlns="" id="{00000000-0008-0000-0600-0000D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9" name="Text Box 9">
          <a:extLst>
            <a:ext uri="{FF2B5EF4-FFF2-40B4-BE49-F238E27FC236}">
              <a16:creationId xmlns:a16="http://schemas.microsoft.com/office/drawing/2014/main" xmlns="" id="{00000000-0008-0000-0600-0000D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0" name="Text Box 8">
          <a:extLst>
            <a:ext uri="{FF2B5EF4-FFF2-40B4-BE49-F238E27FC236}">
              <a16:creationId xmlns:a16="http://schemas.microsoft.com/office/drawing/2014/main" xmlns="" id="{00000000-0008-0000-0600-0000E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1" name="Text Box 8">
          <a:extLst>
            <a:ext uri="{FF2B5EF4-FFF2-40B4-BE49-F238E27FC236}">
              <a16:creationId xmlns:a16="http://schemas.microsoft.com/office/drawing/2014/main" xmlns="" id="{00000000-0008-0000-0600-0000E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2" name="Text Box 9">
          <a:extLst>
            <a:ext uri="{FF2B5EF4-FFF2-40B4-BE49-F238E27FC236}">
              <a16:creationId xmlns:a16="http://schemas.microsoft.com/office/drawing/2014/main" xmlns="" id="{00000000-0008-0000-0600-0000E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3" name="Text Box 9">
          <a:extLst>
            <a:ext uri="{FF2B5EF4-FFF2-40B4-BE49-F238E27FC236}">
              <a16:creationId xmlns:a16="http://schemas.microsoft.com/office/drawing/2014/main" xmlns="" id="{00000000-0008-0000-0600-0000E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4" name="Text Box 8">
          <a:extLst>
            <a:ext uri="{FF2B5EF4-FFF2-40B4-BE49-F238E27FC236}">
              <a16:creationId xmlns:a16="http://schemas.microsoft.com/office/drawing/2014/main" xmlns="" id="{00000000-0008-0000-0600-0000E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5" name="Text Box 8">
          <a:extLst>
            <a:ext uri="{FF2B5EF4-FFF2-40B4-BE49-F238E27FC236}">
              <a16:creationId xmlns:a16="http://schemas.microsoft.com/office/drawing/2014/main" xmlns="" id="{00000000-0008-0000-0600-0000E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6" name="Text Box 9">
          <a:extLst>
            <a:ext uri="{FF2B5EF4-FFF2-40B4-BE49-F238E27FC236}">
              <a16:creationId xmlns:a16="http://schemas.microsoft.com/office/drawing/2014/main" xmlns="" id="{00000000-0008-0000-0600-0000E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7" name="Text Box 9">
          <a:extLst>
            <a:ext uri="{FF2B5EF4-FFF2-40B4-BE49-F238E27FC236}">
              <a16:creationId xmlns:a16="http://schemas.microsoft.com/office/drawing/2014/main" xmlns="" id="{00000000-0008-0000-0600-0000E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8" name="Text Box 8">
          <a:extLst>
            <a:ext uri="{FF2B5EF4-FFF2-40B4-BE49-F238E27FC236}">
              <a16:creationId xmlns:a16="http://schemas.microsoft.com/office/drawing/2014/main" xmlns="" id="{00000000-0008-0000-0600-0000E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9" name="Text Box 8">
          <a:extLst>
            <a:ext uri="{FF2B5EF4-FFF2-40B4-BE49-F238E27FC236}">
              <a16:creationId xmlns:a16="http://schemas.microsoft.com/office/drawing/2014/main" xmlns="" id="{00000000-0008-0000-0600-0000E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0" name="Text Box 9">
          <a:extLst>
            <a:ext uri="{FF2B5EF4-FFF2-40B4-BE49-F238E27FC236}">
              <a16:creationId xmlns:a16="http://schemas.microsoft.com/office/drawing/2014/main" xmlns="" id="{00000000-0008-0000-0600-0000E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1" name="Text Box 9">
          <a:extLst>
            <a:ext uri="{FF2B5EF4-FFF2-40B4-BE49-F238E27FC236}">
              <a16:creationId xmlns:a16="http://schemas.microsoft.com/office/drawing/2014/main" xmlns="" id="{00000000-0008-0000-0600-0000E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2" name="Text Box 8">
          <a:extLst>
            <a:ext uri="{FF2B5EF4-FFF2-40B4-BE49-F238E27FC236}">
              <a16:creationId xmlns:a16="http://schemas.microsoft.com/office/drawing/2014/main" xmlns="" id="{00000000-0008-0000-0600-0000E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3" name="Text Box 8">
          <a:extLst>
            <a:ext uri="{FF2B5EF4-FFF2-40B4-BE49-F238E27FC236}">
              <a16:creationId xmlns:a16="http://schemas.microsoft.com/office/drawing/2014/main" xmlns="" id="{00000000-0008-0000-0600-0000E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4" name="Text Box 9">
          <a:extLst>
            <a:ext uri="{FF2B5EF4-FFF2-40B4-BE49-F238E27FC236}">
              <a16:creationId xmlns:a16="http://schemas.microsoft.com/office/drawing/2014/main" xmlns="" id="{00000000-0008-0000-0600-0000E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5" name="Text Box 8">
          <a:extLst>
            <a:ext uri="{FF2B5EF4-FFF2-40B4-BE49-F238E27FC236}">
              <a16:creationId xmlns:a16="http://schemas.microsoft.com/office/drawing/2014/main" xmlns="" id="{00000000-0008-0000-0600-0000EF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6" name="Text Box 8">
          <a:extLst>
            <a:ext uri="{FF2B5EF4-FFF2-40B4-BE49-F238E27FC236}">
              <a16:creationId xmlns:a16="http://schemas.microsoft.com/office/drawing/2014/main" xmlns="" id="{00000000-0008-0000-0600-0000F0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7" name="Text Box 9">
          <a:extLst>
            <a:ext uri="{FF2B5EF4-FFF2-40B4-BE49-F238E27FC236}">
              <a16:creationId xmlns:a16="http://schemas.microsoft.com/office/drawing/2014/main" xmlns="" id="{00000000-0008-0000-0600-0000F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8" name="Text Box 9">
          <a:extLst>
            <a:ext uri="{FF2B5EF4-FFF2-40B4-BE49-F238E27FC236}">
              <a16:creationId xmlns:a16="http://schemas.microsoft.com/office/drawing/2014/main" xmlns="" id="{00000000-0008-0000-0600-0000F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9" name="Text Box 8">
          <a:extLst>
            <a:ext uri="{FF2B5EF4-FFF2-40B4-BE49-F238E27FC236}">
              <a16:creationId xmlns:a16="http://schemas.microsoft.com/office/drawing/2014/main" xmlns="" id="{00000000-0008-0000-0600-0000F3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0" name="Text Box 8">
          <a:extLst>
            <a:ext uri="{FF2B5EF4-FFF2-40B4-BE49-F238E27FC236}">
              <a16:creationId xmlns:a16="http://schemas.microsoft.com/office/drawing/2014/main" xmlns="" id="{00000000-0008-0000-0600-0000F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1" name="Text Box 8">
          <a:extLst>
            <a:ext uri="{FF2B5EF4-FFF2-40B4-BE49-F238E27FC236}">
              <a16:creationId xmlns:a16="http://schemas.microsoft.com/office/drawing/2014/main" xmlns="" id="{00000000-0008-0000-0600-0000F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2" name="Text Box 9">
          <a:extLst>
            <a:ext uri="{FF2B5EF4-FFF2-40B4-BE49-F238E27FC236}">
              <a16:creationId xmlns:a16="http://schemas.microsoft.com/office/drawing/2014/main" xmlns="" id="{00000000-0008-0000-0600-0000F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3" name="Text Box 9">
          <a:extLst>
            <a:ext uri="{FF2B5EF4-FFF2-40B4-BE49-F238E27FC236}">
              <a16:creationId xmlns:a16="http://schemas.microsoft.com/office/drawing/2014/main" xmlns="" id="{00000000-0008-0000-0600-0000F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4" name="Text Box 8">
          <a:extLst>
            <a:ext uri="{FF2B5EF4-FFF2-40B4-BE49-F238E27FC236}">
              <a16:creationId xmlns:a16="http://schemas.microsoft.com/office/drawing/2014/main" xmlns="" id="{00000000-0008-0000-0600-0000F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5" name="Text Box 8">
          <a:extLst>
            <a:ext uri="{FF2B5EF4-FFF2-40B4-BE49-F238E27FC236}">
              <a16:creationId xmlns:a16="http://schemas.microsoft.com/office/drawing/2014/main" xmlns="" id="{00000000-0008-0000-0600-0000F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6" name="Text Box 9">
          <a:extLst>
            <a:ext uri="{FF2B5EF4-FFF2-40B4-BE49-F238E27FC236}">
              <a16:creationId xmlns:a16="http://schemas.microsoft.com/office/drawing/2014/main" xmlns="" id="{00000000-0008-0000-0600-0000F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7" name="Text Box 9">
          <a:extLst>
            <a:ext uri="{FF2B5EF4-FFF2-40B4-BE49-F238E27FC236}">
              <a16:creationId xmlns:a16="http://schemas.microsoft.com/office/drawing/2014/main" xmlns="" id="{00000000-0008-0000-0600-0000F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8" name="Text Box 8">
          <a:extLst>
            <a:ext uri="{FF2B5EF4-FFF2-40B4-BE49-F238E27FC236}">
              <a16:creationId xmlns:a16="http://schemas.microsoft.com/office/drawing/2014/main" xmlns="" id="{00000000-0008-0000-0600-0000F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9" name="Text Box 8">
          <a:extLst>
            <a:ext uri="{FF2B5EF4-FFF2-40B4-BE49-F238E27FC236}">
              <a16:creationId xmlns:a16="http://schemas.microsoft.com/office/drawing/2014/main" xmlns="" id="{00000000-0008-0000-0600-0000F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0" name="Text Box 9">
          <a:extLst>
            <a:ext uri="{FF2B5EF4-FFF2-40B4-BE49-F238E27FC236}">
              <a16:creationId xmlns:a16="http://schemas.microsoft.com/office/drawing/2014/main" xmlns="" id="{00000000-0008-0000-0600-0000F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1" name="Text Box 9">
          <a:extLst>
            <a:ext uri="{FF2B5EF4-FFF2-40B4-BE49-F238E27FC236}">
              <a16:creationId xmlns:a16="http://schemas.microsoft.com/office/drawing/2014/main" xmlns="" id="{00000000-0008-0000-0600-0000F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2" name="Text Box 8">
          <a:extLst>
            <a:ext uri="{FF2B5EF4-FFF2-40B4-BE49-F238E27FC236}">
              <a16:creationId xmlns:a16="http://schemas.microsoft.com/office/drawing/2014/main" xmlns="" id="{00000000-0008-0000-0600-000000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3" name="Text Box 8">
          <a:extLst>
            <a:ext uri="{FF2B5EF4-FFF2-40B4-BE49-F238E27FC236}">
              <a16:creationId xmlns:a16="http://schemas.microsoft.com/office/drawing/2014/main" xmlns="" id="{00000000-0008-0000-0600-000001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4" name="Text Box 9">
          <a:extLst>
            <a:ext uri="{FF2B5EF4-FFF2-40B4-BE49-F238E27FC236}">
              <a16:creationId xmlns:a16="http://schemas.microsoft.com/office/drawing/2014/main" xmlns="" id="{00000000-0008-0000-0600-000002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5" name="Text Box 9">
          <a:extLst>
            <a:ext uri="{FF2B5EF4-FFF2-40B4-BE49-F238E27FC236}">
              <a16:creationId xmlns:a16="http://schemas.microsoft.com/office/drawing/2014/main" xmlns="" id="{00000000-0008-0000-0600-000003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6" name="Text Box 8">
          <a:extLst>
            <a:ext uri="{FF2B5EF4-FFF2-40B4-BE49-F238E27FC236}">
              <a16:creationId xmlns:a16="http://schemas.microsoft.com/office/drawing/2014/main" xmlns="" id="{00000000-0008-0000-0600-000004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7" name="Text Box 8">
          <a:extLst>
            <a:ext uri="{FF2B5EF4-FFF2-40B4-BE49-F238E27FC236}">
              <a16:creationId xmlns:a16="http://schemas.microsoft.com/office/drawing/2014/main" xmlns="" id="{00000000-0008-0000-0600-000005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8" name="Text Box 9">
          <a:extLst>
            <a:ext uri="{FF2B5EF4-FFF2-40B4-BE49-F238E27FC236}">
              <a16:creationId xmlns:a16="http://schemas.microsoft.com/office/drawing/2014/main" xmlns="" id="{00000000-0008-0000-0600-000006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9" name="Text Box 8">
          <a:extLst>
            <a:ext uri="{FF2B5EF4-FFF2-40B4-BE49-F238E27FC236}">
              <a16:creationId xmlns:a16="http://schemas.microsoft.com/office/drawing/2014/main" xmlns="" id="{00000000-0008-0000-0600-000007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0" name="Text Box 8">
          <a:extLst>
            <a:ext uri="{FF2B5EF4-FFF2-40B4-BE49-F238E27FC236}">
              <a16:creationId xmlns:a16="http://schemas.microsoft.com/office/drawing/2014/main" xmlns="" id="{00000000-0008-0000-0600-000008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1" name="Text Box 9">
          <a:extLst>
            <a:ext uri="{FF2B5EF4-FFF2-40B4-BE49-F238E27FC236}">
              <a16:creationId xmlns:a16="http://schemas.microsoft.com/office/drawing/2014/main" xmlns="" id="{00000000-0008-0000-0600-00000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2" name="Text Box 9">
          <a:extLst>
            <a:ext uri="{FF2B5EF4-FFF2-40B4-BE49-F238E27FC236}">
              <a16:creationId xmlns:a16="http://schemas.microsoft.com/office/drawing/2014/main" xmlns="" id="{00000000-0008-0000-0600-00000A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3" name="Text Box 8">
          <a:extLst>
            <a:ext uri="{FF2B5EF4-FFF2-40B4-BE49-F238E27FC236}">
              <a16:creationId xmlns:a16="http://schemas.microsoft.com/office/drawing/2014/main" xmlns="" id="{00000000-0008-0000-0600-00000B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4" name="Text Box 8">
          <a:extLst>
            <a:ext uri="{FF2B5EF4-FFF2-40B4-BE49-F238E27FC236}">
              <a16:creationId xmlns:a16="http://schemas.microsoft.com/office/drawing/2014/main" xmlns="" id="{00000000-0008-0000-0600-00000C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5" name="Text Box 9">
          <a:extLst>
            <a:ext uri="{FF2B5EF4-FFF2-40B4-BE49-F238E27FC236}">
              <a16:creationId xmlns:a16="http://schemas.microsoft.com/office/drawing/2014/main" xmlns="" id="{00000000-0008-0000-0600-00000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6" name="Text Box 8">
          <a:extLst>
            <a:ext uri="{FF2B5EF4-FFF2-40B4-BE49-F238E27FC236}">
              <a16:creationId xmlns:a16="http://schemas.microsoft.com/office/drawing/2014/main" xmlns="" id="{00000000-0008-0000-0600-00000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7" name="Text Box 8">
          <a:extLst>
            <a:ext uri="{FF2B5EF4-FFF2-40B4-BE49-F238E27FC236}">
              <a16:creationId xmlns:a16="http://schemas.microsoft.com/office/drawing/2014/main" xmlns="" id="{00000000-0008-0000-0600-00000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8" name="Text Box 9">
          <a:extLst>
            <a:ext uri="{FF2B5EF4-FFF2-40B4-BE49-F238E27FC236}">
              <a16:creationId xmlns:a16="http://schemas.microsoft.com/office/drawing/2014/main" xmlns="" id="{00000000-0008-0000-0600-00001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9" name="Text Box 9">
          <a:extLst>
            <a:ext uri="{FF2B5EF4-FFF2-40B4-BE49-F238E27FC236}">
              <a16:creationId xmlns:a16="http://schemas.microsoft.com/office/drawing/2014/main" xmlns="" id="{00000000-0008-0000-0600-00001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0" name="Text Box 8">
          <a:extLst>
            <a:ext uri="{FF2B5EF4-FFF2-40B4-BE49-F238E27FC236}">
              <a16:creationId xmlns:a16="http://schemas.microsoft.com/office/drawing/2014/main" xmlns="" id="{00000000-0008-0000-0600-00001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1" name="Text Box 8">
          <a:extLst>
            <a:ext uri="{FF2B5EF4-FFF2-40B4-BE49-F238E27FC236}">
              <a16:creationId xmlns:a16="http://schemas.microsoft.com/office/drawing/2014/main" xmlns="" id="{00000000-0008-0000-0600-00001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2" name="Text Box 9">
          <a:extLst>
            <a:ext uri="{FF2B5EF4-FFF2-40B4-BE49-F238E27FC236}">
              <a16:creationId xmlns:a16="http://schemas.microsoft.com/office/drawing/2014/main" xmlns="" id="{00000000-0008-0000-0600-00001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3" name="Text Box 9">
          <a:extLst>
            <a:ext uri="{FF2B5EF4-FFF2-40B4-BE49-F238E27FC236}">
              <a16:creationId xmlns:a16="http://schemas.microsoft.com/office/drawing/2014/main" xmlns="" id="{00000000-0008-0000-0600-00001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4" name="Text Box 8">
          <a:extLst>
            <a:ext uri="{FF2B5EF4-FFF2-40B4-BE49-F238E27FC236}">
              <a16:creationId xmlns:a16="http://schemas.microsoft.com/office/drawing/2014/main" xmlns="" id="{00000000-0008-0000-0600-00001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5" name="Text Box 8">
          <a:extLst>
            <a:ext uri="{FF2B5EF4-FFF2-40B4-BE49-F238E27FC236}">
              <a16:creationId xmlns:a16="http://schemas.microsoft.com/office/drawing/2014/main" xmlns="" id="{00000000-0008-0000-0600-00001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6" name="Text Box 9">
          <a:extLst>
            <a:ext uri="{FF2B5EF4-FFF2-40B4-BE49-F238E27FC236}">
              <a16:creationId xmlns:a16="http://schemas.microsoft.com/office/drawing/2014/main" xmlns="" id="{00000000-0008-0000-0600-00001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7" name="Text Box 9">
          <a:extLst>
            <a:ext uri="{FF2B5EF4-FFF2-40B4-BE49-F238E27FC236}">
              <a16:creationId xmlns:a16="http://schemas.microsoft.com/office/drawing/2014/main" xmlns="" id="{00000000-0008-0000-0600-00001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8" name="Text Box 8">
          <a:extLst>
            <a:ext uri="{FF2B5EF4-FFF2-40B4-BE49-F238E27FC236}">
              <a16:creationId xmlns:a16="http://schemas.microsoft.com/office/drawing/2014/main" xmlns="" id="{00000000-0008-0000-0600-00001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9" name="Text Box 8">
          <a:extLst>
            <a:ext uri="{FF2B5EF4-FFF2-40B4-BE49-F238E27FC236}">
              <a16:creationId xmlns:a16="http://schemas.microsoft.com/office/drawing/2014/main" xmlns="" id="{00000000-0008-0000-0600-00001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0" name="Text Box 9">
          <a:extLst>
            <a:ext uri="{FF2B5EF4-FFF2-40B4-BE49-F238E27FC236}">
              <a16:creationId xmlns:a16="http://schemas.microsoft.com/office/drawing/2014/main" xmlns="" id="{00000000-0008-0000-0600-00001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1" name="Text Box 9">
          <a:extLst>
            <a:ext uri="{FF2B5EF4-FFF2-40B4-BE49-F238E27FC236}">
              <a16:creationId xmlns:a16="http://schemas.microsoft.com/office/drawing/2014/main" xmlns="" id="{00000000-0008-0000-0600-00001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2" name="Text Box 8">
          <a:extLst>
            <a:ext uri="{FF2B5EF4-FFF2-40B4-BE49-F238E27FC236}">
              <a16:creationId xmlns:a16="http://schemas.microsoft.com/office/drawing/2014/main" xmlns="" id="{00000000-0008-0000-0600-00001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3" name="Text Box 8">
          <a:extLst>
            <a:ext uri="{FF2B5EF4-FFF2-40B4-BE49-F238E27FC236}">
              <a16:creationId xmlns:a16="http://schemas.microsoft.com/office/drawing/2014/main" xmlns="" id="{00000000-0008-0000-0600-00001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4" name="Text Box 9">
          <a:extLst>
            <a:ext uri="{FF2B5EF4-FFF2-40B4-BE49-F238E27FC236}">
              <a16:creationId xmlns:a16="http://schemas.microsoft.com/office/drawing/2014/main" xmlns="" id="{00000000-0008-0000-0600-00002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5" name="Text Box 9">
          <a:extLst>
            <a:ext uri="{FF2B5EF4-FFF2-40B4-BE49-F238E27FC236}">
              <a16:creationId xmlns:a16="http://schemas.microsoft.com/office/drawing/2014/main" xmlns="" id="{00000000-0008-0000-0600-00002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6" name="Text Box 8">
          <a:extLst>
            <a:ext uri="{FF2B5EF4-FFF2-40B4-BE49-F238E27FC236}">
              <a16:creationId xmlns:a16="http://schemas.microsoft.com/office/drawing/2014/main" xmlns="" id="{00000000-0008-0000-0600-00002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7" name="Text Box 8">
          <a:extLst>
            <a:ext uri="{FF2B5EF4-FFF2-40B4-BE49-F238E27FC236}">
              <a16:creationId xmlns:a16="http://schemas.microsoft.com/office/drawing/2014/main" xmlns="" id="{00000000-0008-0000-0600-00002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8" name="Text Box 9">
          <a:extLst>
            <a:ext uri="{FF2B5EF4-FFF2-40B4-BE49-F238E27FC236}">
              <a16:creationId xmlns:a16="http://schemas.microsoft.com/office/drawing/2014/main" xmlns="" id="{00000000-0008-0000-0600-00002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9" name="Text Box 9">
          <a:extLst>
            <a:ext uri="{FF2B5EF4-FFF2-40B4-BE49-F238E27FC236}">
              <a16:creationId xmlns:a16="http://schemas.microsoft.com/office/drawing/2014/main" xmlns="" id="{00000000-0008-0000-0600-00002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0" name="Text Box 8">
          <a:extLst>
            <a:ext uri="{FF2B5EF4-FFF2-40B4-BE49-F238E27FC236}">
              <a16:creationId xmlns:a16="http://schemas.microsoft.com/office/drawing/2014/main" xmlns="" id="{00000000-0008-0000-0600-00002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1" name="Text Box 8">
          <a:extLst>
            <a:ext uri="{FF2B5EF4-FFF2-40B4-BE49-F238E27FC236}">
              <a16:creationId xmlns:a16="http://schemas.microsoft.com/office/drawing/2014/main" xmlns="" id="{00000000-0008-0000-0600-00002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2" name="Text Box 9">
          <a:extLst>
            <a:ext uri="{FF2B5EF4-FFF2-40B4-BE49-F238E27FC236}">
              <a16:creationId xmlns:a16="http://schemas.microsoft.com/office/drawing/2014/main" xmlns="" id="{00000000-0008-0000-0600-00002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3" name="Text Box 9">
          <a:extLst>
            <a:ext uri="{FF2B5EF4-FFF2-40B4-BE49-F238E27FC236}">
              <a16:creationId xmlns:a16="http://schemas.microsoft.com/office/drawing/2014/main" xmlns="" id="{00000000-0008-0000-0600-00002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4" name="Text Box 8">
          <a:extLst>
            <a:ext uri="{FF2B5EF4-FFF2-40B4-BE49-F238E27FC236}">
              <a16:creationId xmlns:a16="http://schemas.microsoft.com/office/drawing/2014/main" xmlns="" id="{00000000-0008-0000-0600-00002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5" name="Text Box 8">
          <a:extLst>
            <a:ext uri="{FF2B5EF4-FFF2-40B4-BE49-F238E27FC236}">
              <a16:creationId xmlns:a16="http://schemas.microsoft.com/office/drawing/2014/main" xmlns="" id="{00000000-0008-0000-0600-00002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6" name="Text Box 9">
          <a:extLst>
            <a:ext uri="{FF2B5EF4-FFF2-40B4-BE49-F238E27FC236}">
              <a16:creationId xmlns:a16="http://schemas.microsoft.com/office/drawing/2014/main" xmlns="" id="{00000000-0008-0000-0600-00002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7" name="Text Box 9">
          <a:extLst>
            <a:ext uri="{FF2B5EF4-FFF2-40B4-BE49-F238E27FC236}">
              <a16:creationId xmlns:a16="http://schemas.microsoft.com/office/drawing/2014/main" xmlns="" id="{00000000-0008-0000-0600-00002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8" name="Text Box 8">
          <a:extLst>
            <a:ext uri="{FF2B5EF4-FFF2-40B4-BE49-F238E27FC236}">
              <a16:creationId xmlns:a16="http://schemas.microsoft.com/office/drawing/2014/main" xmlns="" id="{00000000-0008-0000-0600-00002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9" name="Text Box 8">
          <a:extLst>
            <a:ext uri="{FF2B5EF4-FFF2-40B4-BE49-F238E27FC236}">
              <a16:creationId xmlns:a16="http://schemas.microsoft.com/office/drawing/2014/main" xmlns="" id="{00000000-0008-0000-0600-00002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0" name="Text Box 9">
          <a:extLst>
            <a:ext uri="{FF2B5EF4-FFF2-40B4-BE49-F238E27FC236}">
              <a16:creationId xmlns:a16="http://schemas.microsoft.com/office/drawing/2014/main" xmlns="" id="{00000000-0008-0000-0600-00003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1" name="Text Box 9">
          <a:extLst>
            <a:ext uri="{FF2B5EF4-FFF2-40B4-BE49-F238E27FC236}">
              <a16:creationId xmlns:a16="http://schemas.microsoft.com/office/drawing/2014/main" xmlns="" id="{00000000-0008-0000-0600-00003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2" name="Text Box 8">
          <a:extLst>
            <a:ext uri="{FF2B5EF4-FFF2-40B4-BE49-F238E27FC236}">
              <a16:creationId xmlns:a16="http://schemas.microsoft.com/office/drawing/2014/main" xmlns="" id="{00000000-0008-0000-0600-00003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3" name="Text Box 8">
          <a:extLst>
            <a:ext uri="{FF2B5EF4-FFF2-40B4-BE49-F238E27FC236}">
              <a16:creationId xmlns:a16="http://schemas.microsoft.com/office/drawing/2014/main" xmlns="" id="{00000000-0008-0000-0600-00003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4" name="Text Box 9">
          <a:extLst>
            <a:ext uri="{FF2B5EF4-FFF2-40B4-BE49-F238E27FC236}">
              <a16:creationId xmlns:a16="http://schemas.microsoft.com/office/drawing/2014/main" xmlns="" id="{00000000-0008-0000-0600-00003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5" name="Text Box 8">
          <a:extLst>
            <a:ext uri="{FF2B5EF4-FFF2-40B4-BE49-F238E27FC236}">
              <a16:creationId xmlns:a16="http://schemas.microsoft.com/office/drawing/2014/main" xmlns="" id="{00000000-0008-0000-0600-000035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6" name="Text Box 8">
          <a:extLst>
            <a:ext uri="{FF2B5EF4-FFF2-40B4-BE49-F238E27FC236}">
              <a16:creationId xmlns:a16="http://schemas.microsoft.com/office/drawing/2014/main" xmlns="" id="{00000000-0008-0000-0600-000036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7" name="Text Box 9">
          <a:extLst>
            <a:ext uri="{FF2B5EF4-FFF2-40B4-BE49-F238E27FC236}">
              <a16:creationId xmlns:a16="http://schemas.microsoft.com/office/drawing/2014/main" xmlns="" id="{00000000-0008-0000-0600-00003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8" name="Text Box 9">
          <a:extLst>
            <a:ext uri="{FF2B5EF4-FFF2-40B4-BE49-F238E27FC236}">
              <a16:creationId xmlns:a16="http://schemas.microsoft.com/office/drawing/2014/main" xmlns="" id="{00000000-0008-0000-0600-00003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9" name="Text Box 8">
          <a:extLst>
            <a:ext uri="{FF2B5EF4-FFF2-40B4-BE49-F238E27FC236}">
              <a16:creationId xmlns:a16="http://schemas.microsoft.com/office/drawing/2014/main" xmlns="" id="{00000000-0008-0000-0600-000039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0" name="Text Box 8">
          <a:extLst>
            <a:ext uri="{FF2B5EF4-FFF2-40B4-BE49-F238E27FC236}">
              <a16:creationId xmlns:a16="http://schemas.microsoft.com/office/drawing/2014/main" xmlns="" id="{00000000-0008-0000-0600-00003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1" name="Text Box 8">
          <a:extLst>
            <a:ext uri="{FF2B5EF4-FFF2-40B4-BE49-F238E27FC236}">
              <a16:creationId xmlns:a16="http://schemas.microsoft.com/office/drawing/2014/main" xmlns="" id="{00000000-0008-0000-0600-00003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2" name="Text Box 9">
          <a:extLst>
            <a:ext uri="{FF2B5EF4-FFF2-40B4-BE49-F238E27FC236}">
              <a16:creationId xmlns:a16="http://schemas.microsoft.com/office/drawing/2014/main" xmlns="" id="{00000000-0008-0000-0600-00003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3" name="Text Box 9">
          <a:extLst>
            <a:ext uri="{FF2B5EF4-FFF2-40B4-BE49-F238E27FC236}">
              <a16:creationId xmlns:a16="http://schemas.microsoft.com/office/drawing/2014/main" xmlns="" id="{00000000-0008-0000-0600-00003D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4" name="Text Box 8">
          <a:extLst>
            <a:ext uri="{FF2B5EF4-FFF2-40B4-BE49-F238E27FC236}">
              <a16:creationId xmlns:a16="http://schemas.microsoft.com/office/drawing/2014/main" xmlns="" id="{00000000-0008-0000-0600-00003E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5" name="Text Box 8">
          <a:extLst>
            <a:ext uri="{FF2B5EF4-FFF2-40B4-BE49-F238E27FC236}">
              <a16:creationId xmlns:a16="http://schemas.microsoft.com/office/drawing/2014/main" xmlns="" id="{00000000-0008-0000-0600-00003F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6" name="Text Box 9">
          <a:extLst>
            <a:ext uri="{FF2B5EF4-FFF2-40B4-BE49-F238E27FC236}">
              <a16:creationId xmlns:a16="http://schemas.microsoft.com/office/drawing/2014/main" xmlns="" id="{00000000-0008-0000-0600-00004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7" name="Text Box 9">
          <a:extLst>
            <a:ext uri="{FF2B5EF4-FFF2-40B4-BE49-F238E27FC236}">
              <a16:creationId xmlns:a16="http://schemas.microsoft.com/office/drawing/2014/main" xmlns="" id="{00000000-0008-0000-0600-000041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8" name="Text Box 8">
          <a:extLst>
            <a:ext uri="{FF2B5EF4-FFF2-40B4-BE49-F238E27FC236}">
              <a16:creationId xmlns:a16="http://schemas.microsoft.com/office/drawing/2014/main" xmlns="" id="{00000000-0008-0000-0600-000042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9" name="Text Box 8">
          <a:extLst>
            <a:ext uri="{FF2B5EF4-FFF2-40B4-BE49-F238E27FC236}">
              <a16:creationId xmlns:a16="http://schemas.microsoft.com/office/drawing/2014/main" xmlns="" id="{00000000-0008-0000-0600-000043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0" name="Text Box 9">
          <a:extLst>
            <a:ext uri="{FF2B5EF4-FFF2-40B4-BE49-F238E27FC236}">
              <a16:creationId xmlns:a16="http://schemas.microsoft.com/office/drawing/2014/main" xmlns="" id="{00000000-0008-0000-0600-000044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1" name="Text Box 9">
          <a:extLst>
            <a:ext uri="{FF2B5EF4-FFF2-40B4-BE49-F238E27FC236}">
              <a16:creationId xmlns:a16="http://schemas.microsoft.com/office/drawing/2014/main" xmlns="" id="{00000000-0008-0000-0600-000045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2" name="Text Box 8">
          <a:extLst>
            <a:ext uri="{FF2B5EF4-FFF2-40B4-BE49-F238E27FC236}">
              <a16:creationId xmlns:a16="http://schemas.microsoft.com/office/drawing/2014/main" xmlns="" id="{00000000-0008-0000-0600-000046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3" name="Text Box 8">
          <a:extLst>
            <a:ext uri="{FF2B5EF4-FFF2-40B4-BE49-F238E27FC236}">
              <a16:creationId xmlns:a16="http://schemas.microsoft.com/office/drawing/2014/main" xmlns="" id="{00000000-0008-0000-0600-000047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4" name="Text Box 9">
          <a:extLst>
            <a:ext uri="{FF2B5EF4-FFF2-40B4-BE49-F238E27FC236}">
              <a16:creationId xmlns:a16="http://schemas.microsoft.com/office/drawing/2014/main" xmlns="" id="{00000000-0008-0000-0600-00004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5" name="Text Box 9">
          <a:extLst>
            <a:ext uri="{FF2B5EF4-FFF2-40B4-BE49-F238E27FC236}">
              <a16:creationId xmlns:a16="http://schemas.microsoft.com/office/drawing/2014/main" xmlns="" id="{00000000-0008-0000-0600-000049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6" name="Text Box 8">
          <a:extLst>
            <a:ext uri="{FF2B5EF4-FFF2-40B4-BE49-F238E27FC236}">
              <a16:creationId xmlns:a16="http://schemas.microsoft.com/office/drawing/2014/main" xmlns="" id="{00000000-0008-0000-0600-00004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7" name="Text Box 8">
          <a:extLst>
            <a:ext uri="{FF2B5EF4-FFF2-40B4-BE49-F238E27FC236}">
              <a16:creationId xmlns:a16="http://schemas.microsoft.com/office/drawing/2014/main" xmlns="" id="{00000000-0008-0000-0600-00004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8" name="Text Box 9">
          <a:extLst>
            <a:ext uri="{FF2B5EF4-FFF2-40B4-BE49-F238E27FC236}">
              <a16:creationId xmlns:a16="http://schemas.microsoft.com/office/drawing/2014/main" xmlns="" id="{00000000-0008-0000-0600-00004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9" name="Text Box 8">
          <a:extLst>
            <a:ext uri="{FF2B5EF4-FFF2-40B4-BE49-F238E27FC236}">
              <a16:creationId xmlns:a16="http://schemas.microsoft.com/office/drawing/2014/main" xmlns="" id="{00000000-0008-0000-0600-00004D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0" name="Text Box 8">
          <a:extLst>
            <a:ext uri="{FF2B5EF4-FFF2-40B4-BE49-F238E27FC236}">
              <a16:creationId xmlns:a16="http://schemas.microsoft.com/office/drawing/2014/main" xmlns="" id="{00000000-0008-0000-0600-00004E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1" name="Text Box 9">
          <a:extLst>
            <a:ext uri="{FF2B5EF4-FFF2-40B4-BE49-F238E27FC236}">
              <a16:creationId xmlns:a16="http://schemas.microsoft.com/office/drawing/2014/main" xmlns="" id="{00000000-0008-0000-0600-00004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2" name="Text Box 9">
          <a:extLst>
            <a:ext uri="{FF2B5EF4-FFF2-40B4-BE49-F238E27FC236}">
              <a16:creationId xmlns:a16="http://schemas.microsoft.com/office/drawing/2014/main" xmlns="" id="{00000000-0008-0000-0600-00005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3" name="Text Box 8">
          <a:extLst>
            <a:ext uri="{FF2B5EF4-FFF2-40B4-BE49-F238E27FC236}">
              <a16:creationId xmlns:a16="http://schemas.microsoft.com/office/drawing/2014/main" xmlns="" id="{00000000-0008-0000-0600-000051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4" name="Text Box 8">
          <a:extLst>
            <a:ext uri="{FF2B5EF4-FFF2-40B4-BE49-F238E27FC236}">
              <a16:creationId xmlns:a16="http://schemas.microsoft.com/office/drawing/2014/main" xmlns="" id="{00000000-0008-0000-0600-000052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5" name="Text Box 9">
          <a:extLst>
            <a:ext uri="{FF2B5EF4-FFF2-40B4-BE49-F238E27FC236}">
              <a16:creationId xmlns:a16="http://schemas.microsoft.com/office/drawing/2014/main" xmlns="" id="{00000000-0008-0000-0600-00005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6" name="Text Box 8">
          <a:extLst>
            <a:ext uri="{FF2B5EF4-FFF2-40B4-BE49-F238E27FC236}">
              <a16:creationId xmlns:a16="http://schemas.microsoft.com/office/drawing/2014/main" xmlns="" id="{00000000-0008-0000-0600-00005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7" name="Text Box 8">
          <a:extLst>
            <a:ext uri="{FF2B5EF4-FFF2-40B4-BE49-F238E27FC236}">
              <a16:creationId xmlns:a16="http://schemas.microsoft.com/office/drawing/2014/main" xmlns="" id="{00000000-0008-0000-0600-00005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8" name="Text Box 9">
          <a:extLst>
            <a:ext uri="{FF2B5EF4-FFF2-40B4-BE49-F238E27FC236}">
              <a16:creationId xmlns:a16="http://schemas.microsoft.com/office/drawing/2014/main" xmlns="" id="{00000000-0008-0000-0600-00005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9" name="Text Box 9">
          <a:extLst>
            <a:ext uri="{FF2B5EF4-FFF2-40B4-BE49-F238E27FC236}">
              <a16:creationId xmlns:a16="http://schemas.microsoft.com/office/drawing/2014/main" xmlns="" id="{00000000-0008-0000-0600-00005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0" name="Text Box 8">
          <a:extLst>
            <a:ext uri="{FF2B5EF4-FFF2-40B4-BE49-F238E27FC236}">
              <a16:creationId xmlns:a16="http://schemas.microsoft.com/office/drawing/2014/main" xmlns="" id="{00000000-0008-0000-0600-00005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1" name="Text Box 8">
          <a:extLst>
            <a:ext uri="{FF2B5EF4-FFF2-40B4-BE49-F238E27FC236}">
              <a16:creationId xmlns:a16="http://schemas.microsoft.com/office/drawing/2014/main" xmlns="" id="{00000000-0008-0000-0600-00005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2" name="Text Box 9">
          <a:extLst>
            <a:ext uri="{FF2B5EF4-FFF2-40B4-BE49-F238E27FC236}">
              <a16:creationId xmlns:a16="http://schemas.microsoft.com/office/drawing/2014/main" xmlns="" id="{00000000-0008-0000-0600-00005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3" name="Text Box 9">
          <a:extLst>
            <a:ext uri="{FF2B5EF4-FFF2-40B4-BE49-F238E27FC236}">
              <a16:creationId xmlns:a16="http://schemas.microsoft.com/office/drawing/2014/main" xmlns="" id="{00000000-0008-0000-0600-00005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4" name="Text Box 8">
          <a:extLst>
            <a:ext uri="{FF2B5EF4-FFF2-40B4-BE49-F238E27FC236}">
              <a16:creationId xmlns:a16="http://schemas.microsoft.com/office/drawing/2014/main" xmlns="" id="{00000000-0008-0000-0600-00005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5" name="Text Box 8">
          <a:extLst>
            <a:ext uri="{FF2B5EF4-FFF2-40B4-BE49-F238E27FC236}">
              <a16:creationId xmlns:a16="http://schemas.microsoft.com/office/drawing/2014/main" xmlns="" id="{00000000-0008-0000-0600-00005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6" name="Text Box 9">
          <a:extLst>
            <a:ext uri="{FF2B5EF4-FFF2-40B4-BE49-F238E27FC236}">
              <a16:creationId xmlns:a16="http://schemas.microsoft.com/office/drawing/2014/main" xmlns="" id="{00000000-0008-0000-0600-00005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7" name="Text Box 9">
          <a:extLst>
            <a:ext uri="{FF2B5EF4-FFF2-40B4-BE49-F238E27FC236}">
              <a16:creationId xmlns:a16="http://schemas.microsoft.com/office/drawing/2014/main" xmlns="" id="{00000000-0008-0000-0600-00005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8" name="Text Box 8">
          <a:extLst>
            <a:ext uri="{FF2B5EF4-FFF2-40B4-BE49-F238E27FC236}">
              <a16:creationId xmlns:a16="http://schemas.microsoft.com/office/drawing/2014/main" xmlns="" id="{00000000-0008-0000-0600-00006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9" name="Text Box 8">
          <a:extLst>
            <a:ext uri="{FF2B5EF4-FFF2-40B4-BE49-F238E27FC236}">
              <a16:creationId xmlns:a16="http://schemas.microsoft.com/office/drawing/2014/main" xmlns="" id="{00000000-0008-0000-0600-00006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0" name="Text Box 9">
          <a:extLst>
            <a:ext uri="{FF2B5EF4-FFF2-40B4-BE49-F238E27FC236}">
              <a16:creationId xmlns:a16="http://schemas.microsoft.com/office/drawing/2014/main" xmlns="" id="{00000000-0008-0000-0600-00006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1" name="Text Box 9">
          <a:extLst>
            <a:ext uri="{FF2B5EF4-FFF2-40B4-BE49-F238E27FC236}">
              <a16:creationId xmlns:a16="http://schemas.microsoft.com/office/drawing/2014/main" xmlns="" id="{00000000-0008-0000-0600-00006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2" name="Text Box 8">
          <a:extLst>
            <a:ext uri="{FF2B5EF4-FFF2-40B4-BE49-F238E27FC236}">
              <a16:creationId xmlns:a16="http://schemas.microsoft.com/office/drawing/2014/main" xmlns="" id="{00000000-0008-0000-0600-00006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3" name="Text Box 8">
          <a:extLst>
            <a:ext uri="{FF2B5EF4-FFF2-40B4-BE49-F238E27FC236}">
              <a16:creationId xmlns:a16="http://schemas.microsoft.com/office/drawing/2014/main" xmlns="" id="{00000000-0008-0000-0600-00006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4" name="Text Box 9">
          <a:extLst>
            <a:ext uri="{FF2B5EF4-FFF2-40B4-BE49-F238E27FC236}">
              <a16:creationId xmlns:a16="http://schemas.microsoft.com/office/drawing/2014/main" xmlns="" id="{00000000-0008-0000-0600-00006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5" name="Text Box 9">
          <a:extLst>
            <a:ext uri="{FF2B5EF4-FFF2-40B4-BE49-F238E27FC236}">
              <a16:creationId xmlns:a16="http://schemas.microsoft.com/office/drawing/2014/main" xmlns="" id="{00000000-0008-0000-0600-00006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6" name="Text Box 8">
          <a:extLst>
            <a:ext uri="{FF2B5EF4-FFF2-40B4-BE49-F238E27FC236}">
              <a16:creationId xmlns:a16="http://schemas.microsoft.com/office/drawing/2014/main" xmlns="" id="{00000000-0008-0000-0600-00006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7" name="Text Box 8">
          <a:extLst>
            <a:ext uri="{FF2B5EF4-FFF2-40B4-BE49-F238E27FC236}">
              <a16:creationId xmlns:a16="http://schemas.microsoft.com/office/drawing/2014/main" xmlns="" id="{00000000-0008-0000-0600-00006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8" name="Text Box 9">
          <a:extLst>
            <a:ext uri="{FF2B5EF4-FFF2-40B4-BE49-F238E27FC236}">
              <a16:creationId xmlns:a16="http://schemas.microsoft.com/office/drawing/2014/main" xmlns="" id="{00000000-0008-0000-0600-00006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9" name="Text Box 9">
          <a:extLst>
            <a:ext uri="{FF2B5EF4-FFF2-40B4-BE49-F238E27FC236}">
              <a16:creationId xmlns:a16="http://schemas.microsoft.com/office/drawing/2014/main" xmlns="" id="{00000000-0008-0000-0600-00006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0" name="Text Box 8">
          <a:extLst>
            <a:ext uri="{FF2B5EF4-FFF2-40B4-BE49-F238E27FC236}">
              <a16:creationId xmlns:a16="http://schemas.microsoft.com/office/drawing/2014/main" xmlns="" id="{00000000-0008-0000-0600-00006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1" name="Text Box 8">
          <a:extLst>
            <a:ext uri="{FF2B5EF4-FFF2-40B4-BE49-F238E27FC236}">
              <a16:creationId xmlns:a16="http://schemas.microsoft.com/office/drawing/2014/main" xmlns="" id="{00000000-0008-0000-0600-00006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2" name="Text Box 9">
          <a:extLst>
            <a:ext uri="{FF2B5EF4-FFF2-40B4-BE49-F238E27FC236}">
              <a16:creationId xmlns:a16="http://schemas.microsoft.com/office/drawing/2014/main" xmlns="" id="{00000000-0008-0000-0600-00006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3" name="Text Box 9">
          <a:extLst>
            <a:ext uri="{FF2B5EF4-FFF2-40B4-BE49-F238E27FC236}">
              <a16:creationId xmlns:a16="http://schemas.microsoft.com/office/drawing/2014/main" xmlns="" id="{00000000-0008-0000-0600-00006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4" name="Text Box 8">
          <a:extLst>
            <a:ext uri="{FF2B5EF4-FFF2-40B4-BE49-F238E27FC236}">
              <a16:creationId xmlns:a16="http://schemas.microsoft.com/office/drawing/2014/main" xmlns="" id="{00000000-0008-0000-0600-00007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5" name="Text Box 8">
          <a:extLst>
            <a:ext uri="{FF2B5EF4-FFF2-40B4-BE49-F238E27FC236}">
              <a16:creationId xmlns:a16="http://schemas.microsoft.com/office/drawing/2014/main" xmlns="" id="{00000000-0008-0000-0600-00007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6" name="Text Box 9">
          <a:extLst>
            <a:ext uri="{FF2B5EF4-FFF2-40B4-BE49-F238E27FC236}">
              <a16:creationId xmlns:a16="http://schemas.microsoft.com/office/drawing/2014/main" xmlns="" id="{00000000-0008-0000-0600-00007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7" name="Text Box 9">
          <a:extLst>
            <a:ext uri="{FF2B5EF4-FFF2-40B4-BE49-F238E27FC236}">
              <a16:creationId xmlns:a16="http://schemas.microsoft.com/office/drawing/2014/main" xmlns="" id="{00000000-0008-0000-0600-00007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8" name="Text Box 8">
          <a:extLst>
            <a:ext uri="{FF2B5EF4-FFF2-40B4-BE49-F238E27FC236}">
              <a16:creationId xmlns:a16="http://schemas.microsoft.com/office/drawing/2014/main" xmlns="" id="{00000000-0008-0000-0600-00007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9" name="Text Box 8">
          <a:extLst>
            <a:ext uri="{FF2B5EF4-FFF2-40B4-BE49-F238E27FC236}">
              <a16:creationId xmlns:a16="http://schemas.microsoft.com/office/drawing/2014/main" xmlns="" id="{00000000-0008-0000-0600-00007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0" name="Text Box 9">
          <a:extLst>
            <a:ext uri="{FF2B5EF4-FFF2-40B4-BE49-F238E27FC236}">
              <a16:creationId xmlns:a16="http://schemas.microsoft.com/office/drawing/2014/main" xmlns="" id="{00000000-0008-0000-0600-00007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1" name="Text Box 9">
          <a:extLst>
            <a:ext uri="{FF2B5EF4-FFF2-40B4-BE49-F238E27FC236}">
              <a16:creationId xmlns:a16="http://schemas.microsoft.com/office/drawing/2014/main" xmlns="" id="{00000000-0008-0000-0600-00007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2" name="Text Box 8">
          <a:extLst>
            <a:ext uri="{FF2B5EF4-FFF2-40B4-BE49-F238E27FC236}">
              <a16:creationId xmlns:a16="http://schemas.microsoft.com/office/drawing/2014/main" xmlns="" id="{00000000-0008-0000-0600-00007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3" name="Text Box 8">
          <a:extLst>
            <a:ext uri="{FF2B5EF4-FFF2-40B4-BE49-F238E27FC236}">
              <a16:creationId xmlns:a16="http://schemas.microsoft.com/office/drawing/2014/main" xmlns="" id="{00000000-0008-0000-0600-00007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4" name="Text Box 9">
          <a:extLst>
            <a:ext uri="{FF2B5EF4-FFF2-40B4-BE49-F238E27FC236}">
              <a16:creationId xmlns:a16="http://schemas.microsoft.com/office/drawing/2014/main" xmlns="" id="{00000000-0008-0000-0600-00007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5" name="Text Box 8">
          <a:extLst>
            <a:ext uri="{FF2B5EF4-FFF2-40B4-BE49-F238E27FC236}">
              <a16:creationId xmlns:a16="http://schemas.microsoft.com/office/drawing/2014/main" xmlns="" id="{00000000-0008-0000-0600-00007B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6" name="Text Box 8">
          <a:extLst>
            <a:ext uri="{FF2B5EF4-FFF2-40B4-BE49-F238E27FC236}">
              <a16:creationId xmlns:a16="http://schemas.microsoft.com/office/drawing/2014/main" xmlns="" id="{00000000-0008-0000-0600-00007C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7" name="Text Box 9">
          <a:extLst>
            <a:ext uri="{FF2B5EF4-FFF2-40B4-BE49-F238E27FC236}">
              <a16:creationId xmlns:a16="http://schemas.microsoft.com/office/drawing/2014/main" xmlns="" id="{00000000-0008-0000-0600-00007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8" name="Text Box 9">
          <a:extLst>
            <a:ext uri="{FF2B5EF4-FFF2-40B4-BE49-F238E27FC236}">
              <a16:creationId xmlns:a16="http://schemas.microsoft.com/office/drawing/2014/main" xmlns="" id="{00000000-0008-0000-0600-00007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9" name="Text Box 8">
          <a:extLst>
            <a:ext uri="{FF2B5EF4-FFF2-40B4-BE49-F238E27FC236}">
              <a16:creationId xmlns:a16="http://schemas.microsoft.com/office/drawing/2014/main" xmlns="" id="{00000000-0008-0000-0600-00007F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0" name="Text Box 8">
          <a:extLst>
            <a:ext uri="{FF2B5EF4-FFF2-40B4-BE49-F238E27FC236}">
              <a16:creationId xmlns:a16="http://schemas.microsoft.com/office/drawing/2014/main" xmlns="" id="{00000000-0008-0000-0600-00008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1" name="Text Box 8">
          <a:extLst>
            <a:ext uri="{FF2B5EF4-FFF2-40B4-BE49-F238E27FC236}">
              <a16:creationId xmlns:a16="http://schemas.microsoft.com/office/drawing/2014/main" xmlns="" id="{00000000-0008-0000-0600-00008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2" name="Text Box 9">
          <a:extLst>
            <a:ext uri="{FF2B5EF4-FFF2-40B4-BE49-F238E27FC236}">
              <a16:creationId xmlns:a16="http://schemas.microsoft.com/office/drawing/2014/main" xmlns="" id="{00000000-0008-0000-0600-00008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3" name="Text Box 9">
          <a:extLst>
            <a:ext uri="{FF2B5EF4-FFF2-40B4-BE49-F238E27FC236}">
              <a16:creationId xmlns:a16="http://schemas.microsoft.com/office/drawing/2014/main" xmlns="" id="{00000000-0008-0000-0600-000083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4" name="Text Box 8">
          <a:extLst>
            <a:ext uri="{FF2B5EF4-FFF2-40B4-BE49-F238E27FC236}">
              <a16:creationId xmlns:a16="http://schemas.microsoft.com/office/drawing/2014/main" xmlns="" id="{00000000-0008-0000-0600-000084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5" name="Text Box 8">
          <a:extLst>
            <a:ext uri="{FF2B5EF4-FFF2-40B4-BE49-F238E27FC236}">
              <a16:creationId xmlns:a16="http://schemas.microsoft.com/office/drawing/2014/main" xmlns="" id="{00000000-0008-0000-0600-000085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6" name="Text Box 9">
          <a:extLst>
            <a:ext uri="{FF2B5EF4-FFF2-40B4-BE49-F238E27FC236}">
              <a16:creationId xmlns:a16="http://schemas.microsoft.com/office/drawing/2014/main" xmlns="" id="{00000000-0008-0000-0600-00008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7" name="Text Box 9">
          <a:extLst>
            <a:ext uri="{FF2B5EF4-FFF2-40B4-BE49-F238E27FC236}">
              <a16:creationId xmlns:a16="http://schemas.microsoft.com/office/drawing/2014/main" xmlns="" id="{00000000-0008-0000-0600-000087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8" name="Text Box 8">
          <a:extLst>
            <a:ext uri="{FF2B5EF4-FFF2-40B4-BE49-F238E27FC236}">
              <a16:creationId xmlns:a16="http://schemas.microsoft.com/office/drawing/2014/main" xmlns="" id="{00000000-0008-0000-0600-000088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9" name="Text Box 8">
          <a:extLst>
            <a:ext uri="{FF2B5EF4-FFF2-40B4-BE49-F238E27FC236}">
              <a16:creationId xmlns:a16="http://schemas.microsoft.com/office/drawing/2014/main" xmlns="" id="{00000000-0008-0000-0600-000089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0" name="Text Box 9">
          <a:extLst>
            <a:ext uri="{FF2B5EF4-FFF2-40B4-BE49-F238E27FC236}">
              <a16:creationId xmlns:a16="http://schemas.microsoft.com/office/drawing/2014/main" xmlns="" id="{00000000-0008-0000-0600-00008A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1" name="Text Box 9">
          <a:extLst>
            <a:ext uri="{FF2B5EF4-FFF2-40B4-BE49-F238E27FC236}">
              <a16:creationId xmlns:a16="http://schemas.microsoft.com/office/drawing/2014/main" xmlns="" id="{00000000-0008-0000-0600-00008B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2" name="Text Box 8">
          <a:extLst>
            <a:ext uri="{FF2B5EF4-FFF2-40B4-BE49-F238E27FC236}">
              <a16:creationId xmlns:a16="http://schemas.microsoft.com/office/drawing/2014/main" xmlns="" id="{00000000-0008-0000-0600-00008C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3" name="Text Box 8">
          <a:extLst>
            <a:ext uri="{FF2B5EF4-FFF2-40B4-BE49-F238E27FC236}">
              <a16:creationId xmlns:a16="http://schemas.microsoft.com/office/drawing/2014/main" xmlns="" id="{00000000-0008-0000-0600-00008D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4" name="Text Box 9">
          <a:extLst>
            <a:ext uri="{FF2B5EF4-FFF2-40B4-BE49-F238E27FC236}">
              <a16:creationId xmlns:a16="http://schemas.microsoft.com/office/drawing/2014/main" xmlns="" id="{00000000-0008-0000-0600-00008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5" name="Text Box 9">
          <a:extLst>
            <a:ext uri="{FF2B5EF4-FFF2-40B4-BE49-F238E27FC236}">
              <a16:creationId xmlns:a16="http://schemas.microsoft.com/office/drawing/2014/main" xmlns="" id="{00000000-0008-0000-0600-00008F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6" name="Text Box 8">
          <a:extLst>
            <a:ext uri="{FF2B5EF4-FFF2-40B4-BE49-F238E27FC236}">
              <a16:creationId xmlns:a16="http://schemas.microsoft.com/office/drawing/2014/main" xmlns="" id="{00000000-0008-0000-0600-00009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7" name="Text Box 8">
          <a:extLst>
            <a:ext uri="{FF2B5EF4-FFF2-40B4-BE49-F238E27FC236}">
              <a16:creationId xmlns:a16="http://schemas.microsoft.com/office/drawing/2014/main" xmlns="" id="{00000000-0008-0000-0600-00009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8" name="Text Box 9">
          <a:extLst>
            <a:ext uri="{FF2B5EF4-FFF2-40B4-BE49-F238E27FC236}">
              <a16:creationId xmlns:a16="http://schemas.microsoft.com/office/drawing/2014/main" xmlns="" id="{00000000-0008-0000-0600-00009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9" name="Text Box 8">
          <a:extLst>
            <a:ext uri="{FF2B5EF4-FFF2-40B4-BE49-F238E27FC236}">
              <a16:creationId xmlns:a16="http://schemas.microsoft.com/office/drawing/2014/main" xmlns="" id="{00000000-0008-0000-0600-000093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0" name="Text Box 8">
          <a:extLst>
            <a:ext uri="{FF2B5EF4-FFF2-40B4-BE49-F238E27FC236}">
              <a16:creationId xmlns:a16="http://schemas.microsoft.com/office/drawing/2014/main" xmlns="" id="{00000000-0008-0000-0600-000094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1" name="Text Box 9">
          <a:extLst>
            <a:ext uri="{FF2B5EF4-FFF2-40B4-BE49-F238E27FC236}">
              <a16:creationId xmlns:a16="http://schemas.microsoft.com/office/drawing/2014/main" xmlns="" id="{00000000-0008-0000-0600-00009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2" name="Text Box 9">
          <a:extLst>
            <a:ext uri="{FF2B5EF4-FFF2-40B4-BE49-F238E27FC236}">
              <a16:creationId xmlns:a16="http://schemas.microsoft.com/office/drawing/2014/main" xmlns="" id="{00000000-0008-0000-0600-00009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3" name="Text Box 8">
          <a:extLst>
            <a:ext uri="{FF2B5EF4-FFF2-40B4-BE49-F238E27FC236}">
              <a16:creationId xmlns:a16="http://schemas.microsoft.com/office/drawing/2014/main" xmlns="" id="{00000000-0008-0000-0600-000097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4" name="Text Box 8">
          <a:extLst>
            <a:ext uri="{FF2B5EF4-FFF2-40B4-BE49-F238E27FC236}">
              <a16:creationId xmlns:a16="http://schemas.microsoft.com/office/drawing/2014/main" xmlns="" id="{00000000-0008-0000-0600-000098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5" name="Text Box 9">
          <a:extLst>
            <a:ext uri="{FF2B5EF4-FFF2-40B4-BE49-F238E27FC236}">
              <a16:creationId xmlns:a16="http://schemas.microsoft.com/office/drawing/2014/main" xmlns="" id="{00000000-0008-0000-0600-00009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6" name="Text Box 8">
          <a:extLst>
            <a:ext uri="{FF2B5EF4-FFF2-40B4-BE49-F238E27FC236}">
              <a16:creationId xmlns:a16="http://schemas.microsoft.com/office/drawing/2014/main" xmlns="" id="{00000000-0008-0000-0600-00009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7" name="Text Box 8">
          <a:extLst>
            <a:ext uri="{FF2B5EF4-FFF2-40B4-BE49-F238E27FC236}">
              <a16:creationId xmlns:a16="http://schemas.microsoft.com/office/drawing/2014/main" xmlns="" id="{00000000-0008-0000-0600-00009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8" name="Text Box 9">
          <a:extLst>
            <a:ext uri="{FF2B5EF4-FFF2-40B4-BE49-F238E27FC236}">
              <a16:creationId xmlns:a16="http://schemas.microsoft.com/office/drawing/2014/main" xmlns="" id="{00000000-0008-0000-0600-00009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9" name="Text Box 9">
          <a:extLst>
            <a:ext uri="{FF2B5EF4-FFF2-40B4-BE49-F238E27FC236}">
              <a16:creationId xmlns:a16="http://schemas.microsoft.com/office/drawing/2014/main" xmlns="" id="{00000000-0008-0000-0600-00009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0" name="Text Box 8">
          <a:extLst>
            <a:ext uri="{FF2B5EF4-FFF2-40B4-BE49-F238E27FC236}">
              <a16:creationId xmlns:a16="http://schemas.microsoft.com/office/drawing/2014/main" xmlns="" id="{00000000-0008-0000-0600-00009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1" name="Text Box 8">
          <a:extLst>
            <a:ext uri="{FF2B5EF4-FFF2-40B4-BE49-F238E27FC236}">
              <a16:creationId xmlns:a16="http://schemas.microsoft.com/office/drawing/2014/main" xmlns="" id="{00000000-0008-0000-0600-00009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2" name="Text Box 9">
          <a:extLst>
            <a:ext uri="{FF2B5EF4-FFF2-40B4-BE49-F238E27FC236}">
              <a16:creationId xmlns:a16="http://schemas.microsoft.com/office/drawing/2014/main" xmlns="" id="{00000000-0008-0000-0600-0000A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3" name="Text Box 9">
          <a:extLst>
            <a:ext uri="{FF2B5EF4-FFF2-40B4-BE49-F238E27FC236}">
              <a16:creationId xmlns:a16="http://schemas.microsoft.com/office/drawing/2014/main" xmlns="" id="{00000000-0008-0000-0600-0000A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4" name="Text Box 8">
          <a:extLst>
            <a:ext uri="{FF2B5EF4-FFF2-40B4-BE49-F238E27FC236}">
              <a16:creationId xmlns:a16="http://schemas.microsoft.com/office/drawing/2014/main" xmlns="" id="{00000000-0008-0000-0600-0000A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5" name="Text Box 8">
          <a:extLst>
            <a:ext uri="{FF2B5EF4-FFF2-40B4-BE49-F238E27FC236}">
              <a16:creationId xmlns:a16="http://schemas.microsoft.com/office/drawing/2014/main" xmlns="" id="{00000000-0008-0000-0600-0000A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6" name="Text Box 9">
          <a:extLst>
            <a:ext uri="{FF2B5EF4-FFF2-40B4-BE49-F238E27FC236}">
              <a16:creationId xmlns:a16="http://schemas.microsoft.com/office/drawing/2014/main" xmlns="" id="{00000000-0008-0000-0600-0000A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7" name="Text Box 9">
          <a:extLst>
            <a:ext uri="{FF2B5EF4-FFF2-40B4-BE49-F238E27FC236}">
              <a16:creationId xmlns:a16="http://schemas.microsoft.com/office/drawing/2014/main" xmlns="" id="{00000000-0008-0000-0600-0000A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8" name="Text Box 8">
          <a:extLst>
            <a:ext uri="{FF2B5EF4-FFF2-40B4-BE49-F238E27FC236}">
              <a16:creationId xmlns:a16="http://schemas.microsoft.com/office/drawing/2014/main" xmlns="" id="{00000000-0008-0000-0600-0000A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9" name="Text Box 8">
          <a:extLst>
            <a:ext uri="{FF2B5EF4-FFF2-40B4-BE49-F238E27FC236}">
              <a16:creationId xmlns:a16="http://schemas.microsoft.com/office/drawing/2014/main" xmlns="" id="{00000000-0008-0000-0600-0000A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0" name="Text Box 9">
          <a:extLst>
            <a:ext uri="{FF2B5EF4-FFF2-40B4-BE49-F238E27FC236}">
              <a16:creationId xmlns:a16="http://schemas.microsoft.com/office/drawing/2014/main" xmlns="" id="{00000000-0008-0000-0600-0000A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1" name="Text Box 9">
          <a:extLst>
            <a:ext uri="{FF2B5EF4-FFF2-40B4-BE49-F238E27FC236}">
              <a16:creationId xmlns:a16="http://schemas.microsoft.com/office/drawing/2014/main" xmlns="" id="{00000000-0008-0000-0600-0000A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2" name="Text Box 8">
          <a:extLst>
            <a:ext uri="{FF2B5EF4-FFF2-40B4-BE49-F238E27FC236}">
              <a16:creationId xmlns:a16="http://schemas.microsoft.com/office/drawing/2014/main" xmlns="" id="{00000000-0008-0000-0600-0000A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3" name="Text Box 8">
          <a:extLst>
            <a:ext uri="{FF2B5EF4-FFF2-40B4-BE49-F238E27FC236}">
              <a16:creationId xmlns:a16="http://schemas.microsoft.com/office/drawing/2014/main" xmlns="" id="{00000000-0008-0000-0600-0000A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4" name="Text Box 9">
          <a:extLst>
            <a:ext uri="{FF2B5EF4-FFF2-40B4-BE49-F238E27FC236}">
              <a16:creationId xmlns:a16="http://schemas.microsoft.com/office/drawing/2014/main" xmlns="" id="{00000000-0008-0000-0600-0000A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5" name="Text Box 9">
          <a:extLst>
            <a:ext uri="{FF2B5EF4-FFF2-40B4-BE49-F238E27FC236}">
              <a16:creationId xmlns:a16="http://schemas.microsoft.com/office/drawing/2014/main" xmlns="" id="{00000000-0008-0000-0600-0000A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6" name="Text Box 8">
          <a:extLst>
            <a:ext uri="{FF2B5EF4-FFF2-40B4-BE49-F238E27FC236}">
              <a16:creationId xmlns:a16="http://schemas.microsoft.com/office/drawing/2014/main" xmlns="" id="{00000000-0008-0000-0600-0000A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7" name="Text Box 8">
          <a:extLst>
            <a:ext uri="{FF2B5EF4-FFF2-40B4-BE49-F238E27FC236}">
              <a16:creationId xmlns:a16="http://schemas.microsoft.com/office/drawing/2014/main" xmlns="" id="{00000000-0008-0000-0600-0000A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8" name="Text Box 9">
          <a:extLst>
            <a:ext uri="{FF2B5EF4-FFF2-40B4-BE49-F238E27FC236}">
              <a16:creationId xmlns:a16="http://schemas.microsoft.com/office/drawing/2014/main" xmlns="" id="{00000000-0008-0000-0600-0000B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9" name="Text Box 9">
          <a:extLst>
            <a:ext uri="{FF2B5EF4-FFF2-40B4-BE49-F238E27FC236}">
              <a16:creationId xmlns:a16="http://schemas.microsoft.com/office/drawing/2014/main" xmlns="" id="{00000000-0008-0000-0600-0000B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0" name="Text Box 8">
          <a:extLst>
            <a:ext uri="{FF2B5EF4-FFF2-40B4-BE49-F238E27FC236}">
              <a16:creationId xmlns:a16="http://schemas.microsoft.com/office/drawing/2014/main" xmlns="" id="{00000000-0008-0000-0600-0000B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1" name="Text Box 8">
          <a:extLst>
            <a:ext uri="{FF2B5EF4-FFF2-40B4-BE49-F238E27FC236}">
              <a16:creationId xmlns:a16="http://schemas.microsoft.com/office/drawing/2014/main" xmlns="" id="{00000000-0008-0000-0600-0000B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2" name="Text Box 9">
          <a:extLst>
            <a:ext uri="{FF2B5EF4-FFF2-40B4-BE49-F238E27FC236}">
              <a16:creationId xmlns:a16="http://schemas.microsoft.com/office/drawing/2014/main" xmlns="" id="{00000000-0008-0000-0600-0000B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3" name="Text Box 9">
          <a:extLst>
            <a:ext uri="{FF2B5EF4-FFF2-40B4-BE49-F238E27FC236}">
              <a16:creationId xmlns:a16="http://schemas.microsoft.com/office/drawing/2014/main" xmlns="" id="{00000000-0008-0000-0600-0000B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4" name="Text Box 8">
          <a:extLst>
            <a:ext uri="{FF2B5EF4-FFF2-40B4-BE49-F238E27FC236}">
              <a16:creationId xmlns:a16="http://schemas.microsoft.com/office/drawing/2014/main" xmlns="" id="{00000000-0008-0000-0600-0000B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5" name="Text Box 8">
          <a:extLst>
            <a:ext uri="{FF2B5EF4-FFF2-40B4-BE49-F238E27FC236}">
              <a16:creationId xmlns:a16="http://schemas.microsoft.com/office/drawing/2014/main" xmlns="" id="{00000000-0008-0000-0600-0000B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6" name="Text Box 9">
          <a:extLst>
            <a:ext uri="{FF2B5EF4-FFF2-40B4-BE49-F238E27FC236}">
              <a16:creationId xmlns:a16="http://schemas.microsoft.com/office/drawing/2014/main" xmlns="" id="{00000000-0008-0000-0600-0000B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7" name="Text Box 9">
          <a:extLst>
            <a:ext uri="{FF2B5EF4-FFF2-40B4-BE49-F238E27FC236}">
              <a16:creationId xmlns:a16="http://schemas.microsoft.com/office/drawing/2014/main" xmlns="" id="{00000000-0008-0000-0600-0000B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8" name="Text Box 8">
          <a:extLst>
            <a:ext uri="{FF2B5EF4-FFF2-40B4-BE49-F238E27FC236}">
              <a16:creationId xmlns:a16="http://schemas.microsoft.com/office/drawing/2014/main" xmlns="" id="{00000000-0008-0000-0600-0000B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9" name="Text Box 8">
          <a:extLst>
            <a:ext uri="{FF2B5EF4-FFF2-40B4-BE49-F238E27FC236}">
              <a16:creationId xmlns:a16="http://schemas.microsoft.com/office/drawing/2014/main" xmlns="" id="{00000000-0008-0000-0600-0000B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0" name="Text Box 9">
          <a:extLst>
            <a:ext uri="{FF2B5EF4-FFF2-40B4-BE49-F238E27FC236}">
              <a16:creationId xmlns:a16="http://schemas.microsoft.com/office/drawing/2014/main" xmlns="" id="{00000000-0008-0000-0600-0000B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1" name="Text Box 9">
          <a:extLst>
            <a:ext uri="{FF2B5EF4-FFF2-40B4-BE49-F238E27FC236}">
              <a16:creationId xmlns:a16="http://schemas.microsoft.com/office/drawing/2014/main" xmlns="" id="{00000000-0008-0000-0600-0000B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702" name="Text Box 8">
          <a:extLst>
            <a:ext uri="{FF2B5EF4-FFF2-40B4-BE49-F238E27FC236}">
              <a16:creationId xmlns:a16="http://schemas.microsoft.com/office/drawing/2014/main" xmlns="" id="{00000000-0008-0000-0600-0000B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703" name="Text Box 8">
          <a:extLst>
            <a:ext uri="{FF2B5EF4-FFF2-40B4-BE49-F238E27FC236}">
              <a16:creationId xmlns:a16="http://schemas.microsoft.com/office/drawing/2014/main" xmlns="" id="{00000000-0008-0000-0600-0000B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4" name="Text Box 9">
          <a:extLst>
            <a:ext uri="{FF2B5EF4-FFF2-40B4-BE49-F238E27FC236}">
              <a16:creationId xmlns:a16="http://schemas.microsoft.com/office/drawing/2014/main" xmlns="" id="{00000000-0008-0000-0600-0000C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5" name="Text Box 8">
          <a:extLst>
            <a:ext uri="{FF2B5EF4-FFF2-40B4-BE49-F238E27FC236}">
              <a16:creationId xmlns:a16="http://schemas.microsoft.com/office/drawing/2014/main" xmlns="" id="{00000000-0008-0000-0600-0000C1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6" name="Text Box 8">
          <a:extLst>
            <a:ext uri="{FF2B5EF4-FFF2-40B4-BE49-F238E27FC236}">
              <a16:creationId xmlns:a16="http://schemas.microsoft.com/office/drawing/2014/main" xmlns="" id="{00000000-0008-0000-0600-0000C2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7" name="Text Box 8">
          <a:extLst>
            <a:ext uri="{FF2B5EF4-FFF2-40B4-BE49-F238E27FC236}">
              <a16:creationId xmlns:a16="http://schemas.microsoft.com/office/drawing/2014/main" xmlns="" id="{00000000-0008-0000-0600-0000C3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8" name="Text Box 8">
          <a:extLst>
            <a:ext uri="{FF2B5EF4-FFF2-40B4-BE49-F238E27FC236}">
              <a16:creationId xmlns:a16="http://schemas.microsoft.com/office/drawing/2014/main" xmlns="" id="{00000000-0008-0000-0600-0000C4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9" name="Text Box 8">
          <a:extLst>
            <a:ext uri="{FF2B5EF4-FFF2-40B4-BE49-F238E27FC236}">
              <a16:creationId xmlns:a16="http://schemas.microsoft.com/office/drawing/2014/main" xmlns="" id="{00000000-0008-0000-0600-0000C5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10" name="Text Box 8">
          <a:extLst>
            <a:ext uri="{FF2B5EF4-FFF2-40B4-BE49-F238E27FC236}">
              <a16:creationId xmlns:a16="http://schemas.microsoft.com/office/drawing/2014/main" xmlns="" id="{00000000-0008-0000-0600-0000C6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1" name="Text Box 8">
          <a:extLst>
            <a:ext uri="{FF2B5EF4-FFF2-40B4-BE49-F238E27FC236}">
              <a16:creationId xmlns:a16="http://schemas.microsoft.com/office/drawing/2014/main" xmlns="" id="{00000000-0008-0000-0600-0000C7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2" name="Text Box 8">
          <a:extLst>
            <a:ext uri="{FF2B5EF4-FFF2-40B4-BE49-F238E27FC236}">
              <a16:creationId xmlns:a16="http://schemas.microsoft.com/office/drawing/2014/main" xmlns="" id="{00000000-0008-0000-0600-0000C8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3" name="Text Box 8">
          <a:extLst>
            <a:ext uri="{FF2B5EF4-FFF2-40B4-BE49-F238E27FC236}">
              <a16:creationId xmlns:a16="http://schemas.microsoft.com/office/drawing/2014/main" xmlns="" id="{00000000-0008-0000-0600-0000C9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4" name="Text Box 8">
          <a:extLst>
            <a:ext uri="{FF2B5EF4-FFF2-40B4-BE49-F238E27FC236}">
              <a16:creationId xmlns:a16="http://schemas.microsoft.com/office/drawing/2014/main" xmlns="" id="{00000000-0008-0000-0600-0000CA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5" name="Text Box 8">
          <a:extLst>
            <a:ext uri="{FF2B5EF4-FFF2-40B4-BE49-F238E27FC236}">
              <a16:creationId xmlns:a16="http://schemas.microsoft.com/office/drawing/2014/main" xmlns="" id="{00000000-0008-0000-0600-0000CB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6" name="Text Box 8">
          <a:extLst>
            <a:ext uri="{FF2B5EF4-FFF2-40B4-BE49-F238E27FC236}">
              <a16:creationId xmlns:a16="http://schemas.microsoft.com/office/drawing/2014/main" xmlns="" id="{00000000-0008-0000-0600-0000CC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38</xdr:row>
      <xdr:rowOff>0</xdr:rowOff>
    </xdr:from>
    <xdr:to>
      <xdr:col>1</xdr:col>
      <xdr:colOff>760640</xdr:colOff>
      <xdr:row>38</xdr:row>
      <xdr:rowOff>104775</xdr:rowOff>
    </xdr:to>
    <xdr:sp macro="" textlink="">
      <xdr:nvSpPr>
        <xdr:cNvPr id="2" name="Text Box 8">
          <a:extLst>
            <a:ext uri="{FF2B5EF4-FFF2-40B4-BE49-F238E27FC236}">
              <a16:creationId xmlns:a16="http://schemas.microsoft.com/office/drawing/2014/main" xmlns="" id="{00000000-0008-0000-1600-00000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 name="Text Box 8">
          <a:extLst>
            <a:ext uri="{FF2B5EF4-FFF2-40B4-BE49-F238E27FC236}">
              <a16:creationId xmlns:a16="http://schemas.microsoft.com/office/drawing/2014/main" xmlns="" id="{00000000-0008-0000-1600-00000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 name="Text Box 9">
          <a:extLst>
            <a:ext uri="{FF2B5EF4-FFF2-40B4-BE49-F238E27FC236}">
              <a16:creationId xmlns:a16="http://schemas.microsoft.com/office/drawing/2014/main" xmlns="" id="{00000000-0008-0000-1600-00000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 name="Text Box 9">
          <a:extLst>
            <a:ext uri="{FF2B5EF4-FFF2-40B4-BE49-F238E27FC236}">
              <a16:creationId xmlns:a16="http://schemas.microsoft.com/office/drawing/2014/main" xmlns="" id="{00000000-0008-0000-1600-00000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 name="Text Box 8">
          <a:extLst>
            <a:ext uri="{FF2B5EF4-FFF2-40B4-BE49-F238E27FC236}">
              <a16:creationId xmlns:a16="http://schemas.microsoft.com/office/drawing/2014/main" xmlns="" id="{00000000-0008-0000-1600-00000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 name="Text Box 8">
          <a:extLst>
            <a:ext uri="{FF2B5EF4-FFF2-40B4-BE49-F238E27FC236}">
              <a16:creationId xmlns:a16="http://schemas.microsoft.com/office/drawing/2014/main" xmlns="" id="{00000000-0008-0000-1600-000007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 name="Text Box 8">
          <a:extLst>
            <a:ext uri="{FF2B5EF4-FFF2-40B4-BE49-F238E27FC236}">
              <a16:creationId xmlns:a16="http://schemas.microsoft.com/office/drawing/2014/main" xmlns="" id="{00000000-0008-0000-1600-00000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 name="Text Box 8">
          <a:extLst>
            <a:ext uri="{FF2B5EF4-FFF2-40B4-BE49-F238E27FC236}">
              <a16:creationId xmlns:a16="http://schemas.microsoft.com/office/drawing/2014/main" xmlns="" id="{00000000-0008-0000-1600-00000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 name="Text Box 9">
          <a:extLst>
            <a:ext uri="{FF2B5EF4-FFF2-40B4-BE49-F238E27FC236}">
              <a16:creationId xmlns:a16="http://schemas.microsoft.com/office/drawing/2014/main" xmlns="" id="{00000000-0008-0000-1600-00000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 name="Text Box 9">
          <a:extLst>
            <a:ext uri="{FF2B5EF4-FFF2-40B4-BE49-F238E27FC236}">
              <a16:creationId xmlns:a16="http://schemas.microsoft.com/office/drawing/2014/main" xmlns="" id="{00000000-0008-0000-1600-00000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 name="Text Box 8">
          <a:extLst>
            <a:ext uri="{FF2B5EF4-FFF2-40B4-BE49-F238E27FC236}">
              <a16:creationId xmlns:a16="http://schemas.microsoft.com/office/drawing/2014/main" xmlns="" id="{00000000-0008-0000-1600-00000C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 name="Text Box 8">
          <a:extLst>
            <a:ext uri="{FF2B5EF4-FFF2-40B4-BE49-F238E27FC236}">
              <a16:creationId xmlns:a16="http://schemas.microsoft.com/office/drawing/2014/main" xmlns="" id="{00000000-0008-0000-1600-00000D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 name="Text Box 9">
          <a:extLst>
            <a:ext uri="{FF2B5EF4-FFF2-40B4-BE49-F238E27FC236}">
              <a16:creationId xmlns:a16="http://schemas.microsoft.com/office/drawing/2014/main" xmlns="" id="{00000000-0008-0000-1600-00000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5" name="Text Box 9">
          <a:extLst>
            <a:ext uri="{FF2B5EF4-FFF2-40B4-BE49-F238E27FC236}">
              <a16:creationId xmlns:a16="http://schemas.microsoft.com/office/drawing/2014/main" xmlns="" id="{00000000-0008-0000-1600-00000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6" name="Text Box 8">
          <a:extLst>
            <a:ext uri="{FF2B5EF4-FFF2-40B4-BE49-F238E27FC236}">
              <a16:creationId xmlns:a16="http://schemas.microsoft.com/office/drawing/2014/main" xmlns="" id="{00000000-0008-0000-1600-000010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7" name="Text Box 8">
          <a:extLst>
            <a:ext uri="{FF2B5EF4-FFF2-40B4-BE49-F238E27FC236}">
              <a16:creationId xmlns:a16="http://schemas.microsoft.com/office/drawing/2014/main" xmlns="" id="{00000000-0008-0000-1600-000011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8" name="Text Box 9">
          <a:extLst>
            <a:ext uri="{FF2B5EF4-FFF2-40B4-BE49-F238E27FC236}">
              <a16:creationId xmlns:a16="http://schemas.microsoft.com/office/drawing/2014/main" xmlns="" id="{00000000-0008-0000-1600-00001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9" name="Text Box 9">
          <a:extLst>
            <a:ext uri="{FF2B5EF4-FFF2-40B4-BE49-F238E27FC236}">
              <a16:creationId xmlns:a16="http://schemas.microsoft.com/office/drawing/2014/main" xmlns="" id="{00000000-0008-0000-1600-00001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0" name="Text Box 8">
          <a:extLst>
            <a:ext uri="{FF2B5EF4-FFF2-40B4-BE49-F238E27FC236}">
              <a16:creationId xmlns:a16="http://schemas.microsoft.com/office/drawing/2014/main" xmlns="" id="{00000000-0008-0000-1600-000014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1" name="Text Box 8">
          <a:extLst>
            <a:ext uri="{FF2B5EF4-FFF2-40B4-BE49-F238E27FC236}">
              <a16:creationId xmlns:a16="http://schemas.microsoft.com/office/drawing/2014/main" xmlns="" id="{00000000-0008-0000-1600-000015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2" name="Text Box 9">
          <a:extLst>
            <a:ext uri="{FF2B5EF4-FFF2-40B4-BE49-F238E27FC236}">
              <a16:creationId xmlns:a16="http://schemas.microsoft.com/office/drawing/2014/main" xmlns="" id="{00000000-0008-0000-1600-00001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3" name="Text Box 9">
          <a:extLst>
            <a:ext uri="{FF2B5EF4-FFF2-40B4-BE49-F238E27FC236}">
              <a16:creationId xmlns:a16="http://schemas.microsoft.com/office/drawing/2014/main" xmlns="" id="{00000000-0008-0000-1600-00001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4" name="Text Box 8">
          <a:extLst>
            <a:ext uri="{FF2B5EF4-FFF2-40B4-BE49-F238E27FC236}">
              <a16:creationId xmlns:a16="http://schemas.microsoft.com/office/drawing/2014/main" xmlns="" id="{00000000-0008-0000-1600-00001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5" name="Text Box 8">
          <a:extLst>
            <a:ext uri="{FF2B5EF4-FFF2-40B4-BE49-F238E27FC236}">
              <a16:creationId xmlns:a16="http://schemas.microsoft.com/office/drawing/2014/main" xmlns="" id="{00000000-0008-0000-1600-00001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6" name="Text Box 9">
          <a:extLst>
            <a:ext uri="{FF2B5EF4-FFF2-40B4-BE49-F238E27FC236}">
              <a16:creationId xmlns:a16="http://schemas.microsoft.com/office/drawing/2014/main" xmlns="" id="{00000000-0008-0000-1600-00001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7" name="Text Box 8">
          <a:extLst>
            <a:ext uri="{FF2B5EF4-FFF2-40B4-BE49-F238E27FC236}">
              <a16:creationId xmlns:a16="http://schemas.microsoft.com/office/drawing/2014/main" xmlns="" id="{00000000-0008-0000-1600-00001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8" name="Text Box 8">
          <a:extLst>
            <a:ext uri="{FF2B5EF4-FFF2-40B4-BE49-F238E27FC236}">
              <a16:creationId xmlns:a16="http://schemas.microsoft.com/office/drawing/2014/main" xmlns="" id="{00000000-0008-0000-1600-00001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9" name="Text Box 9">
          <a:extLst>
            <a:ext uri="{FF2B5EF4-FFF2-40B4-BE49-F238E27FC236}">
              <a16:creationId xmlns:a16="http://schemas.microsoft.com/office/drawing/2014/main" xmlns="" id="{00000000-0008-0000-1600-00001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0" name="Text Box 9">
          <a:extLst>
            <a:ext uri="{FF2B5EF4-FFF2-40B4-BE49-F238E27FC236}">
              <a16:creationId xmlns:a16="http://schemas.microsoft.com/office/drawing/2014/main" xmlns="" id="{00000000-0008-0000-1600-00001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1" name="Text Box 8">
          <a:extLst>
            <a:ext uri="{FF2B5EF4-FFF2-40B4-BE49-F238E27FC236}">
              <a16:creationId xmlns:a16="http://schemas.microsoft.com/office/drawing/2014/main" xmlns="" id="{00000000-0008-0000-1600-00001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2" name="Text Box 8">
          <a:extLst>
            <a:ext uri="{FF2B5EF4-FFF2-40B4-BE49-F238E27FC236}">
              <a16:creationId xmlns:a16="http://schemas.microsoft.com/office/drawing/2014/main" xmlns="" id="{00000000-0008-0000-1600-00002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3" name="Text Box 9">
          <a:extLst>
            <a:ext uri="{FF2B5EF4-FFF2-40B4-BE49-F238E27FC236}">
              <a16:creationId xmlns:a16="http://schemas.microsoft.com/office/drawing/2014/main" xmlns="" id="{00000000-0008-0000-1600-00002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4" name="Text Box 8">
          <a:extLst>
            <a:ext uri="{FF2B5EF4-FFF2-40B4-BE49-F238E27FC236}">
              <a16:creationId xmlns:a16="http://schemas.microsoft.com/office/drawing/2014/main" xmlns="" id="{00000000-0008-0000-1600-00002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5" name="Text Box 8">
          <a:extLst>
            <a:ext uri="{FF2B5EF4-FFF2-40B4-BE49-F238E27FC236}">
              <a16:creationId xmlns:a16="http://schemas.microsoft.com/office/drawing/2014/main" xmlns="" id="{00000000-0008-0000-1600-00002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6" name="Text Box 9">
          <a:extLst>
            <a:ext uri="{FF2B5EF4-FFF2-40B4-BE49-F238E27FC236}">
              <a16:creationId xmlns:a16="http://schemas.microsoft.com/office/drawing/2014/main" xmlns="" id="{00000000-0008-0000-1600-00002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7" name="Text Box 9">
          <a:extLst>
            <a:ext uri="{FF2B5EF4-FFF2-40B4-BE49-F238E27FC236}">
              <a16:creationId xmlns:a16="http://schemas.microsoft.com/office/drawing/2014/main" xmlns="" id="{00000000-0008-0000-1600-00002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8" name="Text Box 8">
          <a:extLst>
            <a:ext uri="{FF2B5EF4-FFF2-40B4-BE49-F238E27FC236}">
              <a16:creationId xmlns:a16="http://schemas.microsoft.com/office/drawing/2014/main" xmlns="" id="{00000000-0008-0000-1600-00002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9" name="Text Box 8">
          <a:extLst>
            <a:ext uri="{FF2B5EF4-FFF2-40B4-BE49-F238E27FC236}">
              <a16:creationId xmlns:a16="http://schemas.microsoft.com/office/drawing/2014/main" xmlns="" id="{00000000-0008-0000-1600-00002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0" name="Text Box 9">
          <a:extLst>
            <a:ext uri="{FF2B5EF4-FFF2-40B4-BE49-F238E27FC236}">
              <a16:creationId xmlns:a16="http://schemas.microsoft.com/office/drawing/2014/main" xmlns="" id="{00000000-0008-0000-1600-00002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1" name="Text Box 9">
          <a:extLst>
            <a:ext uri="{FF2B5EF4-FFF2-40B4-BE49-F238E27FC236}">
              <a16:creationId xmlns:a16="http://schemas.microsoft.com/office/drawing/2014/main" xmlns="" id="{00000000-0008-0000-1600-00002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2" name="Text Box 8">
          <a:extLst>
            <a:ext uri="{FF2B5EF4-FFF2-40B4-BE49-F238E27FC236}">
              <a16:creationId xmlns:a16="http://schemas.microsoft.com/office/drawing/2014/main" xmlns="" id="{00000000-0008-0000-1600-00002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3" name="Text Box 8">
          <a:extLst>
            <a:ext uri="{FF2B5EF4-FFF2-40B4-BE49-F238E27FC236}">
              <a16:creationId xmlns:a16="http://schemas.microsoft.com/office/drawing/2014/main" xmlns="" id="{00000000-0008-0000-1600-00002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4" name="Text Box 9">
          <a:extLst>
            <a:ext uri="{FF2B5EF4-FFF2-40B4-BE49-F238E27FC236}">
              <a16:creationId xmlns:a16="http://schemas.microsoft.com/office/drawing/2014/main" xmlns="" id="{00000000-0008-0000-1600-00002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5" name="Text Box 9">
          <a:extLst>
            <a:ext uri="{FF2B5EF4-FFF2-40B4-BE49-F238E27FC236}">
              <a16:creationId xmlns:a16="http://schemas.microsoft.com/office/drawing/2014/main" xmlns="" id="{00000000-0008-0000-1600-00002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6" name="Text Box 8">
          <a:extLst>
            <a:ext uri="{FF2B5EF4-FFF2-40B4-BE49-F238E27FC236}">
              <a16:creationId xmlns:a16="http://schemas.microsoft.com/office/drawing/2014/main" xmlns="" id="{00000000-0008-0000-1600-00002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7" name="Text Box 8">
          <a:extLst>
            <a:ext uri="{FF2B5EF4-FFF2-40B4-BE49-F238E27FC236}">
              <a16:creationId xmlns:a16="http://schemas.microsoft.com/office/drawing/2014/main" xmlns="" id="{00000000-0008-0000-1600-00002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8" name="Text Box 9">
          <a:extLst>
            <a:ext uri="{FF2B5EF4-FFF2-40B4-BE49-F238E27FC236}">
              <a16:creationId xmlns:a16="http://schemas.microsoft.com/office/drawing/2014/main" xmlns="" id="{00000000-0008-0000-1600-00003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9" name="Text Box 9">
          <a:extLst>
            <a:ext uri="{FF2B5EF4-FFF2-40B4-BE49-F238E27FC236}">
              <a16:creationId xmlns:a16="http://schemas.microsoft.com/office/drawing/2014/main" xmlns="" id="{00000000-0008-0000-1600-00003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0" name="Text Box 8">
          <a:extLst>
            <a:ext uri="{FF2B5EF4-FFF2-40B4-BE49-F238E27FC236}">
              <a16:creationId xmlns:a16="http://schemas.microsoft.com/office/drawing/2014/main" xmlns="" id="{00000000-0008-0000-1600-00003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1" name="Text Box 8">
          <a:extLst>
            <a:ext uri="{FF2B5EF4-FFF2-40B4-BE49-F238E27FC236}">
              <a16:creationId xmlns:a16="http://schemas.microsoft.com/office/drawing/2014/main" xmlns="" id="{00000000-0008-0000-1600-00003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2" name="Text Box 9">
          <a:extLst>
            <a:ext uri="{FF2B5EF4-FFF2-40B4-BE49-F238E27FC236}">
              <a16:creationId xmlns:a16="http://schemas.microsoft.com/office/drawing/2014/main" xmlns="" id="{00000000-0008-0000-1600-00003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3" name="Text Box 9">
          <a:extLst>
            <a:ext uri="{FF2B5EF4-FFF2-40B4-BE49-F238E27FC236}">
              <a16:creationId xmlns:a16="http://schemas.microsoft.com/office/drawing/2014/main" xmlns="" id="{00000000-0008-0000-1600-00003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4" name="Text Box 8">
          <a:extLst>
            <a:ext uri="{FF2B5EF4-FFF2-40B4-BE49-F238E27FC236}">
              <a16:creationId xmlns:a16="http://schemas.microsoft.com/office/drawing/2014/main" xmlns="" id="{00000000-0008-0000-1600-00003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5" name="Text Box 8">
          <a:extLst>
            <a:ext uri="{FF2B5EF4-FFF2-40B4-BE49-F238E27FC236}">
              <a16:creationId xmlns:a16="http://schemas.microsoft.com/office/drawing/2014/main" xmlns="" id="{00000000-0008-0000-1600-00003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6" name="Text Box 9">
          <a:extLst>
            <a:ext uri="{FF2B5EF4-FFF2-40B4-BE49-F238E27FC236}">
              <a16:creationId xmlns:a16="http://schemas.microsoft.com/office/drawing/2014/main" xmlns="" id="{00000000-0008-0000-1600-00003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7" name="Text Box 9">
          <a:extLst>
            <a:ext uri="{FF2B5EF4-FFF2-40B4-BE49-F238E27FC236}">
              <a16:creationId xmlns:a16="http://schemas.microsoft.com/office/drawing/2014/main" xmlns="" id="{00000000-0008-0000-1600-00003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8" name="Text Box 8">
          <a:extLst>
            <a:ext uri="{FF2B5EF4-FFF2-40B4-BE49-F238E27FC236}">
              <a16:creationId xmlns:a16="http://schemas.microsoft.com/office/drawing/2014/main" xmlns="" id="{00000000-0008-0000-1600-00003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9" name="Text Box 8">
          <a:extLst>
            <a:ext uri="{FF2B5EF4-FFF2-40B4-BE49-F238E27FC236}">
              <a16:creationId xmlns:a16="http://schemas.microsoft.com/office/drawing/2014/main" xmlns="" id="{00000000-0008-0000-1600-00003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0" name="Text Box 9">
          <a:extLst>
            <a:ext uri="{FF2B5EF4-FFF2-40B4-BE49-F238E27FC236}">
              <a16:creationId xmlns:a16="http://schemas.microsoft.com/office/drawing/2014/main" xmlns="" id="{00000000-0008-0000-1600-00003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1" name="Text Box 9">
          <a:extLst>
            <a:ext uri="{FF2B5EF4-FFF2-40B4-BE49-F238E27FC236}">
              <a16:creationId xmlns:a16="http://schemas.microsoft.com/office/drawing/2014/main" xmlns="" id="{00000000-0008-0000-1600-00003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2" name="Text Box 8">
          <a:extLst>
            <a:ext uri="{FF2B5EF4-FFF2-40B4-BE49-F238E27FC236}">
              <a16:creationId xmlns:a16="http://schemas.microsoft.com/office/drawing/2014/main" xmlns="" id="{00000000-0008-0000-1600-00003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3" name="Text Box 8">
          <a:extLst>
            <a:ext uri="{FF2B5EF4-FFF2-40B4-BE49-F238E27FC236}">
              <a16:creationId xmlns:a16="http://schemas.microsoft.com/office/drawing/2014/main" xmlns="" id="{00000000-0008-0000-1600-00003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4" name="Text Box 9">
          <a:extLst>
            <a:ext uri="{FF2B5EF4-FFF2-40B4-BE49-F238E27FC236}">
              <a16:creationId xmlns:a16="http://schemas.microsoft.com/office/drawing/2014/main" xmlns="" id="{00000000-0008-0000-1600-00004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5" name="Text Box 9">
          <a:extLst>
            <a:ext uri="{FF2B5EF4-FFF2-40B4-BE49-F238E27FC236}">
              <a16:creationId xmlns:a16="http://schemas.microsoft.com/office/drawing/2014/main" xmlns="" id="{00000000-0008-0000-1600-00004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6" name="Text Box 8">
          <a:extLst>
            <a:ext uri="{FF2B5EF4-FFF2-40B4-BE49-F238E27FC236}">
              <a16:creationId xmlns:a16="http://schemas.microsoft.com/office/drawing/2014/main" xmlns="" id="{00000000-0008-0000-1600-00004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7" name="Text Box 8">
          <a:extLst>
            <a:ext uri="{FF2B5EF4-FFF2-40B4-BE49-F238E27FC236}">
              <a16:creationId xmlns:a16="http://schemas.microsoft.com/office/drawing/2014/main" xmlns="" id="{00000000-0008-0000-1600-00004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8" name="Text Box 9">
          <a:extLst>
            <a:ext uri="{FF2B5EF4-FFF2-40B4-BE49-F238E27FC236}">
              <a16:creationId xmlns:a16="http://schemas.microsoft.com/office/drawing/2014/main" xmlns="" id="{00000000-0008-0000-1600-00004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9" name="Text Box 9">
          <a:extLst>
            <a:ext uri="{FF2B5EF4-FFF2-40B4-BE49-F238E27FC236}">
              <a16:creationId xmlns:a16="http://schemas.microsoft.com/office/drawing/2014/main" xmlns="" id="{00000000-0008-0000-1600-00004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0" name="Text Box 8">
          <a:extLst>
            <a:ext uri="{FF2B5EF4-FFF2-40B4-BE49-F238E27FC236}">
              <a16:creationId xmlns:a16="http://schemas.microsoft.com/office/drawing/2014/main" xmlns="" id="{00000000-0008-0000-1600-00004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1" name="Text Box 8">
          <a:extLst>
            <a:ext uri="{FF2B5EF4-FFF2-40B4-BE49-F238E27FC236}">
              <a16:creationId xmlns:a16="http://schemas.microsoft.com/office/drawing/2014/main" xmlns="" id="{00000000-0008-0000-1600-00004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2" name="Text Box 9">
          <a:extLst>
            <a:ext uri="{FF2B5EF4-FFF2-40B4-BE49-F238E27FC236}">
              <a16:creationId xmlns:a16="http://schemas.microsoft.com/office/drawing/2014/main" xmlns="" id="{00000000-0008-0000-1600-00004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3" name="Text Box 8">
          <a:extLst>
            <a:ext uri="{FF2B5EF4-FFF2-40B4-BE49-F238E27FC236}">
              <a16:creationId xmlns:a16="http://schemas.microsoft.com/office/drawing/2014/main" xmlns="" id="{00000000-0008-0000-1600-00004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4" name="Text Box 8">
          <a:extLst>
            <a:ext uri="{FF2B5EF4-FFF2-40B4-BE49-F238E27FC236}">
              <a16:creationId xmlns:a16="http://schemas.microsoft.com/office/drawing/2014/main" xmlns="" id="{00000000-0008-0000-1600-00004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5" name="Text Box 9">
          <a:extLst>
            <a:ext uri="{FF2B5EF4-FFF2-40B4-BE49-F238E27FC236}">
              <a16:creationId xmlns:a16="http://schemas.microsoft.com/office/drawing/2014/main" xmlns="" id="{00000000-0008-0000-1600-00004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6" name="Text Box 9">
          <a:extLst>
            <a:ext uri="{FF2B5EF4-FFF2-40B4-BE49-F238E27FC236}">
              <a16:creationId xmlns:a16="http://schemas.microsoft.com/office/drawing/2014/main" xmlns="" id="{00000000-0008-0000-1600-00004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7" name="Text Box 8">
          <a:extLst>
            <a:ext uri="{FF2B5EF4-FFF2-40B4-BE49-F238E27FC236}">
              <a16:creationId xmlns:a16="http://schemas.microsoft.com/office/drawing/2014/main" xmlns="" id="{00000000-0008-0000-1600-00004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8" name="Text Box 8">
          <a:extLst>
            <a:ext uri="{FF2B5EF4-FFF2-40B4-BE49-F238E27FC236}">
              <a16:creationId xmlns:a16="http://schemas.microsoft.com/office/drawing/2014/main" xmlns="" id="{00000000-0008-0000-1600-00004E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9" name="Text Box 8">
          <a:extLst>
            <a:ext uri="{FF2B5EF4-FFF2-40B4-BE49-F238E27FC236}">
              <a16:creationId xmlns:a16="http://schemas.microsoft.com/office/drawing/2014/main" xmlns="" id="{00000000-0008-0000-1600-00004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0" name="Text Box 8">
          <a:extLst>
            <a:ext uri="{FF2B5EF4-FFF2-40B4-BE49-F238E27FC236}">
              <a16:creationId xmlns:a16="http://schemas.microsoft.com/office/drawing/2014/main" xmlns="" id="{00000000-0008-0000-1600-00005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1" name="Text Box 9">
          <a:extLst>
            <a:ext uri="{FF2B5EF4-FFF2-40B4-BE49-F238E27FC236}">
              <a16:creationId xmlns:a16="http://schemas.microsoft.com/office/drawing/2014/main" xmlns="" id="{00000000-0008-0000-1600-00005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2" name="Text Box 9">
          <a:extLst>
            <a:ext uri="{FF2B5EF4-FFF2-40B4-BE49-F238E27FC236}">
              <a16:creationId xmlns:a16="http://schemas.microsoft.com/office/drawing/2014/main" xmlns="" id="{00000000-0008-0000-1600-00005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3" name="Text Box 8">
          <a:extLst>
            <a:ext uri="{FF2B5EF4-FFF2-40B4-BE49-F238E27FC236}">
              <a16:creationId xmlns:a16="http://schemas.microsoft.com/office/drawing/2014/main" xmlns="" id="{00000000-0008-0000-1600-000053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4" name="Text Box 8">
          <a:extLst>
            <a:ext uri="{FF2B5EF4-FFF2-40B4-BE49-F238E27FC236}">
              <a16:creationId xmlns:a16="http://schemas.microsoft.com/office/drawing/2014/main" xmlns="" id="{00000000-0008-0000-1600-000054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5" name="Text Box 9">
          <a:extLst>
            <a:ext uri="{FF2B5EF4-FFF2-40B4-BE49-F238E27FC236}">
              <a16:creationId xmlns:a16="http://schemas.microsoft.com/office/drawing/2014/main" xmlns="" id="{00000000-0008-0000-1600-00005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6" name="Text Box 9">
          <a:extLst>
            <a:ext uri="{FF2B5EF4-FFF2-40B4-BE49-F238E27FC236}">
              <a16:creationId xmlns:a16="http://schemas.microsoft.com/office/drawing/2014/main" xmlns="" id="{00000000-0008-0000-1600-00005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7" name="Text Box 8">
          <a:extLst>
            <a:ext uri="{FF2B5EF4-FFF2-40B4-BE49-F238E27FC236}">
              <a16:creationId xmlns:a16="http://schemas.microsoft.com/office/drawing/2014/main" xmlns="" id="{00000000-0008-0000-1600-000057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8" name="Text Box 8">
          <a:extLst>
            <a:ext uri="{FF2B5EF4-FFF2-40B4-BE49-F238E27FC236}">
              <a16:creationId xmlns:a16="http://schemas.microsoft.com/office/drawing/2014/main" xmlns="" id="{00000000-0008-0000-1600-000058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9" name="Text Box 9">
          <a:extLst>
            <a:ext uri="{FF2B5EF4-FFF2-40B4-BE49-F238E27FC236}">
              <a16:creationId xmlns:a16="http://schemas.microsoft.com/office/drawing/2014/main" xmlns="" id="{00000000-0008-0000-1600-00005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0" name="Text Box 9">
          <a:extLst>
            <a:ext uri="{FF2B5EF4-FFF2-40B4-BE49-F238E27FC236}">
              <a16:creationId xmlns:a16="http://schemas.microsoft.com/office/drawing/2014/main" xmlns="" id="{00000000-0008-0000-1600-00005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1" name="Text Box 8">
          <a:extLst>
            <a:ext uri="{FF2B5EF4-FFF2-40B4-BE49-F238E27FC236}">
              <a16:creationId xmlns:a16="http://schemas.microsoft.com/office/drawing/2014/main" xmlns="" id="{00000000-0008-0000-1600-00005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2" name="Text Box 8">
          <a:extLst>
            <a:ext uri="{FF2B5EF4-FFF2-40B4-BE49-F238E27FC236}">
              <a16:creationId xmlns:a16="http://schemas.microsoft.com/office/drawing/2014/main" xmlns="" id="{00000000-0008-0000-1600-00005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3" name="Text Box 9">
          <a:extLst>
            <a:ext uri="{FF2B5EF4-FFF2-40B4-BE49-F238E27FC236}">
              <a16:creationId xmlns:a16="http://schemas.microsoft.com/office/drawing/2014/main" xmlns="" id="{00000000-0008-0000-1600-00005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4" name="Text Box 9">
          <a:extLst>
            <a:ext uri="{FF2B5EF4-FFF2-40B4-BE49-F238E27FC236}">
              <a16:creationId xmlns:a16="http://schemas.microsoft.com/office/drawing/2014/main" xmlns="" id="{00000000-0008-0000-1600-00005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5" name="Text Box 8">
          <a:extLst>
            <a:ext uri="{FF2B5EF4-FFF2-40B4-BE49-F238E27FC236}">
              <a16:creationId xmlns:a16="http://schemas.microsoft.com/office/drawing/2014/main" xmlns="" id="{00000000-0008-0000-1600-00005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6" name="Text Box 8">
          <a:extLst>
            <a:ext uri="{FF2B5EF4-FFF2-40B4-BE49-F238E27FC236}">
              <a16:creationId xmlns:a16="http://schemas.microsoft.com/office/drawing/2014/main" xmlns="" id="{00000000-0008-0000-1600-00006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7" name="Text Box 9">
          <a:extLst>
            <a:ext uri="{FF2B5EF4-FFF2-40B4-BE49-F238E27FC236}">
              <a16:creationId xmlns:a16="http://schemas.microsoft.com/office/drawing/2014/main" xmlns="" id="{00000000-0008-0000-1600-00006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8" name="Text Box 8">
          <a:extLst>
            <a:ext uri="{FF2B5EF4-FFF2-40B4-BE49-F238E27FC236}">
              <a16:creationId xmlns:a16="http://schemas.microsoft.com/office/drawing/2014/main" xmlns="" id="{00000000-0008-0000-1600-00006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9" name="Text Box 8">
          <a:extLst>
            <a:ext uri="{FF2B5EF4-FFF2-40B4-BE49-F238E27FC236}">
              <a16:creationId xmlns:a16="http://schemas.microsoft.com/office/drawing/2014/main" xmlns="" id="{00000000-0008-0000-1600-00006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0" name="Text Box 9">
          <a:extLst>
            <a:ext uri="{FF2B5EF4-FFF2-40B4-BE49-F238E27FC236}">
              <a16:creationId xmlns:a16="http://schemas.microsoft.com/office/drawing/2014/main" xmlns="" id="{00000000-0008-0000-1600-00006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1" name="Text Box 9">
          <a:extLst>
            <a:ext uri="{FF2B5EF4-FFF2-40B4-BE49-F238E27FC236}">
              <a16:creationId xmlns:a16="http://schemas.microsoft.com/office/drawing/2014/main" xmlns="" id="{00000000-0008-0000-1600-00006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2" name="Text Box 8">
          <a:extLst>
            <a:ext uri="{FF2B5EF4-FFF2-40B4-BE49-F238E27FC236}">
              <a16:creationId xmlns:a16="http://schemas.microsoft.com/office/drawing/2014/main" xmlns="" id="{00000000-0008-0000-1600-00006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3" name="Text Box 8">
          <a:extLst>
            <a:ext uri="{FF2B5EF4-FFF2-40B4-BE49-F238E27FC236}">
              <a16:creationId xmlns:a16="http://schemas.microsoft.com/office/drawing/2014/main" xmlns="" id="{00000000-0008-0000-1600-00006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4" name="Text Box 9">
          <a:extLst>
            <a:ext uri="{FF2B5EF4-FFF2-40B4-BE49-F238E27FC236}">
              <a16:creationId xmlns:a16="http://schemas.microsoft.com/office/drawing/2014/main" xmlns="" id="{00000000-0008-0000-1600-00006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5" name="Text Box 8">
          <a:extLst>
            <a:ext uri="{FF2B5EF4-FFF2-40B4-BE49-F238E27FC236}">
              <a16:creationId xmlns:a16="http://schemas.microsoft.com/office/drawing/2014/main" xmlns="" id="{00000000-0008-0000-1600-00006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6" name="Text Box 8">
          <a:extLst>
            <a:ext uri="{FF2B5EF4-FFF2-40B4-BE49-F238E27FC236}">
              <a16:creationId xmlns:a16="http://schemas.microsoft.com/office/drawing/2014/main" xmlns="" id="{00000000-0008-0000-1600-00006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7" name="Text Box 9">
          <a:extLst>
            <a:ext uri="{FF2B5EF4-FFF2-40B4-BE49-F238E27FC236}">
              <a16:creationId xmlns:a16="http://schemas.microsoft.com/office/drawing/2014/main" xmlns="" id="{00000000-0008-0000-1600-00006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8" name="Text Box 9">
          <a:extLst>
            <a:ext uri="{FF2B5EF4-FFF2-40B4-BE49-F238E27FC236}">
              <a16:creationId xmlns:a16="http://schemas.microsoft.com/office/drawing/2014/main" xmlns="" id="{00000000-0008-0000-1600-00006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9" name="Text Box 8">
          <a:extLst>
            <a:ext uri="{FF2B5EF4-FFF2-40B4-BE49-F238E27FC236}">
              <a16:creationId xmlns:a16="http://schemas.microsoft.com/office/drawing/2014/main" xmlns="" id="{00000000-0008-0000-1600-00006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0" name="Text Box 8">
          <a:extLst>
            <a:ext uri="{FF2B5EF4-FFF2-40B4-BE49-F238E27FC236}">
              <a16:creationId xmlns:a16="http://schemas.microsoft.com/office/drawing/2014/main" xmlns="" id="{00000000-0008-0000-1600-00006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1" name="Text Box 9">
          <a:extLst>
            <a:ext uri="{FF2B5EF4-FFF2-40B4-BE49-F238E27FC236}">
              <a16:creationId xmlns:a16="http://schemas.microsoft.com/office/drawing/2014/main" xmlns="" id="{00000000-0008-0000-1600-00006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2" name="Text Box 9">
          <a:extLst>
            <a:ext uri="{FF2B5EF4-FFF2-40B4-BE49-F238E27FC236}">
              <a16:creationId xmlns:a16="http://schemas.microsoft.com/office/drawing/2014/main" xmlns="" id="{00000000-0008-0000-1600-00007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3" name="Text Box 8">
          <a:extLst>
            <a:ext uri="{FF2B5EF4-FFF2-40B4-BE49-F238E27FC236}">
              <a16:creationId xmlns:a16="http://schemas.microsoft.com/office/drawing/2014/main" xmlns="" id="{00000000-0008-0000-1600-00007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4" name="Text Box 8">
          <a:extLst>
            <a:ext uri="{FF2B5EF4-FFF2-40B4-BE49-F238E27FC236}">
              <a16:creationId xmlns:a16="http://schemas.microsoft.com/office/drawing/2014/main" xmlns="" id="{00000000-0008-0000-1600-00007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5" name="Text Box 9">
          <a:extLst>
            <a:ext uri="{FF2B5EF4-FFF2-40B4-BE49-F238E27FC236}">
              <a16:creationId xmlns:a16="http://schemas.microsoft.com/office/drawing/2014/main" xmlns="" id="{00000000-0008-0000-1600-00007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6" name="Text Box 9">
          <a:extLst>
            <a:ext uri="{FF2B5EF4-FFF2-40B4-BE49-F238E27FC236}">
              <a16:creationId xmlns:a16="http://schemas.microsoft.com/office/drawing/2014/main" xmlns="" id="{00000000-0008-0000-1600-00007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7" name="Text Box 8">
          <a:extLst>
            <a:ext uri="{FF2B5EF4-FFF2-40B4-BE49-F238E27FC236}">
              <a16:creationId xmlns:a16="http://schemas.microsoft.com/office/drawing/2014/main" xmlns="" id="{00000000-0008-0000-1600-00007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8" name="Text Box 8">
          <a:extLst>
            <a:ext uri="{FF2B5EF4-FFF2-40B4-BE49-F238E27FC236}">
              <a16:creationId xmlns:a16="http://schemas.microsoft.com/office/drawing/2014/main" xmlns="" id="{00000000-0008-0000-1600-00007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9" name="Text Box 9">
          <a:extLst>
            <a:ext uri="{FF2B5EF4-FFF2-40B4-BE49-F238E27FC236}">
              <a16:creationId xmlns:a16="http://schemas.microsoft.com/office/drawing/2014/main" xmlns="" id="{00000000-0008-0000-1600-00007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0" name="Text Box 9">
          <a:extLst>
            <a:ext uri="{FF2B5EF4-FFF2-40B4-BE49-F238E27FC236}">
              <a16:creationId xmlns:a16="http://schemas.microsoft.com/office/drawing/2014/main" xmlns="" id="{00000000-0008-0000-1600-00007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1" name="Text Box 8">
          <a:extLst>
            <a:ext uri="{FF2B5EF4-FFF2-40B4-BE49-F238E27FC236}">
              <a16:creationId xmlns:a16="http://schemas.microsoft.com/office/drawing/2014/main" xmlns="" id="{00000000-0008-0000-1600-00007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2" name="Text Box 8">
          <a:extLst>
            <a:ext uri="{FF2B5EF4-FFF2-40B4-BE49-F238E27FC236}">
              <a16:creationId xmlns:a16="http://schemas.microsoft.com/office/drawing/2014/main" xmlns="" id="{00000000-0008-0000-1600-00007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3" name="Text Box 9">
          <a:extLst>
            <a:ext uri="{FF2B5EF4-FFF2-40B4-BE49-F238E27FC236}">
              <a16:creationId xmlns:a16="http://schemas.microsoft.com/office/drawing/2014/main" xmlns="" id="{00000000-0008-0000-1600-00007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4" name="Text Box 9">
          <a:extLst>
            <a:ext uri="{FF2B5EF4-FFF2-40B4-BE49-F238E27FC236}">
              <a16:creationId xmlns:a16="http://schemas.microsoft.com/office/drawing/2014/main" xmlns="" id="{00000000-0008-0000-1600-00007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5" name="Text Box 8">
          <a:extLst>
            <a:ext uri="{FF2B5EF4-FFF2-40B4-BE49-F238E27FC236}">
              <a16:creationId xmlns:a16="http://schemas.microsoft.com/office/drawing/2014/main" xmlns="" id="{00000000-0008-0000-1600-00007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6" name="Text Box 8">
          <a:extLst>
            <a:ext uri="{FF2B5EF4-FFF2-40B4-BE49-F238E27FC236}">
              <a16:creationId xmlns:a16="http://schemas.microsoft.com/office/drawing/2014/main" xmlns="" id="{00000000-0008-0000-1600-00007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7" name="Text Box 9">
          <a:extLst>
            <a:ext uri="{FF2B5EF4-FFF2-40B4-BE49-F238E27FC236}">
              <a16:creationId xmlns:a16="http://schemas.microsoft.com/office/drawing/2014/main" xmlns="" id="{00000000-0008-0000-1600-00007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8" name="Text Box 9">
          <a:extLst>
            <a:ext uri="{FF2B5EF4-FFF2-40B4-BE49-F238E27FC236}">
              <a16:creationId xmlns:a16="http://schemas.microsoft.com/office/drawing/2014/main" xmlns="" id="{00000000-0008-0000-1600-00008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9" name="Text Box 8">
          <a:extLst>
            <a:ext uri="{FF2B5EF4-FFF2-40B4-BE49-F238E27FC236}">
              <a16:creationId xmlns:a16="http://schemas.microsoft.com/office/drawing/2014/main" xmlns="" id="{00000000-0008-0000-1600-00008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0" name="Text Box 8">
          <a:extLst>
            <a:ext uri="{FF2B5EF4-FFF2-40B4-BE49-F238E27FC236}">
              <a16:creationId xmlns:a16="http://schemas.microsoft.com/office/drawing/2014/main" xmlns="" id="{00000000-0008-0000-1600-00008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1" name="Text Box 9">
          <a:extLst>
            <a:ext uri="{FF2B5EF4-FFF2-40B4-BE49-F238E27FC236}">
              <a16:creationId xmlns:a16="http://schemas.microsoft.com/office/drawing/2014/main" xmlns="" id="{00000000-0008-0000-1600-00008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2" name="Text Box 9">
          <a:extLst>
            <a:ext uri="{FF2B5EF4-FFF2-40B4-BE49-F238E27FC236}">
              <a16:creationId xmlns:a16="http://schemas.microsoft.com/office/drawing/2014/main" xmlns="" id="{00000000-0008-0000-1600-00008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3" name="Text Box 8">
          <a:extLst>
            <a:ext uri="{FF2B5EF4-FFF2-40B4-BE49-F238E27FC236}">
              <a16:creationId xmlns:a16="http://schemas.microsoft.com/office/drawing/2014/main" xmlns="" id="{00000000-0008-0000-1600-00008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4" name="Text Box 8">
          <a:extLst>
            <a:ext uri="{FF2B5EF4-FFF2-40B4-BE49-F238E27FC236}">
              <a16:creationId xmlns:a16="http://schemas.microsoft.com/office/drawing/2014/main" xmlns="" id="{00000000-0008-0000-1600-00008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5" name="Text Box 9">
          <a:extLst>
            <a:ext uri="{FF2B5EF4-FFF2-40B4-BE49-F238E27FC236}">
              <a16:creationId xmlns:a16="http://schemas.microsoft.com/office/drawing/2014/main" xmlns="" id="{00000000-0008-0000-1600-00008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6" name="Text Box 9">
          <a:extLst>
            <a:ext uri="{FF2B5EF4-FFF2-40B4-BE49-F238E27FC236}">
              <a16:creationId xmlns:a16="http://schemas.microsoft.com/office/drawing/2014/main" xmlns="" id="{00000000-0008-0000-1600-00008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7" name="Text Box 8">
          <a:extLst>
            <a:ext uri="{FF2B5EF4-FFF2-40B4-BE49-F238E27FC236}">
              <a16:creationId xmlns:a16="http://schemas.microsoft.com/office/drawing/2014/main" xmlns="" id="{00000000-0008-0000-1600-00008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8" name="Text Box 8">
          <a:extLst>
            <a:ext uri="{FF2B5EF4-FFF2-40B4-BE49-F238E27FC236}">
              <a16:creationId xmlns:a16="http://schemas.microsoft.com/office/drawing/2014/main" xmlns="" id="{00000000-0008-0000-1600-00008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9" name="Text Box 9">
          <a:extLst>
            <a:ext uri="{FF2B5EF4-FFF2-40B4-BE49-F238E27FC236}">
              <a16:creationId xmlns:a16="http://schemas.microsoft.com/office/drawing/2014/main" xmlns="" id="{00000000-0008-0000-1600-00008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0" name="Text Box 9">
          <a:extLst>
            <a:ext uri="{FF2B5EF4-FFF2-40B4-BE49-F238E27FC236}">
              <a16:creationId xmlns:a16="http://schemas.microsoft.com/office/drawing/2014/main" xmlns="" id="{00000000-0008-0000-1600-00008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41" name="Text Box 8">
          <a:extLst>
            <a:ext uri="{FF2B5EF4-FFF2-40B4-BE49-F238E27FC236}">
              <a16:creationId xmlns:a16="http://schemas.microsoft.com/office/drawing/2014/main" xmlns="" id="{00000000-0008-0000-1600-00008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42" name="Text Box 8">
          <a:extLst>
            <a:ext uri="{FF2B5EF4-FFF2-40B4-BE49-F238E27FC236}">
              <a16:creationId xmlns:a16="http://schemas.microsoft.com/office/drawing/2014/main" xmlns="" id="{00000000-0008-0000-1600-00008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3" name="Text Box 9">
          <a:extLst>
            <a:ext uri="{FF2B5EF4-FFF2-40B4-BE49-F238E27FC236}">
              <a16:creationId xmlns:a16="http://schemas.microsoft.com/office/drawing/2014/main" xmlns="" id="{00000000-0008-0000-1600-00008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4" name="Text Box 8">
          <a:extLst>
            <a:ext uri="{FF2B5EF4-FFF2-40B4-BE49-F238E27FC236}">
              <a16:creationId xmlns:a16="http://schemas.microsoft.com/office/drawing/2014/main" xmlns="" id="{00000000-0008-0000-1600-00009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45" name="Text Box 8">
          <a:extLst>
            <a:ext uri="{FF2B5EF4-FFF2-40B4-BE49-F238E27FC236}">
              <a16:creationId xmlns:a16="http://schemas.microsoft.com/office/drawing/2014/main" xmlns="" id="{00000000-0008-0000-1600-00009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6" name="Text Box 9">
          <a:extLst>
            <a:ext uri="{FF2B5EF4-FFF2-40B4-BE49-F238E27FC236}">
              <a16:creationId xmlns:a16="http://schemas.microsoft.com/office/drawing/2014/main" xmlns="" id="{00000000-0008-0000-1600-00009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7" name="Text Box 9">
          <a:extLst>
            <a:ext uri="{FF2B5EF4-FFF2-40B4-BE49-F238E27FC236}">
              <a16:creationId xmlns:a16="http://schemas.microsoft.com/office/drawing/2014/main" xmlns="" id="{00000000-0008-0000-1600-00009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8" name="Text Box 8">
          <a:extLst>
            <a:ext uri="{FF2B5EF4-FFF2-40B4-BE49-F238E27FC236}">
              <a16:creationId xmlns:a16="http://schemas.microsoft.com/office/drawing/2014/main" xmlns="" id="{00000000-0008-0000-1600-00009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149" name="Text Box 8">
          <a:extLst>
            <a:ext uri="{FF2B5EF4-FFF2-40B4-BE49-F238E27FC236}">
              <a16:creationId xmlns:a16="http://schemas.microsoft.com/office/drawing/2014/main" xmlns="" id="{00000000-0008-0000-1600-000095000000}"/>
            </a:ext>
          </a:extLst>
        </xdr:cNvPr>
        <xdr:cNvSpPr txBox="1">
          <a:spLocks noChangeArrowheads="1"/>
        </xdr:cNvSpPr>
      </xdr:nvSpPr>
      <xdr:spPr bwMode="auto">
        <a:xfrm>
          <a:off x="390525" y="937069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0" name="Text Box 8">
          <a:extLst>
            <a:ext uri="{FF2B5EF4-FFF2-40B4-BE49-F238E27FC236}">
              <a16:creationId xmlns:a16="http://schemas.microsoft.com/office/drawing/2014/main" xmlns="" id="{00000000-0008-0000-1600-00009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1" name="Text Box 8">
          <a:extLst>
            <a:ext uri="{FF2B5EF4-FFF2-40B4-BE49-F238E27FC236}">
              <a16:creationId xmlns:a16="http://schemas.microsoft.com/office/drawing/2014/main" xmlns="" id="{00000000-0008-0000-1600-00009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2" name="Text Box 9">
          <a:extLst>
            <a:ext uri="{FF2B5EF4-FFF2-40B4-BE49-F238E27FC236}">
              <a16:creationId xmlns:a16="http://schemas.microsoft.com/office/drawing/2014/main" xmlns="" id="{00000000-0008-0000-1600-00009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3" name="Text Box 9">
          <a:extLst>
            <a:ext uri="{FF2B5EF4-FFF2-40B4-BE49-F238E27FC236}">
              <a16:creationId xmlns:a16="http://schemas.microsoft.com/office/drawing/2014/main" xmlns="" id="{00000000-0008-0000-1600-000099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4" name="Text Box 8">
          <a:extLst>
            <a:ext uri="{FF2B5EF4-FFF2-40B4-BE49-F238E27FC236}">
              <a16:creationId xmlns:a16="http://schemas.microsoft.com/office/drawing/2014/main" xmlns="" id="{00000000-0008-0000-1600-00009A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5" name="Text Box 8">
          <a:extLst>
            <a:ext uri="{FF2B5EF4-FFF2-40B4-BE49-F238E27FC236}">
              <a16:creationId xmlns:a16="http://schemas.microsoft.com/office/drawing/2014/main" xmlns="" id="{00000000-0008-0000-1600-00009B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6" name="Text Box 9">
          <a:extLst>
            <a:ext uri="{FF2B5EF4-FFF2-40B4-BE49-F238E27FC236}">
              <a16:creationId xmlns:a16="http://schemas.microsoft.com/office/drawing/2014/main" xmlns="" id="{00000000-0008-0000-1600-00009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7" name="Text Box 9">
          <a:extLst>
            <a:ext uri="{FF2B5EF4-FFF2-40B4-BE49-F238E27FC236}">
              <a16:creationId xmlns:a16="http://schemas.microsoft.com/office/drawing/2014/main" xmlns="" id="{00000000-0008-0000-1600-00009D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8" name="Text Box 8">
          <a:extLst>
            <a:ext uri="{FF2B5EF4-FFF2-40B4-BE49-F238E27FC236}">
              <a16:creationId xmlns:a16="http://schemas.microsoft.com/office/drawing/2014/main" xmlns="" id="{00000000-0008-0000-1600-00009E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9" name="Text Box 8">
          <a:extLst>
            <a:ext uri="{FF2B5EF4-FFF2-40B4-BE49-F238E27FC236}">
              <a16:creationId xmlns:a16="http://schemas.microsoft.com/office/drawing/2014/main" xmlns="" id="{00000000-0008-0000-1600-00009F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0" name="Text Box 9">
          <a:extLst>
            <a:ext uri="{FF2B5EF4-FFF2-40B4-BE49-F238E27FC236}">
              <a16:creationId xmlns:a16="http://schemas.microsoft.com/office/drawing/2014/main" xmlns="" id="{00000000-0008-0000-1600-0000A0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1" name="Text Box 9">
          <a:extLst>
            <a:ext uri="{FF2B5EF4-FFF2-40B4-BE49-F238E27FC236}">
              <a16:creationId xmlns:a16="http://schemas.microsoft.com/office/drawing/2014/main" xmlns="" id="{00000000-0008-0000-1600-0000A1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2" name="Text Box 8">
          <a:extLst>
            <a:ext uri="{FF2B5EF4-FFF2-40B4-BE49-F238E27FC236}">
              <a16:creationId xmlns:a16="http://schemas.microsoft.com/office/drawing/2014/main" xmlns="" id="{00000000-0008-0000-1600-0000A2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3" name="Text Box 8">
          <a:extLst>
            <a:ext uri="{FF2B5EF4-FFF2-40B4-BE49-F238E27FC236}">
              <a16:creationId xmlns:a16="http://schemas.microsoft.com/office/drawing/2014/main" xmlns="" id="{00000000-0008-0000-1600-0000A3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4" name="Text Box 9">
          <a:extLst>
            <a:ext uri="{FF2B5EF4-FFF2-40B4-BE49-F238E27FC236}">
              <a16:creationId xmlns:a16="http://schemas.microsoft.com/office/drawing/2014/main" xmlns="" id="{00000000-0008-0000-1600-0000A4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5" name="Text Box 9">
          <a:extLst>
            <a:ext uri="{FF2B5EF4-FFF2-40B4-BE49-F238E27FC236}">
              <a16:creationId xmlns:a16="http://schemas.microsoft.com/office/drawing/2014/main" xmlns="" id="{00000000-0008-0000-1600-0000A5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6" name="Text Box 8">
          <a:extLst>
            <a:ext uri="{FF2B5EF4-FFF2-40B4-BE49-F238E27FC236}">
              <a16:creationId xmlns:a16="http://schemas.microsoft.com/office/drawing/2014/main" xmlns="" id="{00000000-0008-0000-1600-0000A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7" name="Text Box 8">
          <a:extLst>
            <a:ext uri="{FF2B5EF4-FFF2-40B4-BE49-F238E27FC236}">
              <a16:creationId xmlns:a16="http://schemas.microsoft.com/office/drawing/2014/main" xmlns="" id="{00000000-0008-0000-1600-0000A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8" name="Text Box 9">
          <a:extLst>
            <a:ext uri="{FF2B5EF4-FFF2-40B4-BE49-F238E27FC236}">
              <a16:creationId xmlns:a16="http://schemas.microsoft.com/office/drawing/2014/main" xmlns="" id="{00000000-0008-0000-1600-0000A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9" name="Text Box 8">
          <a:extLst>
            <a:ext uri="{FF2B5EF4-FFF2-40B4-BE49-F238E27FC236}">
              <a16:creationId xmlns:a16="http://schemas.microsoft.com/office/drawing/2014/main" xmlns="" id="{00000000-0008-0000-1600-0000A9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0" name="Text Box 8">
          <a:extLst>
            <a:ext uri="{FF2B5EF4-FFF2-40B4-BE49-F238E27FC236}">
              <a16:creationId xmlns:a16="http://schemas.microsoft.com/office/drawing/2014/main" xmlns="" id="{00000000-0008-0000-1600-0000AA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1" name="Text Box 9">
          <a:extLst>
            <a:ext uri="{FF2B5EF4-FFF2-40B4-BE49-F238E27FC236}">
              <a16:creationId xmlns:a16="http://schemas.microsoft.com/office/drawing/2014/main" xmlns="" id="{00000000-0008-0000-1600-0000A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2" name="Text Box 9">
          <a:extLst>
            <a:ext uri="{FF2B5EF4-FFF2-40B4-BE49-F238E27FC236}">
              <a16:creationId xmlns:a16="http://schemas.microsoft.com/office/drawing/2014/main" xmlns="" id="{00000000-0008-0000-1600-0000A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3" name="Text Box 8">
          <a:extLst>
            <a:ext uri="{FF2B5EF4-FFF2-40B4-BE49-F238E27FC236}">
              <a16:creationId xmlns:a16="http://schemas.microsoft.com/office/drawing/2014/main" xmlns="" id="{00000000-0008-0000-1600-0000AD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4" name="Text Box 8">
          <a:extLst>
            <a:ext uri="{FF2B5EF4-FFF2-40B4-BE49-F238E27FC236}">
              <a16:creationId xmlns:a16="http://schemas.microsoft.com/office/drawing/2014/main" xmlns="" id="{00000000-0008-0000-1600-0000AE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5" name="Text Box 9">
          <a:extLst>
            <a:ext uri="{FF2B5EF4-FFF2-40B4-BE49-F238E27FC236}">
              <a16:creationId xmlns:a16="http://schemas.microsoft.com/office/drawing/2014/main" xmlns="" id="{00000000-0008-0000-1600-0000A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6" name="Text Box 8">
          <a:extLst>
            <a:ext uri="{FF2B5EF4-FFF2-40B4-BE49-F238E27FC236}">
              <a16:creationId xmlns:a16="http://schemas.microsoft.com/office/drawing/2014/main" xmlns="" id="{00000000-0008-0000-1600-0000B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7" name="Text Box 8">
          <a:extLst>
            <a:ext uri="{FF2B5EF4-FFF2-40B4-BE49-F238E27FC236}">
              <a16:creationId xmlns:a16="http://schemas.microsoft.com/office/drawing/2014/main" xmlns="" id="{00000000-0008-0000-1600-0000B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8" name="Text Box 9">
          <a:extLst>
            <a:ext uri="{FF2B5EF4-FFF2-40B4-BE49-F238E27FC236}">
              <a16:creationId xmlns:a16="http://schemas.microsoft.com/office/drawing/2014/main" xmlns="" id="{00000000-0008-0000-1600-0000B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9" name="Text Box 9">
          <a:extLst>
            <a:ext uri="{FF2B5EF4-FFF2-40B4-BE49-F238E27FC236}">
              <a16:creationId xmlns:a16="http://schemas.microsoft.com/office/drawing/2014/main" xmlns="" id="{00000000-0008-0000-1600-0000B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0" name="Text Box 8">
          <a:extLst>
            <a:ext uri="{FF2B5EF4-FFF2-40B4-BE49-F238E27FC236}">
              <a16:creationId xmlns:a16="http://schemas.microsoft.com/office/drawing/2014/main" xmlns="" id="{00000000-0008-0000-1600-0000B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1" name="Text Box 8">
          <a:extLst>
            <a:ext uri="{FF2B5EF4-FFF2-40B4-BE49-F238E27FC236}">
              <a16:creationId xmlns:a16="http://schemas.microsoft.com/office/drawing/2014/main" xmlns="" id="{00000000-0008-0000-1600-0000B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2" name="Text Box 9">
          <a:extLst>
            <a:ext uri="{FF2B5EF4-FFF2-40B4-BE49-F238E27FC236}">
              <a16:creationId xmlns:a16="http://schemas.microsoft.com/office/drawing/2014/main" xmlns="" id="{00000000-0008-0000-1600-0000B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3" name="Text Box 9">
          <a:extLst>
            <a:ext uri="{FF2B5EF4-FFF2-40B4-BE49-F238E27FC236}">
              <a16:creationId xmlns:a16="http://schemas.microsoft.com/office/drawing/2014/main" xmlns="" id="{00000000-0008-0000-1600-0000B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4" name="Text Box 8">
          <a:extLst>
            <a:ext uri="{FF2B5EF4-FFF2-40B4-BE49-F238E27FC236}">
              <a16:creationId xmlns:a16="http://schemas.microsoft.com/office/drawing/2014/main" xmlns="" id="{00000000-0008-0000-1600-0000B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5" name="Text Box 8">
          <a:extLst>
            <a:ext uri="{FF2B5EF4-FFF2-40B4-BE49-F238E27FC236}">
              <a16:creationId xmlns:a16="http://schemas.microsoft.com/office/drawing/2014/main" xmlns="" id="{00000000-0008-0000-1600-0000B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6" name="Text Box 9">
          <a:extLst>
            <a:ext uri="{FF2B5EF4-FFF2-40B4-BE49-F238E27FC236}">
              <a16:creationId xmlns:a16="http://schemas.microsoft.com/office/drawing/2014/main" xmlns="" id="{00000000-0008-0000-1600-0000B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7" name="Text Box 9">
          <a:extLst>
            <a:ext uri="{FF2B5EF4-FFF2-40B4-BE49-F238E27FC236}">
              <a16:creationId xmlns:a16="http://schemas.microsoft.com/office/drawing/2014/main" xmlns="" id="{00000000-0008-0000-1600-0000B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8" name="Text Box 8">
          <a:extLst>
            <a:ext uri="{FF2B5EF4-FFF2-40B4-BE49-F238E27FC236}">
              <a16:creationId xmlns:a16="http://schemas.microsoft.com/office/drawing/2014/main" xmlns="" id="{00000000-0008-0000-1600-0000B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9" name="Text Box 8">
          <a:extLst>
            <a:ext uri="{FF2B5EF4-FFF2-40B4-BE49-F238E27FC236}">
              <a16:creationId xmlns:a16="http://schemas.microsoft.com/office/drawing/2014/main" xmlns="" id="{00000000-0008-0000-1600-0000B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0" name="Text Box 9">
          <a:extLst>
            <a:ext uri="{FF2B5EF4-FFF2-40B4-BE49-F238E27FC236}">
              <a16:creationId xmlns:a16="http://schemas.microsoft.com/office/drawing/2014/main" xmlns="" id="{00000000-0008-0000-1600-0000B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1" name="Text Box 9">
          <a:extLst>
            <a:ext uri="{FF2B5EF4-FFF2-40B4-BE49-F238E27FC236}">
              <a16:creationId xmlns:a16="http://schemas.microsoft.com/office/drawing/2014/main" xmlns="" id="{00000000-0008-0000-1600-0000B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2" name="Text Box 8">
          <a:extLst>
            <a:ext uri="{FF2B5EF4-FFF2-40B4-BE49-F238E27FC236}">
              <a16:creationId xmlns:a16="http://schemas.microsoft.com/office/drawing/2014/main" xmlns="" id="{00000000-0008-0000-1600-0000C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3" name="Text Box 8">
          <a:extLst>
            <a:ext uri="{FF2B5EF4-FFF2-40B4-BE49-F238E27FC236}">
              <a16:creationId xmlns:a16="http://schemas.microsoft.com/office/drawing/2014/main" xmlns="" id="{00000000-0008-0000-1600-0000C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4" name="Text Box 9">
          <a:extLst>
            <a:ext uri="{FF2B5EF4-FFF2-40B4-BE49-F238E27FC236}">
              <a16:creationId xmlns:a16="http://schemas.microsoft.com/office/drawing/2014/main" xmlns="" id="{00000000-0008-0000-1600-0000C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5" name="Text Box 9">
          <a:extLst>
            <a:ext uri="{FF2B5EF4-FFF2-40B4-BE49-F238E27FC236}">
              <a16:creationId xmlns:a16="http://schemas.microsoft.com/office/drawing/2014/main" xmlns="" id="{00000000-0008-0000-1600-0000C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6" name="Text Box 8">
          <a:extLst>
            <a:ext uri="{FF2B5EF4-FFF2-40B4-BE49-F238E27FC236}">
              <a16:creationId xmlns:a16="http://schemas.microsoft.com/office/drawing/2014/main" xmlns="" id="{00000000-0008-0000-1600-0000C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7" name="Text Box 8">
          <a:extLst>
            <a:ext uri="{FF2B5EF4-FFF2-40B4-BE49-F238E27FC236}">
              <a16:creationId xmlns:a16="http://schemas.microsoft.com/office/drawing/2014/main" xmlns="" id="{00000000-0008-0000-1600-0000C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8" name="Text Box 9">
          <a:extLst>
            <a:ext uri="{FF2B5EF4-FFF2-40B4-BE49-F238E27FC236}">
              <a16:creationId xmlns:a16="http://schemas.microsoft.com/office/drawing/2014/main" xmlns="" id="{00000000-0008-0000-1600-0000C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9" name="Text Box 9">
          <a:extLst>
            <a:ext uri="{FF2B5EF4-FFF2-40B4-BE49-F238E27FC236}">
              <a16:creationId xmlns:a16="http://schemas.microsoft.com/office/drawing/2014/main" xmlns="" id="{00000000-0008-0000-1600-0000C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0" name="Text Box 8">
          <a:extLst>
            <a:ext uri="{FF2B5EF4-FFF2-40B4-BE49-F238E27FC236}">
              <a16:creationId xmlns:a16="http://schemas.microsoft.com/office/drawing/2014/main" xmlns="" id="{00000000-0008-0000-1600-0000C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1" name="Text Box 8">
          <a:extLst>
            <a:ext uri="{FF2B5EF4-FFF2-40B4-BE49-F238E27FC236}">
              <a16:creationId xmlns:a16="http://schemas.microsoft.com/office/drawing/2014/main" xmlns="" id="{00000000-0008-0000-1600-0000C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2" name="Text Box 9">
          <a:extLst>
            <a:ext uri="{FF2B5EF4-FFF2-40B4-BE49-F238E27FC236}">
              <a16:creationId xmlns:a16="http://schemas.microsoft.com/office/drawing/2014/main" xmlns="" id="{00000000-0008-0000-1600-0000C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3" name="Text Box 9">
          <a:extLst>
            <a:ext uri="{FF2B5EF4-FFF2-40B4-BE49-F238E27FC236}">
              <a16:creationId xmlns:a16="http://schemas.microsoft.com/office/drawing/2014/main" xmlns="" id="{00000000-0008-0000-1600-0000C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4" name="Text Box 8">
          <a:extLst>
            <a:ext uri="{FF2B5EF4-FFF2-40B4-BE49-F238E27FC236}">
              <a16:creationId xmlns:a16="http://schemas.microsoft.com/office/drawing/2014/main" xmlns="" id="{00000000-0008-0000-1600-0000C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5" name="Text Box 8">
          <a:extLst>
            <a:ext uri="{FF2B5EF4-FFF2-40B4-BE49-F238E27FC236}">
              <a16:creationId xmlns:a16="http://schemas.microsoft.com/office/drawing/2014/main" xmlns="" id="{00000000-0008-0000-1600-0000C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6" name="Text Box 9">
          <a:extLst>
            <a:ext uri="{FF2B5EF4-FFF2-40B4-BE49-F238E27FC236}">
              <a16:creationId xmlns:a16="http://schemas.microsoft.com/office/drawing/2014/main" xmlns="" id="{00000000-0008-0000-1600-0000C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7" name="Text Box 9">
          <a:extLst>
            <a:ext uri="{FF2B5EF4-FFF2-40B4-BE49-F238E27FC236}">
              <a16:creationId xmlns:a16="http://schemas.microsoft.com/office/drawing/2014/main" xmlns="" id="{00000000-0008-0000-1600-0000C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8" name="Text Box 8">
          <a:extLst>
            <a:ext uri="{FF2B5EF4-FFF2-40B4-BE49-F238E27FC236}">
              <a16:creationId xmlns:a16="http://schemas.microsoft.com/office/drawing/2014/main" xmlns="" id="{00000000-0008-0000-1600-0000D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9" name="Text Box 8">
          <a:extLst>
            <a:ext uri="{FF2B5EF4-FFF2-40B4-BE49-F238E27FC236}">
              <a16:creationId xmlns:a16="http://schemas.microsoft.com/office/drawing/2014/main" xmlns="" id="{00000000-0008-0000-1600-0000D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0" name="Text Box 9">
          <a:extLst>
            <a:ext uri="{FF2B5EF4-FFF2-40B4-BE49-F238E27FC236}">
              <a16:creationId xmlns:a16="http://schemas.microsoft.com/office/drawing/2014/main" xmlns="" id="{00000000-0008-0000-1600-0000D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1" name="Text Box 9">
          <a:extLst>
            <a:ext uri="{FF2B5EF4-FFF2-40B4-BE49-F238E27FC236}">
              <a16:creationId xmlns:a16="http://schemas.microsoft.com/office/drawing/2014/main" xmlns="" id="{00000000-0008-0000-1600-0000D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2" name="Text Box 8">
          <a:extLst>
            <a:ext uri="{FF2B5EF4-FFF2-40B4-BE49-F238E27FC236}">
              <a16:creationId xmlns:a16="http://schemas.microsoft.com/office/drawing/2014/main" xmlns="" id="{00000000-0008-0000-1600-0000D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3" name="Text Box 8">
          <a:extLst>
            <a:ext uri="{FF2B5EF4-FFF2-40B4-BE49-F238E27FC236}">
              <a16:creationId xmlns:a16="http://schemas.microsoft.com/office/drawing/2014/main" xmlns="" id="{00000000-0008-0000-1600-0000D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4" name="Text Box 8">
          <a:extLst>
            <a:ext uri="{FF2B5EF4-FFF2-40B4-BE49-F238E27FC236}">
              <a16:creationId xmlns:a16="http://schemas.microsoft.com/office/drawing/2014/main" xmlns="" id="{00000000-0008-0000-1600-0000D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5" name="Text Box 8">
          <a:extLst>
            <a:ext uri="{FF2B5EF4-FFF2-40B4-BE49-F238E27FC236}">
              <a16:creationId xmlns:a16="http://schemas.microsoft.com/office/drawing/2014/main" xmlns="" id="{00000000-0008-0000-1600-0000D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6" name="Text Box 9">
          <a:extLst>
            <a:ext uri="{FF2B5EF4-FFF2-40B4-BE49-F238E27FC236}">
              <a16:creationId xmlns:a16="http://schemas.microsoft.com/office/drawing/2014/main" xmlns="" id="{00000000-0008-0000-1600-0000D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7" name="Text Box 9">
          <a:extLst>
            <a:ext uri="{FF2B5EF4-FFF2-40B4-BE49-F238E27FC236}">
              <a16:creationId xmlns:a16="http://schemas.microsoft.com/office/drawing/2014/main" xmlns="" id="{00000000-0008-0000-1600-0000D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8" name="Text Box 8">
          <a:extLst>
            <a:ext uri="{FF2B5EF4-FFF2-40B4-BE49-F238E27FC236}">
              <a16:creationId xmlns:a16="http://schemas.microsoft.com/office/drawing/2014/main" xmlns="" id="{00000000-0008-0000-1600-0000D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219" name="Text Box 8">
          <a:extLst>
            <a:ext uri="{FF2B5EF4-FFF2-40B4-BE49-F238E27FC236}">
              <a16:creationId xmlns:a16="http://schemas.microsoft.com/office/drawing/2014/main" xmlns="" id="{00000000-0008-0000-1600-0000DB000000}"/>
            </a:ext>
          </a:extLst>
        </xdr:cNvPr>
        <xdr:cNvSpPr txBox="1">
          <a:spLocks noChangeArrowheads="1"/>
        </xdr:cNvSpPr>
      </xdr:nvSpPr>
      <xdr:spPr bwMode="auto">
        <a:xfrm>
          <a:off x="390525" y="912685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0" name="Text Box 8">
          <a:extLst>
            <a:ext uri="{FF2B5EF4-FFF2-40B4-BE49-F238E27FC236}">
              <a16:creationId xmlns:a16="http://schemas.microsoft.com/office/drawing/2014/main" xmlns="" id="{00000000-0008-0000-1600-0000D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1" name="Text Box 8">
          <a:extLst>
            <a:ext uri="{FF2B5EF4-FFF2-40B4-BE49-F238E27FC236}">
              <a16:creationId xmlns:a16="http://schemas.microsoft.com/office/drawing/2014/main" xmlns="" id="{00000000-0008-0000-1600-0000D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2" name="Text Box 9">
          <a:extLst>
            <a:ext uri="{FF2B5EF4-FFF2-40B4-BE49-F238E27FC236}">
              <a16:creationId xmlns:a16="http://schemas.microsoft.com/office/drawing/2014/main" xmlns="" id="{00000000-0008-0000-1600-0000D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3" name="Text Box 9">
          <a:extLst>
            <a:ext uri="{FF2B5EF4-FFF2-40B4-BE49-F238E27FC236}">
              <a16:creationId xmlns:a16="http://schemas.microsoft.com/office/drawing/2014/main" xmlns="" id="{00000000-0008-0000-1600-0000DF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4" name="Text Box 8">
          <a:extLst>
            <a:ext uri="{FF2B5EF4-FFF2-40B4-BE49-F238E27FC236}">
              <a16:creationId xmlns:a16="http://schemas.microsoft.com/office/drawing/2014/main" xmlns="" id="{00000000-0008-0000-1600-0000E0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5" name="Text Box 8">
          <a:extLst>
            <a:ext uri="{FF2B5EF4-FFF2-40B4-BE49-F238E27FC236}">
              <a16:creationId xmlns:a16="http://schemas.microsoft.com/office/drawing/2014/main" xmlns="" id="{00000000-0008-0000-1600-0000E1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6" name="Text Box 9">
          <a:extLst>
            <a:ext uri="{FF2B5EF4-FFF2-40B4-BE49-F238E27FC236}">
              <a16:creationId xmlns:a16="http://schemas.microsoft.com/office/drawing/2014/main" xmlns="" id="{00000000-0008-0000-1600-0000E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7" name="Text Box 9">
          <a:extLst>
            <a:ext uri="{FF2B5EF4-FFF2-40B4-BE49-F238E27FC236}">
              <a16:creationId xmlns:a16="http://schemas.microsoft.com/office/drawing/2014/main" xmlns="" id="{00000000-0008-0000-1600-0000E3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8" name="Text Box 8">
          <a:extLst>
            <a:ext uri="{FF2B5EF4-FFF2-40B4-BE49-F238E27FC236}">
              <a16:creationId xmlns:a16="http://schemas.microsoft.com/office/drawing/2014/main" xmlns="" id="{00000000-0008-0000-1600-0000E4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9" name="Text Box 8">
          <a:extLst>
            <a:ext uri="{FF2B5EF4-FFF2-40B4-BE49-F238E27FC236}">
              <a16:creationId xmlns:a16="http://schemas.microsoft.com/office/drawing/2014/main" xmlns="" id="{00000000-0008-0000-1600-0000E5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0" name="Text Box 9">
          <a:extLst>
            <a:ext uri="{FF2B5EF4-FFF2-40B4-BE49-F238E27FC236}">
              <a16:creationId xmlns:a16="http://schemas.microsoft.com/office/drawing/2014/main" xmlns="" id="{00000000-0008-0000-1600-0000E6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1" name="Text Box 9">
          <a:extLst>
            <a:ext uri="{FF2B5EF4-FFF2-40B4-BE49-F238E27FC236}">
              <a16:creationId xmlns:a16="http://schemas.microsoft.com/office/drawing/2014/main" xmlns="" id="{00000000-0008-0000-1600-0000E7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2" name="Text Box 8">
          <a:extLst>
            <a:ext uri="{FF2B5EF4-FFF2-40B4-BE49-F238E27FC236}">
              <a16:creationId xmlns:a16="http://schemas.microsoft.com/office/drawing/2014/main" xmlns="" id="{00000000-0008-0000-1600-0000E8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3" name="Text Box 8">
          <a:extLst>
            <a:ext uri="{FF2B5EF4-FFF2-40B4-BE49-F238E27FC236}">
              <a16:creationId xmlns:a16="http://schemas.microsoft.com/office/drawing/2014/main" xmlns="" id="{00000000-0008-0000-1600-0000E9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4" name="Text Box 9">
          <a:extLst>
            <a:ext uri="{FF2B5EF4-FFF2-40B4-BE49-F238E27FC236}">
              <a16:creationId xmlns:a16="http://schemas.microsoft.com/office/drawing/2014/main" xmlns="" id="{00000000-0008-0000-1600-0000EA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5" name="Text Box 9">
          <a:extLst>
            <a:ext uri="{FF2B5EF4-FFF2-40B4-BE49-F238E27FC236}">
              <a16:creationId xmlns:a16="http://schemas.microsoft.com/office/drawing/2014/main" xmlns="" id="{00000000-0008-0000-1600-0000EB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6" name="Text Box 8">
          <a:extLst>
            <a:ext uri="{FF2B5EF4-FFF2-40B4-BE49-F238E27FC236}">
              <a16:creationId xmlns:a16="http://schemas.microsoft.com/office/drawing/2014/main" xmlns="" id="{00000000-0008-0000-1600-0000E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7" name="Text Box 8">
          <a:extLst>
            <a:ext uri="{FF2B5EF4-FFF2-40B4-BE49-F238E27FC236}">
              <a16:creationId xmlns:a16="http://schemas.microsoft.com/office/drawing/2014/main" xmlns="" id="{00000000-0008-0000-1600-0000E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8" name="Text Box 9">
          <a:extLst>
            <a:ext uri="{FF2B5EF4-FFF2-40B4-BE49-F238E27FC236}">
              <a16:creationId xmlns:a16="http://schemas.microsoft.com/office/drawing/2014/main" xmlns="" id="{00000000-0008-0000-1600-0000E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9" name="Text Box 8">
          <a:extLst>
            <a:ext uri="{FF2B5EF4-FFF2-40B4-BE49-F238E27FC236}">
              <a16:creationId xmlns:a16="http://schemas.microsoft.com/office/drawing/2014/main" xmlns="" id="{00000000-0008-0000-1600-0000EF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0" name="Text Box 8">
          <a:extLst>
            <a:ext uri="{FF2B5EF4-FFF2-40B4-BE49-F238E27FC236}">
              <a16:creationId xmlns:a16="http://schemas.microsoft.com/office/drawing/2014/main" xmlns="" id="{00000000-0008-0000-1600-0000F0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1" name="Text Box 9">
          <a:extLst>
            <a:ext uri="{FF2B5EF4-FFF2-40B4-BE49-F238E27FC236}">
              <a16:creationId xmlns:a16="http://schemas.microsoft.com/office/drawing/2014/main" xmlns="" id="{00000000-0008-0000-1600-0000F1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2" name="Text Box 9">
          <a:extLst>
            <a:ext uri="{FF2B5EF4-FFF2-40B4-BE49-F238E27FC236}">
              <a16:creationId xmlns:a16="http://schemas.microsoft.com/office/drawing/2014/main" xmlns="" id="{00000000-0008-0000-1600-0000F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3" name="Text Box 8">
          <a:extLst>
            <a:ext uri="{FF2B5EF4-FFF2-40B4-BE49-F238E27FC236}">
              <a16:creationId xmlns:a16="http://schemas.microsoft.com/office/drawing/2014/main" xmlns="" id="{00000000-0008-0000-1600-0000F3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4" name="Text Box 8">
          <a:extLst>
            <a:ext uri="{FF2B5EF4-FFF2-40B4-BE49-F238E27FC236}">
              <a16:creationId xmlns:a16="http://schemas.microsoft.com/office/drawing/2014/main" xmlns="" id="{00000000-0008-0000-1600-0000F4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5" name="Text Box 9">
          <a:extLst>
            <a:ext uri="{FF2B5EF4-FFF2-40B4-BE49-F238E27FC236}">
              <a16:creationId xmlns:a16="http://schemas.microsoft.com/office/drawing/2014/main" xmlns="" id="{00000000-0008-0000-1600-0000F5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6" name="Text Box 8">
          <a:extLst>
            <a:ext uri="{FF2B5EF4-FFF2-40B4-BE49-F238E27FC236}">
              <a16:creationId xmlns:a16="http://schemas.microsoft.com/office/drawing/2014/main" xmlns="" id="{00000000-0008-0000-1600-0000F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7" name="Text Box 8">
          <a:extLst>
            <a:ext uri="{FF2B5EF4-FFF2-40B4-BE49-F238E27FC236}">
              <a16:creationId xmlns:a16="http://schemas.microsoft.com/office/drawing/2014/main" xmlns="" id="{00000000-0008-0000-1600-0000F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8" name="Text Box 9">
          <a:extLst>
            <a:ext uri="{FF2B5EF4-FFF2-40B4-BE49-F238E27FC236}">
              <a16:creationId xmlns:a16="http://schemas.microsoft.com/office/drawing/2014/main" xmlns="" id="{00000000-0008-0000-1600-0000F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9" name="Text Box 9">
          <a:extLst>
            <a:ext uri="{FF2B5EF4-FFF2-40B4-BE49-F238E27FC236}">
              <a16:creationId xmlns:a16="http://schemas.microsoft.com/office/drawing/2014/main" xmlns="" id="{00000000-0008-0000-1600-0000F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0" name="Text Box 8">
          <a:extLst>
            <a:ext uri="{FF2B5EF4-FFF2-40B4-BE49-F238E27FC236}">
              <a16:creationId xmlns:a16="http://schemas.microsoft.com/office/drawing/2014/main" xmlns="" id="{00000000-0008-0000-1600-0000F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1" name="Text Box 8">
          <a:extLst>
            <a:ext uri="{FF2B5EF4-FFF2-40B4-BE49-F238E27FC236}">
              <a16:creationId xmlns:a16="http://schemas.microsoft.com/office/drawing/2014/main" xmlns="" id="{00000000-0008-0000-1600-0000FB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2" name="Text Box 9">
          <a:extLst>
            <a:ext uri="{FF2B5EF4-FFF2-40B4-BE49-F238E27FC236}">
              <a16:creationId xmlns:a16="http://schemas.microsoft.com/office/drawing/2014/main" xmlns="" id="{00000000-0008-0000-1600-0000FC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3" name="Text Box 9">
          <a:extLst>
            <a:ext uri="{FF2B5EF4-FFF2-40B4-BE49-F238E27FC236}">
              <a16:creationId xmlns:a16="http://schemas.microsoft.com/office/drawing/2014/main" xmlns="" id="{00000000-0008-0000-1600-0000FD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4" name="Text Box 8">
          <a:extLst>
            <a:ext uri="{FF2B5EF4-FFF2-40B4-BE49-F238E27FC236}">
              <a16:creationId xmlns:a16="http://schemas.microsoft.com/office/drawing/2014/main" xmlns="" id="{00000000-0008-0000-1600-0000FE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5" name="Text Box 8">
          <a:extLst>
            <a:ext uri="{FF2B5EF4-FFF2-40B4-BE49-F238E27FC236}">
              <a16:creationId xmlns:a16="http://schemas.microsoft.com/office/drawing/2014/main" xmlns="" id="{00000000-0008-0000-1600-0000FF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6" name="Text Box 9">
          <a:extLst>
            <a:ext uri="{FF2B5EF4-FFF2-40B4-BE49-F238E27FC236}">
              <a16:creationId xmlns:a16="http://schemas.microsoft.com/office/drawing/2014/main" xmlns="" id="{00000000-0008-0000-1600-00000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7" name="Text Box 9">
          <a:extLst>
            <a:ext uri="{FF2B5EF4-FFF2-40B4-BE49-F238E27FC236}">
              <a16:creationId xmlns:a16="http://schemas.microsoft.com/office/drawing/2014/main" xmlns="" id="{00000000-0008-0000-1600-00000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8" name="Text Box 8">
          <a:extLst>
            <a:ext uri="{FF2B5EF4-FFF2-40B4-BE49-F238E27FC236}">
              <a16:creationId xmlns:a16="http://schemas.microsoft.com/office/drawing/2014/main" xmlns="" id="{00000000-0008-0000-1600-00000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9" name="Text Box 8">
          <a:extLst>
            <a:ext uri="{FF2B5EF4-FFF2-40B4-BE49-F238E27FC236}">
              <a16:creationId xmlns:a16="http://schemas.microsoft.com/office/drawing/2014/main" xmlns="" id="{00000000-0008-0000-1600-00000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0" name="Text Box 9">
          <a:extLst>
            <a:ext uri="{FF2B5EF4-FFF2-40B4-BE49-F238E27FC236}">
              <a16:creationId xmlns:a16="http://schemas.microsoft.com/office/drawing/2014/main" xmlns="" id="{00000000-0008-0000-1600-00000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1" name="Text Box 9">
          <a:extLst>
            <a:ext uri="{FF2B5EF4-FFF2-40B4-BE49-F238E27FC236}">
              <a16:creationId xmlns:a16="http://schemas.microsoft.com/office/drawing/2014/main" xmlns="" id="{00000000-0008-0000-1600-00000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2" name="Text Box 8">
          <a:extLst>
            <a:ext uri="{FF2B5EF4-FFF2-40B4-BE49-F238E27FC236}">
              <a16:creationId xmlns:a16="http://schemas.microsoft.com/office/drawing/2014/main" xmlns="" id="{00000000-0008-0000-1600-00000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3" name="Text Box 8">
          <a:extLst>
            <a:ext uri="{FF2B5EF4-FFF2-40B4-BE49-F238E27FC236}">
              <a16:creationId xmlns:a16="http://schemas.microsoft.com/office/drawing/2014/main" xmlns="" id="{00000000-0008-0000-1600-00000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4" name="Text Box 9">
          <a:extLst>
            <a:ext uri="{FF2B5EF4-FFF2-40B4-BE49-F238E27FC236}">
              <a16:creationId xmlns:a16="http://schemas.microsoft.com/office/drawing/2014/main" xmlns="" id="{00000000-0008-0000-1600-00000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5" name="Text Box 9">
          <a:extLst>
            <a:ext uri="{FF2B5EF4-FFF2-40B4-BE49-F238E27FC236}">
              <a16:creationId xmlns:a16="http://schemas.microsoft.com/office/drawing/2014/main" xmlns="" id="{00000000-0008-0000-1600-00000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6" name="Text Box 8">
          <a:extLst>
            <a:ext uri="{FF2B5EF4-FFF2-40B4-BE49-F238E27FC236}">
              <a16:creationId xmlns:a16="http://schemas.microsoft.com/office/drawing/2014/main" xmlns="" id="{00000000-0008-0000-1600-00000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7" name="Text Box 8">
          <a:extLst>
            <a:ext uri="{FF2B5EF4-FFF2-40B4-BE49-F238E27FC236}">
              <a16:creationId xmlns:a16="http://schemas.microsoft.com/office/drawing/2014/main" xmlns="" id="{00000000-0008-0000-1600-00000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8" name="Text Box 9">
          <a:extLst>
            <a:ext uri="{FF2B5EF4-FFF2-40B4-BE49-F238E27FC236}">
              <a16:creationId xmlns:a16="http://schemas.microsoft.com/office/drawing/2014/main" xmlns="" id="{00000000-0008-0000-1600-00000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9" name="Text Box 9">
          <a:extLst>
            <a:ext uri="{FF2B5EF4-FFF2-40B4-BE49-F238E27FC236}">
              <a16:creationId xmlns:a16="http://schemas.microsoft.com/office/drawing/2014/main" xmlns="" id="{00000000-0008-0000-1600-00000D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0" name="Text Box 8">
          <a:extLst>
            <a:ext uri="{FF2B5EF4-FFF2-40B4-BE49-F238E27FC236}">
              <a16:creationId xmlns:a16="http://schemas.microsoft.com/office/drawing/2014/main" xmlns="" id="{00000000-0008-0000-1600-00000E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1" name="Text Box 8">
          <a:extLst>
            <a:ext uri="{FF2B5EF4-FFF2-40B4-BE49-F238E27FC236}">
              <a16:creationId xmlns:a16="http://schemas.microsoft.com/office/drawing/2014/main" xmlns="" id="{00000000-0008-0000-1600-00000F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2" name="Text Box 9">
          <a:extLst>
            <a:ext uri="{FF2B5EF4-FFF2-40B4-BE49-F238E27FC236}">
              <a16:creationId xmlns:a16="http://schemas.microsoft.com/office/drawing/2014/main" xmlns="" id="{00000000-0008-0000-1600-00001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3" name="Text Box 9">
          <a:extLst>
            <a:ext uri="{FF2B5EF4-FFF2-40B4-BE49-F238E27FC236}">
              <a16:creationId xmlns:a16="http://schemas.microsoft.com/office/drawing/2014/main" xmlns="" id="{00000000-0008-0000-1600-00001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4" name="Text Box 8">
          <a:extLst>
            <a:ext uri="{FF2B5EF4-FFF2-40B4-BE49-F238E27FC236}">
              <a16:creationId xmlns:a16="http://schemas.microsoft.com/office/drawing/2014/main" xmlns="" id="{00000000-0008-0000-1600-00001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5" name="Text Box 8">
          <a:extLst>
            <a:ext uri="{FF2B5EF4-FFF2-40B4-BE49-F238E27FC236}">
              <a16:creationId xmlns:a16="http://schemas.microsoft.com/office/drawing/2014/main" xmlns="" id="{00000000-0008-0000-1600-00001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6" name="Text Box 9">
          <a:extLst>
            <a:ext uri="{FF2B5EF4-FFF2-40B4-BE49-F238E27FC236}">
              <a16:creationId xmlns:a16="http://schemas.microsoft.com/office/drawing/2014/main" xmlns="" id="{00000000-0008-0000-1600-00001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7" name="Text Box 9">
          <a:extLst>
            <a:ext uri="{FF2B5EF4-FFF2-40B4-BE49-F238E27FC236}">
              <a16:creationId xmlns:a16="http://schemas.microsoft.com/office/drawing/2014/main" xmlns="" id="{00000000-0008-0000-1600-00001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8" name="Text Box 8">
          <a:extLst>
            <a:ext uri="{FF2B5EF4-FFF2-40B4-BE49-F238E27FC236}">
              <a16:creationId xmlns:a16="http://schemas.microsoft.com/office/drawing/2014/main" xmlns="" id="{00000000-0008-0000-1600-00001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9" name="Text Box 8">
          <a:extLst>
            <a:ext uri="{FF2B5EF4-FFF2-40B4-BE49-F238E27FC236}">
              <a16:creationId xmlns:a16="http://schemas.microsoft.com/office/drawing/2014/main" xmlns="" id="{00000000-0008-0000-1600-00001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0" name="Text Box 9">
          <a:extLst>
            <a:ext uri="{FF2B5EF4-FFF2-40B4-BE49-F238E27FC236}">
              <a16:creationId xmlns:a16="http://schemas.microsoft.com/office/drawing/2014/main" xmlns="" id="{00000000-0008-0000-1600-00001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1" name="Text Box 9">
          <a:extLst>
            <a:ext uri="{FF2B5EF4-FFF2-40B4-BE49-F238E27FC236}">
              <a16:creationId xmlns:a16="http://schemas.microsoft.com/office/drawing/2014/main" xmlns="" id="{00000000-0008-0000-1600-00001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82" name="Text Box 8">
          <a:extLst>
            <a:ext uri="{FF2B5EF4-FFF2-40B4-BE49-F238E27FC236}">
              <a16:creationId xmlns:a16="http://schemas.microsoft.com/office/drawing/2014/main" xmlns="" id="{00000000-0008-0000-1600-00001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83" name="Text Box 8">
          <a:extLst>
            <a:ext uri="{FF2B5EF4-FFF2-40B4-BE49-F238E27FC236}">
              <a16:creationId xmlns:a16="http://schemas.microsoft.com/office/drawing/2014/main" xmlns="" id="{00000000-0008-0000-1600-00001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4" name="Text Box 9">
          <a:extLst>
            <a:ext uri="{FF2B5EF4-FFF2-40B4-BE49-F238E27FC236}">
              <a16:creationId xmlns:a16="http://schemas.microsoft.com/office/drawing/2014/main" xmlns="" id="{00000000-0008-0000-1600-00001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a16="http://schemas.microsoft.com/office/drawing/2014/main" xmlns="" id="{00000000-0008-0000-1600-00001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a16="http://schemas.microsoft.com/office/drawing/2014/main" xmlns="" id="{00000000-0008-0000-1600-00001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a16="http://schemas.microsoft.com/office/drawing/2014/main" xmlns="" id="{00000000-0008-0000-1600-00001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a16="http://schemas.microsoft.com/office/drawing/2014/main" xmlns="" id="{00000000-0008-0000-1600-00002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a16="http://schemas.microsoft.com/office/drawing/2014/main" xmlns="" id="{00000000-0008-0000-1600-00002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a16="http://schemas.microsoft.com/office/drawing/2014/main" xmlns="" id="{00000000-0008-0000-1600-000022010000}"/>
            </a:ext>
          </a:extLst>
        </xdr:cNvPr>
        <xdr:cNvSpPr txBox="1">
          <a:spLocks noChangeArrowheads="1"/>
        </xdr:cNvSpPr>
      </xdr:nvSpPr>
      <xdr:spPr bwMode="auto">
        <a:xfrm>
          <a:off x="390525" y="14162722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a16="http://schemas.microsoft.com/office/drawing/2014/main" xmlns="" id="{00000000-0008-0000-1600-00002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a16="http://schemas.microsoft.com/office/drawing/2014/main" xmlns="" id="{00000000-0008-0000-1600-00002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a16="http://schemas.microsoft.com/office/drawing/2014/main" xmlns="" id="{00000000-0008-0000-1600-00002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a16="http://schemas.microsoft.com/office/drawing/2014/main" xmlns="" id="{00000000-0008-0000-1600-000026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a16="http://schemas.microsoft.com/office/drawing/2014/main" xmlns="" id="{00000000-0008-0000-1600-000027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a16="http://schemas.microsoft.com/office/drawing/2014/main" xmlns="" id="{00000000-0008-0000-1600-000028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a16="http://schemas.microsoft.com/office/drawing/2014/main" xmlns="" id="{00000000-0008-0000-1600-00002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a16="http://schemas.microsoft.com/office/drawing/2014/main" xmlns="" id="{00000000-0008-0000-1600-00002A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a16="http://schemas.microsoft.com/office/drawing/2014/main" xmlns="" id="{00000000-0008-0000-1600-00002B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a16="http://schemas.microsoft.com/office/drawing/2014/main" xmlns="" id="{00000000-0008-0000-1600-00002C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a16="http://schemas.microsoft.com/office/drawing/2014/main" xmlns="" id="{00000000-0008-0000-1600-00002D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a16="http://schemas.microsoft.com/office/drawing/2014/main" xmlns="" id="{00000000-0008-0000-1600-00002E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a16="http://schemas.microsoft.com/office/drawing/2014/main" xmlns="" id="{00000000-0008-0000-1600-00002F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a16="http://schemas.microsoft.com/office/drawing/2014/main" xmlns="" id="{00000000-0008-0000-1600-000030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a16="http://schemas.microsoft.com/office/drawing/2014/main" xmlns="" id="{00000000-0008-0000-1600-000031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a16="http://schemas.microsoft.com/office/drawing/2014/main" xmlns="" id="{00000000-0008-0000-1600-000032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a16="http://schemas.microsoft.com/office/drawing/2014/main" xmlns="" id="{00000000-0008-0000-1600-00003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a16="http://schemas.microsoft.com/office/drawing/2014/main" xmlns="" id="{00000000-0008-0000-1600-00003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a16="http://schemas.microsoft.com/office/drawing/2014/main" xmlns="" id="{00000000-0008-0000-1600-00003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a16="http://schemas.microsoft.com/office/drawing/2014/main" xmlns="" id="{00000000-0008-0000-1600-000036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a16="http://schemas.microsoft.com/office/drawing/2014/main" xmlns="" id="{00000000-0008-0000-1600-000037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a16="http://schemas.microsoft.com/office/drawing/2014/main" xmlns="" id="{00000000-0008-0000-1600-00003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a16="http://schemas.microsoft.com/office/drawing/2014/main" xmlns="" id="{00000000-0008-0000-1600-00003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a16="http://schemas.microsoft.com/office/drawing/2014/main" xmlns="" id="{00000000-0008-0000-1600-00003A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a16="http://schemas.microsoft.com/office/drawing/2014/main" xmlns="" id="{00000000-0008-0000-1600-00003B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a16="http://schemas.microsoft.com/office/drawing/2014/main" xmlns="" id="{00000000-0008-0000-1600-00003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a16="http://schemas.microsoft.com/office/drawing/2014/main" xmlns="" id="{00000000-0008-0000-1600-00003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a16="http://schemas.microsoft.com/office/drawing/2014/main" xmlns="" id="{00000000-0008-0000-1600-00003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a16="http://schemas.microsoft.com/office/drawing/2014/main" xmlns="" id="{00000000-0008-0000-1600-00003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a16="http://schemas.microsoft.com/office/drawing/2014/main" xmlns="" id="{00000000-0008-0000-1600-00004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a16="http://schemas.microsoft.com/office/drawing/2014/main" xmlns="" id="{00000000-0008-0000-1600-00004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a16="http://schemas.microsoft.com/office/drawing/2014/main" xmlns="" id="{00000000-0008-0000-1600-00004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a16="http://schemas.microsoft.com/office/drawing/2014/main" xmlns="" id="{00000000-0008-0000-1600-00004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a16="http://schemas.microsoft.com/office/drawing/2014/main" xmlns="" id="{00000000-0008-0000-1600-00004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a16="http://schemas.microsoft.com/office/drawing/2014/main" xmlns="" id="{00000000-0008-0000-1600-00004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a16="http://schemas.microsoft.com/office/drawing/2014/main" xmlns="" id="{00000000-0008-0000-1600-00004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a16="http://schemas.microsoft.com/office/drawing/2014/main" xmlns="" id="{00000000-0008-0000-1600-00004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a16="http://schemas.microsoft.com/office/drawing/2014/main" xmlns="" id="{00000000-0008-0000-1600-00004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a16="http://schemas.microsoft.com/office/drawing/2014/main" xmlns="" id="{00000000-0008-0000-1600-00004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a16="http://schemas.microsoft.com/office/drawing/2014/main" xmlns="" id="{00000000-0008-0000-1600-00004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a16="http://schemas.microsoft.com/office/drawing/2014/main" xmlns="" id="{00000000-0008-0000-1600-00004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a16="http://schemas.microsoft.com/office/drawing/2014/main" xmlns="" id="{00000000-0008-0000-1600-00004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a16="http://schemas.microsoft.com/office/drawing/2014/main" xmlns="" id="{00000000-0008-0000-1600-00004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a16="http://schemas.microsoft.com/office/drawing/2014/main" xmlns="" id="{00000000-0008-0000-1600-00004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a16="http://schemas.microsoft.com/office/drawing/2014/main" xmlns="" id="{00000000-0008-0000-1600-00004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a16="http://schemas.microsoft.com/office/drawing/2014/main" xmlns="" id="{00000000-0008-0000-1600-00005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a16="http://schemas.microsoft.com/office/drawing/2014/main" xmlns="" id="{00000000-0008-0000-1600-00005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a16="http://schemas.microsoft.com/office/drawing/2014/main" xmlns="" id="{00000000-0008-0000-1600-00005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a16="http://schemas.microsoft.com/office/drawing/2014/main" xmlns="" id="{00000000-0008-0000-1600-00005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a16="http://schemas.microsoft.com/office/drawing/2014/main" xmlns="" id="{00000000-0008-0000-1600-00005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a16="http://schemas.microsoft.com/office/drawing/2014/main" xmlns="" id="{00000000-0008-0000-1600-00005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a16="http://schemas.microsoft.com/office/drawing/2014/main" xmlns="" id="{00000000-0008-0000-1600-00005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a16="http://schemas.microsoft.com/office/drawing/2014/main" xmlns="" id="{00000000-0008-0000-1600-00005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a16="http://schemas.microsoft.com/office/drawing/2014/main" xmlns="" id="{00000000-0008-0000-1600-00005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a16="http://schemas.microsoft.com/office/drawing/2014/main" xmlns="" id="{00000000-0008-0000-1600-00005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a16="http://schemas.microsoft.com/office/drawing/2014/main" xmlns="" id="{00000000-0008-0000-1600-00005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a16="http://schemas.microsoft.com/office/drawing/2014/main" xmlns="" id="{00000000-0008-0000-1600-00005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a16="http://schemas.microsoft.com/office/drawing/2014/main" xmlns="" id="{00000000-0008-0000-1600-00005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a16="http://schemas.microsoft.com/office/drawing/2014/main" xmlns="" id="{00000000-0008-0000-1600-00005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a16="http://schemas.microsoft.com/office/drawing/2014/main" xmlns="" id="{00000000-0008-0000-1600-00005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a16="http://schemas.microsoft.com/office/drawing/2014/main" xmlns="" id="{00000000-0008-0000-1600-00005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a16="http://schemas.microsoft.com/office/drawing/2014/main" xmlns="" id="{00000000-0008-0000-1600-00006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a16="http://schemas.microsoft.com/office/drawing/2014/main" xmlns="" id="{00000000-0008-0000-1600-00006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a16="http://schemas.microsoft.com/office/drawing/2014/main" xmlns="" id="{00000000-0008-0000-1600-00006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a16="http://schemas.microsoft.com/office/drawing/2014/main" xmlns="" id="{00000000-0008-0000-1600-00006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56" name="Text Box 8">
          <a:extLst>
            <a:ext uri="{FF2B5EF4-FFF2-40B4-BE49-F238E27FC236}">
              <a16:creationId xmlns:a16="http://schemas.microsoft.com/office/drawing/2014/main" xmlns="" id="{00000000-0008-0000-1600-00006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57" name="Text Box 8">
          <a:extLst>
            <a:ext uri="{FF2B5EF4-FFF2-40B4-BE49-F238E27FC236}">
              <a16:creationId xmlns:a16="http://schemas.microsoft.com/office/drawing/2014/main" xmlns="" id="{00000000-0008-0000-1600-00006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8" name="Text Box 9">
          <a:extLst>
            <a:ext uri="{FF2B5EF4-FFF2-40B4-BE49-F238E27FC236}">
              <a16:creationId xmlns:a16="http://schemas.microsoft.com/office/drawing/2014/main" xmlns="" id="{00000000-0008-0000-1600-00006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9" name="Text Box 9">
          <a:extLst>
            <a:ext uri="{FF2B5EF4-FFF2-40B4-BE49-F238E27FC236}">
              <a16:creationId xmlns:a16="http://schemas.microsoft.com/office/drawing/2014/main" xmlns="" id="{00000000-0008-0000-1600-00006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0" name="Text Box 8">
          <a:extLst>
            <a:ext uri="{FF2B5EF4-FFF2-40B4-BE49-F238E27FC236}">
              <a16:creationId xmlns:a16="http://schemas.microsoft.com/office/drawing/2014/main" xmlns="" id="{00000000-0008-0000-1600-00006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361" name="Text Box 8">
          <a:extLst>
            <a:ext uri="{FF2B5EF4-FFF2-40B4-BE49-F238E27FC236}">
              <a16:creationId xmlns:a16="http://schemas.microsoft.com/office/drawing/2014/main" xmlns="" id="{00000000-0008-0000-1600-000069010000}"/>
            </a:ext>
          </a:extLst>
        </xdr:cNvPr>
        <xdr:cNvSpPr txBox="1">
          <a:spLocks noChangeArrowheads="1"/>
        </xdr:cNvSpPr>
      </xdr:nvSpPr>
      <xdr:spPr bwMode="auto">
        <a:xfrm>
          <a:off x="390525" y="89601675"/>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2" name="Text Box 8">
          <a:extLst>
            <a:ext uri="{FF2B5EF4-FFF2-40B4-BE49-F238E27FC236}">
              <a16:creationId xmlns:a16="http://schemas.microsoft.com/office/drawing/2014/main" xmlns="" id="{00000000-0008-0000-1600-00006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3" name="Text Box 8">
          <a:extLst>
            <a:ext uri="{FF2B5EF4-FFF2-40B4-BE49-F238E27FC236}">
              <a16:creationId xmlns:a16="http://schemas.microsoft.com/office/drawing/2014/main" xmlns="" id="{00000000-0008-0000-1600-00006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4" name="Text Box 9">
          <a:extLst>
            <a:ext uri="{FF2B5EF4-FFF2-40B4-BE49-F238E27FC236}">
              <a16:creationId xmlns:a16="http://schemas.microsoft.com/office/drawing/2014/main" xmlns="" id="{00000000-0008-0000-1600-00006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5" name="Text Box 9">
          <a:extLst>
            <a:ext uri="{FF2B5EF4-FFF2-40B4-BE49-F238E27FC236}">
              <a16:creationId xmlns:a16="http://schemas.microsoft.com/office/drawing/2014/main" xmlns="" id="{00000000-0008-0000-1600-00006D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6" name="Text Box 8">
          <a:extLst>
            <a:ext uri="{FF2B5EF4-FFF2-40B4-BE49-F238E27FC236}">
              <a16:creationId xmlns:a16="http://schemas.microsoft.com/office/drawing/2014/main" xmlns="" id="{00000000-0008-0000-1600-00006E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7" name="Text Box 8">
          <a:extLst>
            <a:ext uri="{FF2B5EF4-FFF2-40B4-BE49-F238E27FC236}">
              <a16:creationId xmlns:a16="http://schemas.microsoft.com/office/drawing/2014/main" xmlns="" id="{00000000-0008-0000-1600-00006F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8" name="Text Box 9">
          <a:extLst>
            <a:ext uri="{FF2B5EF4-FFF2-40B4-BE49-F238E27FC236}">
              <a16:creationId xmlns:a16="http://schemas.microsoft.com/office/drawing/2014/main" xmlns="" id="{00000000-0008-0000-1600-00007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9" name="Text Box 9">
          <a:extLst>
            <a:ext uri="{FF2B5EF4-FFF2-40B4-BE49-F238E27FC236}">
              <a16:creationId xmlns:a16="http://schemas.microsoft.com/office/drawing/2014/main" xmlns="" id="{00000000-0008-0000-1600-000071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0" name="Text Box 8">
          <a:extLst>
            <a:ext uri="{FF2B5EF4-FFF2-40B4-BE49-F238E27FC236}">
              <a16:creationId xmlns:a16="http://schemas.microsoft.com/office/drawing/2014/main" xmlns="" id="{00000000-0008-0000-1600-000072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1" name="Text Box 8">
          <a:extLst>
            <a:ext uri="{FF2B5EF4-FFF2-40B4-BE49-F238E27FC236}">
              <a16:creationId xmlns:a16="http://schemas.microsoft.com/office/drawing/2014/main" xmlns="" id="{00000000-0008-0000-1600-000073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2" name="Text Box 9">
          <a:extLst>
            <a:ext uri="{FF2B5EF4-FFF2-40B4-BE49-F238E27FC236}">
              <a16:creationId xmlns:a16="http://schemas.microsoft.com/office/drawing/2014/main" xmlns="" id="{00000000-0008-0000-1600-000074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3" name="Text Box 9">
          <a:extLst>
            <a:ext uri="{FF2B5EF4-FFF2-40B4-BE49-F238E27FC236}">
              <a16:creationId xmlns:a16="http://schemas.microsoft.com/office/drawing/2014/main" xmlns="" id="{00000000-0008-0000-1600-000075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4" name="Text Box 8">
          <a:extLst>
            <a:ext uri="{FF2B5EF4-FFF2-40B4-BE49-F238E27FC236}">
              <a16:creationId xmlns:a16="http://schemas.microsoft.com/office/drawing/2014/main" xmlns="" id="{00000000-0008-0000-1600-000076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5" name="Text Box 8">
          <a:extLst>
            <a:ext uri="{FF2B5EF4-FFF2-40B4-BE49-F238E27FC236}">
              <a16:creationId xmlns:a16="http://schemas.microsoft.com/office/drawing/2014/main" xmlns="" id="{00000000-0008-0000-1600-000077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6" name="Text Box 9">
          <a:extLst>
            <a:ext uri="{FF2B5EF4-FFF2-40B4-BE49-F238E27FC236}">
              <a16:creationId xmlns:a16="http://schemas.microsoft.com/office/drawing/2014/main" xmlns="" id="{00000000-0008-0000-1600-000078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7" name="Text Box 9">
          <a:extLst>
            <a:ext uri="{FF2B5EF4-FFF2-40B4-BE49-F238E27FC236}">
              <a16:creationId xmlns:a16="http://schemas.microsoft.com/office/drawing/2014/main" xmlns="" id="{00000000-0008-0000-1600-000079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8" name="Text Box 8">
          <a:extLst>
            <a:ext uri="{FF2B5EF4-FFF2-40B4-BE49-F238E27FC236}">
              <a16:creationId xmlns:a16="http://schemas.microsoft.com/office/drawing/2014/main" xmlns="" id="{00000000-0008-0000-1600-00007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9" name="Text Box 8">
          <a:extLst>
            <a:ext uri="{FF2B5EF4-FFF2-40B4-BE49-F238E27FC236}">
              <a16:creationId xmlns:a16="http://schemas.microsoft.com/office/drawing/2014/main" xmlns="" id="{00000000-0008-0000-1600-00007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0" name="Text Box 9">
          <a:extLst>
            <a:ext uri="{FF2B5EF4-FFF2-40B4-BE49-F238E27FC236}">
              <a16:creationId xmlns:a16="http://schemas.microsoft.com/office/drawing/2014/main" xmlns="" id="{00000000-0008-0000-1600-00007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1" name="Text Box 8">
          <a:extLst>
            <a:ext uri="{FF2B5EF4-FFF2-40B4-BE49-F238E27FC236}">
              <a16:creationId xmlns:a16="http://schemas.microsoft.com/office/drawing/2014/main" xmlns="" id="{00000000-0008-0000-1600-00007D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2" name="Text Box 8">
          <a:extLst>
            <a:ext uri="{FF2B5EF4-FFF2-40B4-BE49-F238E27FC236}">
              <a16:creationId xmlns:a16="http://schemas.microsoft.com/office/drawing/2014/main" xmlns="" id="{00000000-0008-0000-1600-00007E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3" name="Text Box 9">
          <a:extLst>
            <a:ext uri="{FF2B5EF4-FFF2-40B4-BE49-F238E27FC236}">
              <a16:creationId xmlns:a16="http://schemas.microsoft.com/office/drawing/2014/main" xmlns="" id="{00000000-0008-0000-1600-00007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4" name="Text Box 9">
          <a:extLst>
            <a:ext uri="{FF2B5EF4-FFF2-40B4-BE49-F238E27FC236}">
              <a16:creationId xmlns:a16="http://schemas.microsoft.com/office/drawing/2014/main" xmlns="" id="{00000000-0008-0000-1600-00008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5" name="Text Box 8">
          <a:extLst>
            <a:ext uri="{FF2B5EF4-FFF2-40B4-BE49-F238E27FC236}">
              <a16:creationId xmlns:a16="http://schemas.microsoft.com/office/drawing/2014/main" xmlns="" id="{00000000-0008-0000-1600-000081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6" name="Text Box 8">
          <a:extLst>
            <a:ext uri="{FF2B5EF4-FFF2-40B4-BE49-F238E27FC236}">
              <a16:creationId xmlns:a16="http://schemas.microsoft.com/office/drawing/2014/main" xmlns="" id="{00000000-0008-0000-1600-000082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7" name="Text Box 9">
          <a:extLst>
            <a:ext uri="{FF2B5EF4-FFF2-40B4-BE49-F238E27FC236}">
              <a16:creationId xmlns:a16="http://schemas.microsoft.com/office/drawing/2014/main" xmlns="" id="{00000000-0008-0000-1600-00008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8" name="Text Box 8">
          <a:extLst>
            <a:ext uri="{FF2B5EF4-FFF2-40B4-BE49-F238E27FC236}">
              <a16:creationId xmlns:a16="http://schemas.microsoft.com/office/drawing/2014/main" xmlns="" id="{00000000-0008-0000-1600-00008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9" name="Text Box 8">
          <a:extLst>
            <a:ext uri="{FF2B5EF4-FFF2-40B4-BE49-F238E27FC236}">
              <a16:creationId xmlns:a16="http://schemas.microsoft.com/office/drawing/2014/main" xmlns="" id="{00000000-0008-0000-1600-00008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0" name="Text Box 9">
          <a:extLst>
            <a:ext uri="{FF2B5EF4-FFF2-40B4-BE49-F238E27FC236}">
              <a16:creationId xmlns:a16="http://schemas.microsoft.com/office/drawing/2014/main" xmlns="" id="{00000000-0008-0000-1600-00008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1" name="Text Box 9">
          <a:extLst>
            <a:ext uri="{FF2B5EF4-FFF2-40B4-BE49-F238E27FC236}">
              <a16:creationId xmlns:a16="http://schemas.microsoft.com/office/drawing/2014/main" xmlns="" id="{00000000-0008-0000-1600-00008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2" name="Text Box 8">
          <a:extLst>
            <a:ext uri="{FF2B5EF4-FFF2-40B4-BE49-F238E27FC236}">
              <a16:creationId xmlns:a16="http://schemas.microsoft.com/office/drawing/2014/main" xmlns="" id="{00000000-0008-0000-1600-00008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3" name="Text Box 8">
          <a:extLst>
            <a:ext uri="{FF2B5EF4-FFF2-40B4-BE49-F238E27FC236}">
              <a16:creationId xmlns:a16="http://schemas.microsoft.com/office/drawing/2014/main" xmlns="" id="{00000000-0008-0000-1600-00008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4" name="Text Box 9">
          <a:extLst>
            <a:ext uri="{FF2B5EF4-FFF2-40B4-BE49-F238E27FC236}">
              <a16:creationId xmlns:a16="http://schemas.microsoft.com/office/drawing/2014/main" xmlns="" id="{00000000-0008-0000-1600-00008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5" name="Text Box 9">
          <a:extLst>
            <a:ext uri="{FF2B5EF4-FFF2-40B4-BE49-F238E27FC236}">
              <a16:creationId xmlns:a16="http://schemas.microsoft.com/office/drawing/2014/main" xmlns="" id="{00000000-0008-0000-1600-00008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6" name="Text Box 8">
          <a:extLst>
            <a:ext uri="{FF2B5EF4-FFF2-40B4-BE49-F238E27FC236}">
              <a16:creationId xmlns:a16="http://schemas.microsoft.com/office/drawing/2014/main" xmlns="" id="{00000000-0008-0000-1600-00008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7" name="Text Box 8">
          <a:extLst>
            <a:ext uri="{FF2B5EF4-FFF2-40B4-BE49-F238E27FC236}">
              <a16:creationId xmlns:a16="http://schemas.microsoft.com/office/drawing/2014/main" xmlns="" id="{00000000-0008-0000-1600-00008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8" name="Text Box 9">
          <a:extLst>
            <a:ext uri="{FF2B5EF4-FFF2-40B4-BE49-F238E27FC236}">
              <a16:creationId xmlns:a16="http://schemas.microsoft.com/office/drawing/2014/main" xmlns="" id="{00000000-0008-0000-1600-00008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9" name="Text Box 9">
          <a:extLst>
            <a:ext uri="{FF2B5EF4-FFF2-40B4-BE49-F238E27FC236}">
              <a16:creationId xmlns:a16="http://schemas.microsoft.com/office/drawing/2014/main" xmlns="" id="{00000000-0008-0000-1600-00008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0" name="Text Box 8">
          <a:extLst>
            <a:ext uri="{FF2B5EF4-FFF2-40B4-BE49-F238E27FC236}">
              <a16:creationId xmlns:a16="http://schemas.microsoft.com/office/drawing/2014/main" xmlns="" id="{00000000-0008-0000-1600-00009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1" name="Text Box 8">
          <a:extLst>
            <a:ext uri="{FF2B5EF4-FFF2-40B4-BE49-F238E27FC236}">
              <a16:creationId xmlns:a16="http://schemas.microsoft.com/office/drawing/2014/main" xmlns="" id="{00000000-0008-0000-1600-00009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2" name="Text Box 9">
          <a:extLst>
            <a:ext uri="{FF2B5EF4-FFF2-40B4-BE49-F238E27FC236}">
              <a16:creationId xmlns:a16="http://schemas.microsoft.com/office/drawing/2014/main" xmlns="" id="{00000000-0008-0000-1600-00009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3" name="Text Box 9">
          <a:extLst>
            <a:ext uri="{FF2B5EF4-FFF2-40B4-BE49-F238E27FC236}">
              <a16:creationId xmlns:a16="http://schemas.microsoft.com/office/drawing/2014/main" xmlns="" id="{00000000-0008-0000-1600-00009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4" name="Text Box 8">
          <a:extLst>
            <a:ext uri="{FF2B5EF4-FFF2-40B4-BE49-F238E27FC236}">
              <a16:creationId xmlns:a16="http://schemas.microsoft.com/office/drawing/2014/main" xmlns="" id="{00000000-0008-0000-1600-00009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5" name="Text Box 8">
          <a:extLst>
            <a:ext uri="{FF2B5EF4-FFF2-40B4-BE49-F238E27FC236}">
              <a16:creationId xmlns:a16="http://schemas.microsoft.com/office/drawing/2014/main" xmlns="" id="{00000000-0008-0000-1600-00009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6" name="Text Box 9">
          <a:extLst>
            <a:ext uri="{FF2B5EF4-FFF2-40B4-BE49-F238E27FC236}">
              <a16:creationId xmlns:a16="http://schemas.microsoft.com/office/drawing/2014/main" xmlns="" id="{00000000-0008-0000-1600-00009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7" name="Text Box 9">
          <a:extLst>
            <a:ext uri="{FF2B5EF4-FFF2-40B4-BE49-F238E27FC236}">
              <a16:creationId xmlns:a16="http://schemas.microsoft.com/office/drawing/2014/main" xmlns="" id="{00000000-0008-0000-1600-00009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8" name="Text Box 8">
          <a:extLst>
            <a:ext uri="{FF2B5EF4-FFF2-40B4-BE49-F238E27FC236}">
              <a16:creationId xmlns:a16="http://schemas.microsoft.com/office/drawing/2014/main" xmlns="" id="{00000000-0008-0000-1600-00009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9" name="Text Box 8">
          <a:extLst>
            <a:ext uri="{FF2B5EF4-FFF2-40B4-BE49-F238E27FC236}">
              <a16:creationId xmlns:a16="http://schemas.microsoft.com/office/drawing/2014/main" xmlns="" id="{00000000-0008-0000-1600-00009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0" name="Text Box 9">
          <a:extLst>
            <a:ext uri="{FF2B5EF4-FFF2-40B4-BE49-F238E27FC236}">
              <a16:creationId xmlns:a16="http://schemas.microsoft.com/office/drawing/2014/main" xmlns="" id="{00000000-0008-0000-1600-00009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1" name="Text Box 9">
          <a:extLst>
            <a:ext uri="{FF2B5EF4-FFF2-40B4-BE49-F238E27FC236}">
              <a16:creationId xmlns:a16="http://schemas.microsoft.com/office/drawing/2014/main" xmlns="" id="{00000000-0008-0000-1600-00009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2" name="Text Box 8">
          <a:extLst>
            <a:ext uri="{FF2B5EF4-FFF2-40B4-BE49-F238E27FC236}">
              <a16:creationId xmlns:a16="http://schemas.microsoft.com/office/drawing/2014/main" xmlns="" id="{00000000-0008-0000-1600-00009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3" name="Text Box 8">
          <a:extLst>
            <a:ext uri="{FF2B5EF4-FFF2-40B4-BE49-F238E27FC236}">
              <a16:creationId xmlns:a16="http://schemas.microsoft.com/office/drawing/2014/main" xmlns="" id="{00000000-0008-0000-1600-00009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4" name="Text Box 9">
          <a:extLst>
            <a:ext uri="{FF2B5EF4-FFF2-40B4-BE49-F238E27FC236}">
              <a16:creationId xmlns:a16="http://schemas.microsoft.com/office/drawing/2014/main" xmlns="" id="{00000000-0008-0000-1600-00009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5" name="Text Box 9">
          <a:extLst>
            <a:ext uri="{FF2B5EF4-FFF2-40B4-BE49-F238E27FC236}">
              <a16:creationId xmlns:a16="http://schemas.microsoft.com/office/drawing/2014/main" xmlns="" id="{00000000-0008-0000-1600-00009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6" name="Text Box 8">
          <a:extLst>
            <a:ext uri="{FF2B5EF4-FFF2-40B4-BE49-F238E27FC236}">
              <a16:creationId xmlns:a16="http://schemas.microsoft.com/office/drawing/2014/main" xmlns="" id="{00000000-0008-0000-1600-0000A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7" name="Text Box 8">
          <a:extLst>
            <a:ext uri="{FF2B5EF4-FFF2-40B4-BE49-F238E27FC236}">
              <a16:creationId xmlns:a16="http://schemas.microsoft.com/office/drawing/2014/main" xmlns="" id="{00000000-0008-0000-1600-0000A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8" name="Text Box 9">
          <a:extLst>
            <a:ext uri="{FF2B5EF4-FFF2-40B4-BE49-F238E27FC236}">
              <a16:creationId xmlns:a16="http://schemas.microsoft.com/office/drawing/2014/main" xmlns="" id="{00000000-0008-0000-1600-0000A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9" name="Text Box 9">
          <a:extLst>
            <a:ext uri="{FF2B5EF4-FFF2-40B4-BE49-F238E27FC236}">
              <a16:creationId xmlns:a16="http://schemas.microsoft.com/office/drawing/2014/main" xmlns="" id="{00000000-0008-0000-1600-0000A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0" name="Text Box 8">
          <a:extLst>
            <a:ext uri="{FF2B5EF4-FFF2-40B4-BE49-F238E27FC236}">
              <a16:creationId xmlns:a16="http://schemas.microsoft.com/office/drawing/2014/main" xmlns="" id="{00000000-0008-0000-1600-0000A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1" name="Text Box 8">
          <a:extLst>
            <a:ext uri="{FF2B5EF4-FFF2-40B4-BE49-F238E27FC236}">
              <a16:creationId xmlns:a16="http://schemas.microsoft.com/office/drawing/2014/main" xmlns="" id="{00000000-0008-0000-1600-0000A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2" name="Text Box 9">
          <a:extLst>
            <a:ext uri="{FF2B5EF4-FFF2-40B4-BE49-F238E27FC236}">
              <a16:creationId xmlns:a16="http://schemas.microsoft.com/office/drawing/2014/main" xmlns="" id="{00000000-0008-0000-1600-0000A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3" name="Text Box 9">
          <a:extLst>
            <a:ext uri="{FF2B5EF4-FFF2-40B4-BE49-F238E27FC236}">
              <a16:creationId xmlns:a16="http://schemas.microsoft.com/office/drawing/2014/main" xmlns="" id="{00000000-0008-0000-1600-0000A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4" name="Text Box 8">
          <a:extLst>
            <a:ext uri="{FF2B5EF4-FFF2-40B4-BE49-F238E27FC236}">
              <a16:creationId xmlns:a16="http://schemas.microsoft.com/office/drawing/2014/main" xmlns="" id="{00000000-0008-0000-1600-0000A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5" name="Text Box 8">
          <a:extLst>
            <a:ext uri="{FF2B5EF4-FFF2-40B4-BE49-F238E27FC236}">
              <a16:creationId xmlns:a16="http://schemas.microsoft.com/office/drawing/2014/main" xmlns="" id="{00000000-0008-0000-1600-0000A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6" name="Text Box 9">
          <a:extLst>
            <a:ext uri="{FF2B5EF4-FFF2-40B4-BE49-F238E27FC236}">
              <a16:creationId xmlns:a16="http://schemas.microsoft.com/office/drawing/2014/main" xmlns="" id="{00000000-0008-0000-1600-0000A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43</xdr:row>
      <xdr:rowOff>0</xdr:rowOff>
    </xdr:from>
    <xdr:to>
      <xdr:col>1</xdr:col>
      <xdr:colOff>760640</xdr:colOff>
      <xdr:row>43</xdr:row>
      <xdr:rowOff>104775</xdr:rowOff>
    </xdr:to>
    <xdr:sp macro="" textlink="">
      <xdr:nvSpPr>
        <xdr:cNvPr id="2" name="Text Box 8">
          <a:extLst>
            <a:ext uri="{FF2B5EF4-FFF2-40B4-BE49-F238E27FC236}">
              <a16:creationId xmlns:a16="http://schemas.microsoft.com/office/drawing/2014/main" xmlns="" id="{00000000-0008-0000-1700-00000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 name="Text Box 8">
          <a:extLst>
            <a:ext uri="{FF2B5EF4-FFF2-40B4-BE49-F238E27FC236}">
              <a16:creationId xmlns:a16="http://schemas.microsoft.com/office/drawing/2014/main" xmlns="" id="{00000000-0008-0000-1700-00000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 name="Text Box 9">
          <a:extLst>
            <a:ext uri="{FF2B5EF4-FFF2-40B4-BE49-F238E27FC236}">
              <a16:creationId xmlns:a16="http://schemas.microsoft.com/office/drawing/2014/main" xmlns="" id="{00000000-0008-0000-1700-00000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 name="Text Box 9">
          <a:extLst>
            <a:ext uri="{FF2B5EF4-FFF2-40B4-BE49-F238E27FC236}">
              <a16:creationId xmlns:a16="http://schemas.microsoft.com/office/drawing/2014/main" xmlns="" id="{00000000-0008-0000-1700-00000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 name="Text Box 8">
          <a:extLst>
            <a:ext uri="{FF2B5EF4-FFF2-40B4-BE49-F238E27FC236}">
              <a16:creationId xmlns:a16="http://schemas.microsoft.com/office/drawing/2014/main" xmlns="" id="{00000000-0008-0000-1700-00000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 name="Text Box 8">
          <a:extLst>
            <a:ext uri="{FF2B5EF4-FFF2-40B4-BE49-F238E27FC236}">
              <a16:creationId xmlns:a16="http://schemas.microsoft.com/office/drawing/2014/main" xmlns="" id="{00000000-0008-0000-1700-000007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 name="Text Box 8">
          <a:extLst>
            <a:ext uri="{FF2B5EF4-FFF2-40B4-BE49-F238E27FC236}">
              <a16:creationId xmlns:a16="http://schemas.microsoft.com/office/drawing/2014/main" xmlns="" id="{00000000-0008-0000-1700-00000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 name="Text Box 8">
          <a:extLst>
            <a:ext uri="{FF2B5EF4-FFF2-40B4-BE49-F238E27FC236}">
              <a16:creationId xmlns:a16="http://schemas.microsoft.com/office/drawing/2014/main" xmlns="" id="{00000000-0008-0000-1700-00000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 name="Text Box 9">
          <a:extLst>
            <a:ext uri="{FF2B5EF4-FFF2-40B4-BE49-F238E27FC236}">
              <a16:creationId xmlns:a16="http://schemas.microsoft.com/office/drawing/2014/main" xmlns="" id="{00000000-0008-0000-1700-00000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 name="Text Box 9">
          <a:extLst>
            <a:ext uri="{FF2B5EF4-FFF2-40B4-BE49-F238E27FC236}">
              <a16:creationId xmlns:a16="http://schemas.microsoft.com/office/drawing/2014/main" xmlns="" id="{00000000-0008-0000-1700-00000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 name="Text Box 8">
          <a:extLst>
            <a:ext uri="{FF2B5EF4-FFF2-40B4-BE49-F238E27FC236}">
              <a16:creationId xmlns:a16="http://schemas.microsoft.com/office/drawing/2014/main" xmlns="" id="{00000000-0008-0000-1700-00000C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 name="Text Box 8">
          <a:extLst>
            <a:ext uri="{FF2B5EF4-FFF2-40B4-BE49-F238E27FC236}">
              <a16:creationId xmlns:a16="http://schemas.microsoft.com/office/drawing/2014/main" xmlns="" id="{00000000-0008-0000-1700-00000D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 name="Text Box 9">
          <a:extLst>
            <a:ext uri="{FF2B5EF4-FFF2-40B4-BE49-F238E27FC236}">
              <a16:creationId xmlns:a16="http://schemas.microsoft.com/office/drawing/2014/main" xmlns="" id="{00000000-0008-0000-1700-00000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5" name="Text Box 9">
          <a:extLst>
            <a:ext uri="{FF2B5EF4-FFF2-40B4-BE49-F238E27FC236}">
              <a16:creationId xmlns:a16="http://schemas.microsoft.com/office/drawing/2014/main" xmlns="" id="{00000000-0008-0000-1700-00000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6" name="Text Box 8">
          <a:extLst>
            <a:ext uri="{FF2B5EF4-FFF2-40B4-BE49-F238E27FC236}">
              <a16:creationId xmlns:a16="http://schemas.microsoft.com/office/drawing/2014/main" xmlns="" id="{00000000-0008-0000-1700-000010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7" name="Text Box 8">
          <a:extLst>
            <a:ext uri="{FF2B5EF4-FFF2-40B4-BE49-F238E27FC236}">
              <a16:creationId xmlns:a16="http://schemas.microsoft.com/office/drawing/2014/main" xmlns="" id="{00000000-0008-0000-1700-000011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8" name="Text Box 9">
          <a:extLst>
            <a:ext uri="{FF2B5EF4-FFF2-40B4-BE49-F238E27FC236}">
              <a16:creationId xmlns:a16="http://schemas.microsoft.com/office/drawing/2014/main" xmlns="" id="{00000000-0008-0000-1700-00001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9" name="Text Box 9">
          <a:extLst>
            <a:ext uri="{FF2B5EF4-FFF2-40B4-BE49-F238E27FC236}">
              <a16:creationId xmlns:a16="http://schemas.microsoft.com/office/drawing/2014/main" xmlns="" id="{00000000-0008-0000-1700-00001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0" name="Text Box 8">
          <a:extLst>
            <a:ext uri="{FF2B5EF4-FFF2-40B4-BE49-F238E27FC236}">
              <a16:creationId xmlns:a16="http://schemas.microsoft.com/office/drawing/2014/main" xmlns="" id="{00000000-0008-0000-1700-000014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1" name="Text Box 8">
          <a:extLst>
            <a:ext uri="{FF2B5EF4-FFF2-40B4-BE49-F238E27FC236}">
              <a16:creationId xmlns:a16="http://schemas.microsoft.com/office/drawing/2014/main" xmlns="" id="{00000000-0008-0000-1700-000015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2" name="Text Box 9">
          <a:extLst>
            <a:ext uri="{FF2B5EF4-FFF2-40B4-BE49-F238E27FC236}">
              <a16:creationId xmlns:a16="http://schemas.microsoft.com/office/drawing/2014/main" xmlns="" id="{00000000-0008-0000-1700-00001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3" name="Text Box 9">
          <a:extLst>
            <a:ext uri="{FF2B5EF4-FFF2-40B4-BE49-F238E27FC236}">
              <a16:creationId xmlns:a16="http://schemas.microsoft.com/office/drawing/2014/main" xmlns="" id="{00000000-0008-0000-1700-00001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4" name="Text Box 8">
          <a:extLst>
            <a:ext uri="{FF2B5EF4-FFF2-40B4-BE49-F238E27FC236}">
              <a16:creationId xmlns:a16="http://schemas.microsoft.com/office/drawing/2014/main" xmlns="" id="{00000000-0008-0000-1700-00001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5" name="Text Box 8">
          <a:extLst>
            <a:ext uri="{FF2B5EF4-FFF2-40B4-BE49-F238E27FC236}">
              <a16:creationId xmlns:a16="http://schemas.microsoft.com/office/drawing/2014/main" xmlns="" id="{00000000-0008-0000-1700-00001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6" name="Text Box 9">
          <a:extLst>
            <a:ext uri="{FF2B5EF4-FFF2-40B4-BE49-F238E27FC236}">
              <a16:creationId xmlns:a16="http://schemas.microsoft.com/office/drawing/2014/main" xmlns="" id="{00000000-0008-0000-1700-00001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7" name="Text Box 8">
          <a:extLst>
            <a:ext uri="{FF2B5EF4-FFF2-40B4-BE49-F238E27FC236}">
              <a16:creationId xmlns:a16="http://schemas.microsoft.com/office/drawing/2014/main" xmlns="" id="{00000000-0008-0000-1700-00001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 name="Text Box 8">
          <a:extLst>
            <a:ext uri="{FF2B5EF4-FFF2-40B4-BE49-F238E27FC236}">
              <a16:creationId xmlns:a16="http://schemas.microsoft.com/office/drawing/2014/main" xmlns="" id="{00000000-0008-0000-1700-00001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 name="Text Box 9">
          <a:extLst>
            <a:ext uri="{FF2B5EF4-FFF2-40B4-BE49-F238E27FC236}">
              <a16:creationId xmlns:a16="http://schemas.microsoft.com/office/drawing/2014/main" xmlns="" id="{00000000-0008-0000-1700-00001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 name="Text Box 9">
          <a:extLst>
            <a:ext uri="{FF2B5EF4-FFF2-40B4-BE49-F238E27FC236}">
              <a16:creationId xmlns:a16="http://schemas.microsoft.com/office/drawing/2014/main" xmlns="" id="{00000000-0008-0000-1700-00001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 name="Text Box 8">
          <a:extLst>
            <a:ext uri="{FF2B5EF4-FFF2-40B4-BE49-F238E27FC236}">
              <a16:creationId xmlns:a16="http://schemas.microsoft.com/office/drawing/2014/main" xmlns="" id="{00000000-0008-0000-1700-00001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 name="Text Box 8">
          <a:extLst>
            <a:ext uri="{FF2B5EF4-FFF2-40B4-BE49-F238E27FC236}">
              <a16:creationId xmlns:a16="http://schemas.microsoft.com/office/drawing/2014/main" xmlns="" id="{00000000-0008-0000-1700-00002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 name="Text Box 9">
          <a:extLst>
            <a:ext uri="{FF2B5EF4-FFF2-40B4-BE49-F238E27FC236}">
              <a16:creationId xmlns:a16="http://schemas.microsoft.com/office/drawing/2014/main" xmlns="" id="{00000000-0008-0000-1700-00002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 name="Text Box 8">
          <a:extLst>
            <a:ext uri="{FF2B5EF4-FFF2-40B4-BE49-F238E27FC236}">
              <a16:creationId xmlns:a16="http://schemas.microsoft.com/office/drawing/2014/main" xmlns="" id="{00000000-0008-0000-1700-00002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 name="Text Box 8">
          <a:extLst>
            <a:ext uri="{FF2B5EF4-FFF2-40B4-BE49-F238E27FC236}">
              <a16:creationId xmlns:a16="http://schemas.microsoft.com/office/drawing/2014/main" xmlns="" id="{00000000-0008-0000-1700-00002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6" name="Text Box 9">
          <a:extLst>
            <a:ext uri="{FF2B5EF4-FFF2-40B4-BE49-F238E27FC236}">
              <a16:creationId xmlns:a16="http://schemas.microsoft.com/office/drawing/2014/main" xmlns="" id="{00000000-0008-0000-1700-00002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7" name="Text Box 9">
          <a:extLst>
            <a:ext uri="{FF2B5EF4-FFF2-40B4-BE49-F238E27FC236}">
              <a16:creationId xmlns:a16="http://schemas.microsoft.com/office/drawing/2014/main" xmlns="" id="{00000000-0008-0000-1700-00002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8" name="Text Box 8">
          <a:extLst>
            <a:ext uri="{FF2B5EF4-FFF2-40B4-BE49-F238E27FC236}">
              <a16:creationId xmlns:a16="http://schemas.microsoft.com/office/drawing/2014/main" xmlns="" id="{00000000-0008-0000-1700-00002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9" name="Text Box 8">
          <a:extLst>
            <a:ext uri="{FF2B5EF4-FFF2-40B4-BE49-F238E27FC236}">
              <a16:creationId xmlns:a16="http://schemas.microsoft.com/office/drawing/2014/main" xmlns="" id="{00000000-0008-0000-1700-00002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0" name="Text Box 9">
          <a:extLst>
            <a:ext uri="{FF2B5EF4-FFF2-40B4-BE49-F238E27FC236}">
              <a16:creationId xmlns:a16="http://schemas.microsoft.com/office/drawing/2014/main" xmlns="" id="{00000000-0008-0000-1700-00002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1" name="Text Box 9">
          <a:extLst>
            <a:ext uri="{FF2B5EF4-FFF2-40B4-BE49-F238E27FC236}">
              <a16:creationId xmlns:a16="http://schemas.microsoft.com/office/drawing/2014/main" xmlns="" id="{00000000-0008-0000-1700-00002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2" name="Text Box 8">
          <a:extLst>
            <a:ext uri="{FF2B5EF4-FFF2-40B4-BE49-F238E27FC236}">
              <a16:creationId xmlns:a16="http://schemas.microsoft.com/office/drawing/2014/main" xmlns="" id="{00000000-0008-0000-1700-00002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3" name="Text Box 8">
          <a:extLst>
            <a:ext uri="{FF2B5EF4-FFF2-40B4-BE49-F238E27FC236}">
              <a16:creationId xmlns:a16="http://schemas.microsoft.com/office/drawing/2014/main" xmlns="" id="{00000000-0008-0000-1700-00002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4" name="Text Box 9">
          <a:extLst>
            <a:ext uri="{FF2B5EF4-FFF2-40B4-BE49-F238E27FC236}">
              <a16:creationId xmlns:a16="http://schemas.microsoft.com/office/drawing/2014/main" xmlns="" id="{00000000-0008-0000-1700-00002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5" name="Text Box 9">
          <a:extLst>
            <a:ext uri="{FF2B5EF4-FFF2-40B4-BE49-F238E27FC236}">
              <a16:creationId xmlns:a16="http://schemas.microsoft.com/office/drawing/2014/main" xmlns="" id="{00000000-0008-0000-1700-00002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6" name="Text Box 8">
          <a:extLst>
            <a:ext uri="{FF2B5EF4-FFF2-40B4-BE49-F238E27FC236}">
              <a16:creationId xmlns:a16="http://schemas.microsoft.com/office/drawing/2014/main" xmlns="" id="{00000000-0008-0000-1700-00002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7" name="Text Box 8">
          <a:extLst>
            <a:ext uri="{FF2B5EF4-FFF2-40B4-BE49-F238E27FC236}">
              <a16:creationId xmlns:a16="http://schemas.microsoft.com/office/drawing/2014/main" xmlns="" id="{00000000-0008-0000-1700-00002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8" name="Text Box 9">
          <a:extLst>
            <a:ext uri="{FF2B5EF4-FFF2-40B4-BE49-F238E27FC236}">
              <a16:creationId xmlns:a16="http://schemas.microsoft.com/office/drawing/2014/main" xmlns="" id="{00000000-0008-0000-1700-00003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9" name="Text Box 9">
          <a:extLst>
            <a:ext uri="{FF2B5EF4-FFF2-40B4-BE49-F238E27FC236}">
              <a16:creationId xmlns:a16="http://schemas.microsoft.com/office/drawing/2014/main" xmlns="" id="{00000000-0008-0000-1700-00003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0" name="Text Box 8">
          <a:extLst>
            <a:ext uri="{FF2B5EF4-FFF2-40B4-BE49-F238E27FC236}">
              <a16:creationId xmlns:a16="http://schemas.microsoft.com/office/drawing/2014/main" xmlns="" id="{00000000-0008-0000-1700-00003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1" name="Text Box 8">
          <a:extLst>
            <a:ext uri="{FF2B5EF4-FFF2-40B4-BE49-F238E27FC236}">
              <a16:creationId xmlns:a16="http://schemas.microsoft.com/office/drawing/2014/main" xmlns="" id="{00000000-0008-0000-1700-00003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2" name="Text Box 9">
          <a:extLst>
            <a:ext uri="{FF2B5EF4-FFF2-40B4-BE49-F238E27FC236}">
              <a16:creationId xmlns:a16="http://schemas.microsoft.com/office/drawing/2014/main" xmlns="" id="{00000000-0008-0000-1700-00003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3" name="Text Box 9">
          <a:extLst>
            <a:ext uri="{FF2B5EF4-FFF2-40B4-BE49-F238E27FC236}">
              <a16:creationId xmlns:a16="http://schemas.microsoft.com/office/drawing/2014/main" xmlns="" id="{00000000-0008-0000-1700-00003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4" name="Text Box 8">
          <a:extLst>
            <a:ext uri="{FF2B5EF4-FFF2-40B4-BE49-F238E27FC236}">
              <a16:creationId xmlns:a16="http://schemas.microsoft.com/office/drawing/2014/main" xmlns="" id="{00000000-0008-0000-1700-00003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5" name="Text Box 8">
          <a:extLst>
            <a:ext uri="{FF2B5EF4-FFF2-40B4-BE49-F238E27FC236}">
              <a16:creationId xmlns:a16="http://schemas.microsoft.com/office/drawing/2014/main" xmlns="" id="{00000000-0008-0000-1700-00003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6" name="Text Box 9">
          <a:extLst>
            <a:ext uri="{FF2B5EF4-FFF2-40B4-BE49-F238E27FC236}">
              <a16:creationId xmlns:a16="http://schemas.microsoft.com/office/drawing/2014/main" xmlns="" id="{00000000-0008-0000-1700-00003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7" name="Text Box 9">
          <a:extLst>
            <a:ext uri="{FF2B5EF4-FFF2-40B4-BE49-F238E27FC236}">
              <a16:creationId xmlns:a16="http://schemas.microsoft.com/office/drawing/2014/main" xmlns="" id="{00000000-0008-0000-1700-00003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8" name="Text Box 8">
          <a:extLst>
            <a:ext uri="{FF2B5EF4-FFF2-40B4-BE49-F238E27FC236}">
              <a16:creationId xmlns:a16="http://schemas.microsoft.com/office/drawing/2014/main" xmlns="" id="{00000000-0008-0000-1700-00003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9" name="Text Box 8">
          <a:extLst>
            <a:ext uri="{FF2B5EF4-FFF2-40B4-BE49-F238E27FC236}">
              <a16:creationId xmlns:a16="http://schemas.microsoft.com/office/drawing/2014/main" xmlns="" id="{00000000-0008-0000-1700-00003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0" name="Text Box 9">
          <a:extLst>
            <a:ext uri="{FF2B5EF4-FFF2-40B4-BE49-F238E27FC236}">
              <a16:creationId xmlns:a16="http://schemas.microsoft.com/office/drawing/2014/main" xmlns="" id="{00000000-0008-0000-1700-00003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1" name="Text Box 9">
          <a:extLst>
            <a:ext uri="{FF2B5EF4-FFF2-40B4-BE49-F238E27FC236}">
              <a16:creationId xmlns:a16="http://schemas.microsoft.com/office/drawing/2014/main" xmlns="" id="{00000000-0008-0000-1700-00003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2" name="Text Box 8">
          <a:extLst>
            <a:ext uri="{FF2B5EF4-FFF2-40B4-BE49-F238E27FC236}">
              <a16:creationId xmlns:a16="http://schemas.microsoft.com/office/drawing/2014/main" xmlns="" id="{00000000-0008-0000-1700-00003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3" name="Text Box 8">
          <a:extLst>
            <a:ext uri="{FF2B5EF4-FFF2-40B4-BE49-F238E27FC236}">
              <a16:creationId xmlns:a16="http://schemas.microsoft.com/office/drawing/2014/main" xmlns="" id="{00000000-0008-0000-1700-00003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4" name="Text Box 9">
          <a:extLst>
            <a:ext uri="{FF2B5EF4-FFF2-40B4-BE49-F238E27FC236}">
              <a16:creationId xmlns:a16="http://schemas.microsoft.com/office/drawing/2014/main" xmlns="" id="{00000000-0008-0000-1700-00004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5" name="Text Box 9">
          <a:extLst>
            <a:ext uri="{FF2B5EF4-FFF2-40B4-BE49-F238E27FC236}">
              <a16:creationId xmlns:a16="http://schemas.microsoft.com/office/drawing/2014/main" xmlns="" id="{00000000-0008-0000-1700-00004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6" name="Text Box 8">
          <a:extLst>
            <a:ext uri="{FF2B5EF4-FFF2-40B4-BE49-F238E27FC236}">
              <a16:creationId xmlns:a16="http://schemas.microsoft.com/office/drawing/2014/main" xmlns="" id="{00000000-0008-0000-1700-00004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7" name="Text Box 8">
          <a:extLst>
            <a:ext uri="{FF2B5EF4-FFF2-40B4-BE49-F238E27FC236}">
              <a16:creationId xmlns:a16="http://schemas.microsoft.com/office/drawing/2014/main" xmlns="" id="{00000000-0008-0000-1700-00004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8" name="Text Box 9">
          <a:extLst>
            <a:ext uri="{FF2B5EF4-FFF2-40B4-BE49-F238E27FC236}">
              <a16:creationId xmlns:a16="http://schemas.microsoft.com/office/drawing/2014/main" xmlns="" id="{00000000-0008-0000-1700-00004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9" name="Text Box 9">
          <a:extLst>
            <a:ext uri="{FF2B5EF4-FFF2-40B4-BE49-F238E27FC236}">
              <a16:creationId xmlns:a16="http://schemas.microsoft.com/office/drawing/2014/main" xmlns="" id="{00000000-0008-0000-1700-00004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0" name="Text Box 8">
          <a:extLst>
            <a:ext uri="{FF2B5EF4-FFF2-40B4-BE49-F238E27FC236}">
              <a16:creationId xmlns:a16="http://schemas.microsoft.com/office/drawing/2014/main" xmlns="" id="{00000000-0008-0000-1700-00004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1" name="Text Box 8">
          <a:extLst>
            <a:ext uri="{FF2B5EF4-FFF2-40B4-BE49-F238E27FC236}">
              <a16:creationId xmlns:a16="http://schemas.microsoft.com/office/drawing/2014/main" xmlns="" id="{00000000-0008-0000-1700-00004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2" name="Text Box 9">
          <a:extLst>
            <a:ext uri="{FF2B5EF4-FFF2-40B4-BE49-F238E27FC236}">
              <a16:creationId xmlns:a16="http://schemas.microsoft.com/office/drawing/2014/main" xmlns="" id="{00000000-0008-0000-1700-00004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3" name="Text Box 8">
          <a:extLst>
            <a:ext uri="{FF2B5EF4-FFF2-40B4-BE49-F238E27FC236}">
              <a16:creationId xmlns:a16="http://schemas.microsoft.com/office/drawing/2014/main" xmlns="" id="{00000000-0008-0000-1700-00004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4" name="Text Box 8">
          <a:extLst>
            <a:ext uri="{FF2B5EF4-FFF2-40B4-BE49-F238E27FC236}">
              <a16:creationId xmlns:a16="http://schemas.microsoft.com/office/drawing/2014/main" xmlns="" id="{00000000-0008-0000-1700-00004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5" name="Text Box 9">
          <a:extLst>
            <a:ext uri="{FF2B5EF4-FFF2-40B4-BE49-F238E27FC236}">
              <a16:creationId xmlns:a16="http://schemas.microsoft.com/office/drawing/2014/main" xmlns="" id="{00000000-0008-0000-1700-00004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6" name="Text Box 9">
          <a:extLst>
            <a:ext uri="{FF2B5EF4-FFF2-40B4-BE49-F238E27FC236}">
              <a16:creationId xmlns:a16="http://schemas.microsoft.com/office/drawing/2014/main" xmlns="" id="{00000000-0008-0000-1700-00004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7" name="Text Box 8">
          <a:extLst>
            <a:ext uri="{FF2B5EF4-FFF2-40B4-BE49-F238E27FC236}">
              <a16:creationId xmlns:a16="http://schemas.microsoft.com/office/drawing/2014/main" xmlns="" id="{00000000-0008-0000-1700-00004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8" name="Text Box 8">
          <a:extLst>
            <a:ext uri="{FF2B5EF4-FFF2-40B4-BE49-F238E27FC236}">
              <a16:creationId xmlns:a16="http://schemas.microsoft.com/office/drawing/2014/main" xmlns="" id="{00000000-0008-0000-1700-00004E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9" name="Text Box 8">
          <a:extLst>
            <a:ext uri="{FF2B5EF4-FFF2-40B4-BE49-F238E27FC236}">
              <a16:creationId xmlns:a16="http://schemas.microsoft.com/office/drawing/2014/main" xmlns="" id="{00000000-0008-0000-1700-00004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0" name="Text Box 8">
          <a:extLst>
            <a:ext uri="{FF2B5EF4-FFF2-40B4-BE49-F238E27FC236}">
              <a16:creationId xmlns:a16="http://schemas.microsoft.com/office/drawing/2014/main" xmlns="" id="{00000000-0008-0000-1700-00005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1" name="Text Box 9">
          <a:extLst>
            <a:ext uri="{FF2B5EF4-FFF2-40B4-BE49-F238E27FC236}">
              <a16:creationId xmlns:a16="http://schemas.microsoft.com/office/drawing/2014/main" xmlns="" id="{00000000-0008-0000-1700-00005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2" name="Text Box 9">
          <a:extLst>
            <a:ext uri="{FF2B5EF4-FFF2-40B4-BE49-F238E27FC236}">
              <a16:creationId xmlns:a16="http://schemas.microsoft.com/office/drawing/2014/main" xmlns="" id="{00000000-0008-0000-1700-00005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3" name="Text Box 8">
          <a:extLst>
            <a:ext uri="{FF2B5EF4-FFF2-40B4-BE49-F238E27FC236}">
              <a16:creationId xmlns:a16="http://schemas.microsoft.com/office/drawing/2014/main" xmlns="" id="{00000000-0008-0000-1700-000053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4" name="Text Box 8">
          <a:extLst>
            <a:ext uri="{FF2B5EF4-FFF2-40B4-BE49-F238E27FC236}">
              <a16:creationId xmlns:a16="http://schemas.microsoft.com/office/drawing/2014/main" xmlns="" id="{00000000-0008-0000-1700-000054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5" name="Text Box 9">
          <a:extLst>
            <a:ext uri="{FF2B5EF4-FFF2-40B4-BE49-F238E27FC236}">
              <a16:creationId xmlns:a16="http://schemas.microsoft.com/office/drawing/2014/main" xmlns="" id="{00000000-0008-0000-1700-00005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6" name="Text Box 9">
          <a:extLst>
            <a:ext uri="{FF2B5EF4-FFF2-40B4-BE49-F238E27FC236}">
              <a16:creationId xmlns:a16="http://schemas.microsoft.com/office/drawing/2014/main" xmlns="" id="{00000000-0008-0000-1700-00005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7" name="Text Box 8">
          <a:extLst>
            <a:ext uri="{FF2B5EF4-FFF2-40B4-BE49-F238E27FC236}">
              <a16:creationId xmlns:a16="http://schemas.microsoft.com/office/drawing/2014/main" xmlns="" id="{00000000-0008-0000-1700-000057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8" name="Text Box 8">
          <a:extLst>
            <a:ext uri="{FF2B5EF4-FFF2-40B4-BE49-F238E27FC236}">
              <a16:creationId xmlns:a16="http://schemas.microsoft.com/office/drawing/2014/main" xmlns="" id="{00000000-0008-0000-1700-000058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9" name="Text Box 9">
          <a:extLst>
            <a:ext uri="{FF2B5EF4-FFF2-40B4-BE49-F238E27FC236}">
              <a16:creationId xmlns:a16="http://schemas.microsoft.com/office/drawing/2014/main" xmlns="" id="{00000000-0008-0000-1700-00005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0" name="Text Box 9">
          <a:extLst>
            <a:ext uri="{FF2B5EF4-FFF2-40B4-BE49-F238E27FC236}">
              <a16:creationId xmlns:a16="http://schemas.microsoft.com/office/drawing/2014/main" xmlns="" id="{00000000-0008-0000-1700-00005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1" name="Text Box 8">
          <a:extLst>
            <a:ext uri="{FF2B5EF4-FFF2-40B4-BE49-F238E27FC236}">
              <a16:creationId xmlns:a16="http://schemas.microsoft.com/office/drawing/2014/main" xmlns="" id="{00000000-0008-0000-1700-00005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2" name="Text Box 8">
          <a:extLst>
            <a:ext uri="{FF2B5EF4-FFF2-40B4-BE49-F238E27FC236}">
              <a16:creationId xmlns:a16="http://schemas.microsoft.com/office/drawing/2014/main" xmlns="" id="{00000000-0008-0000-1700-00005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3" name="Text Box 9">
          <a:extLst>
            <a:ext uri="{FF2B5EF4-FFF2-40B4-BE49-F238E27FC236}">
              <a16:creationId xmlns:a16="http://schemas.microsoft.com/office/drawing/2014/main" xmlns="" id="{00000000-0008-0000-1700-00005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4" name="Text Box 9">
          <a:extLst>
            <a:ext uri="{FF2B5EF4-FFF2-40B4-BE49-F238E27FC236}">
              <a16:creationId xmlns:a16="http://schemas.microsoft.com/office/drawing/2014/main" xmlns="" id="{00000000-0008-0000-1700-00005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5" name="Text Box 8">
          <a:extLst>
            <a:ext uri="{FF2B5EF4-FFF2-40B4-BE49-F238E27FC236}">
              <a16:creationId xmlns:a16="http://schemas.microsoft.com/office/drawing/2014/main" xmlns="" id="{00000000-0008-0000-1700-00005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6" name="Text Box 8">
          <a:extLst>
            <a:ext uri="{FF2B5EF4-FFF2-40B4-BE49-F238E27FC236}">
              <a16:creationId xmlns:a16="http://schemas.microsoft.com/office/drawing/2014/main" xmlns="" id="{00000000-0008-0000-1700-00006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7" name="Text Box 9">
          <a:extLst>
            <a:ext uri="{FF2B5EF4-FFF2-40B4-BE49-F238E27FC236}">
              <a16:creationId xmlns:a16="http://schemas.microsoft.com/office/drawing/2014/main" xmlns="" id="{00000000-0008-0000-1700-00006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8" name="Text Box 8">
          <a:extLst>
            <a:ext uri="{FF2B5EF4-FFF2-40B4-BE49-F238E27FC236}">
              <a16:creationId xmlns:a16="http://schemas.microsoft.com/office/drawing/2014/main" xmlns="" id="{00000000-0008-0000-1700-00006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9" name="Text Box 8">
          <a:extLst>
            <a:ext uri="{FF2B5EF4-FFF2-40B4-BE49-F238E27FC236}">
              <a16:creationId xmlns:a16="http://schemas.microsoft.com/office/drawing/2014/main" xmlns="" id="{00000000-0008-0000-1700-00006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0" name="Text Box 9">
          <a:extLst>
            <a:ext uri="{FF2B5EF4-FFF2-40B4-BE49-F238E27FC236}">
              <a16:creationId xmlns:a16="http://schemas.microsoft.com/office/drawing/2014/main" xmlns="" id="{00000000-0008-0000-1700-00006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1" name="Text Box 9">
          <a:extLst>
            <a:ext uri="{FF2B5EF4-FFF2-40B4-BE49-F238E27FC236}">
              <a16:creationId xmlns:a16="http://schemas.microsoft.com/office/drawing/2014/main" xmlns="" id="{00000000-0008-0000-1700-00006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2" name="Text Box 8">
          <a:extLst>
            <a:ext uri="{FF2B5EF4-FFF2-40B4-BE49-F238E27FC236}">
              <a16:creationId xmlns:a16="http://schemas.microsoft.com/office/drawing/2014/main" xmlns="" id="{00000000-0008-0000-1700-00006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3" name="Text Box 8">
          <a:extLst>
            <a:ext uri="{FF2B5EF4-FFF2-40B4-BE49-F238E27FC236}">
              <a16:creationId xmlns:a16="http://schemas.microsoft.com/office/drawing/2014/main" xmlns="" id="{00000000-0008-0000-1700-00006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4" name="Text Box 9">
          <a:extLst>
            <a:ext uri="{FF2B5EF4-FFF2-40B4-BE49-F238E27FC236}">
              <a16:creationId xmlns:a16="http://schemas.microsoft.com/office/drawing/2014/main" xmlns="" id="{00000000-0008-0000-1700-00006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5" name="Text Box 8">
          <a:extLst>
            <a:ext uri="{FF2B5EF4-FFF2-40B4-BE49-F238E27FC236}">
              <a16:creationId xmlns:a16="http://schemas.microsoft.com/office/drawing/2014/main" xmlns="" id="{00000000-0008-0000-1700-00006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6" name="Text Box 8">
          <a:extLst>
            <a:ext uri="{FF2B5EF4-FFF2-40B4-BE49-F238E27FC236}">
              <a16:creationId xmlns:a16="http://schemas.microsoft.com/office/drawing/2014/main" xmlns="" id="{00000000-0008-0000-1700-00006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7" name="Text Box 9">
          <a:extLst>
            <a:ext uri="{FF2B5EF4-FFF2-40B4-BE49-F238E27FC236}">
              <a16:creationId xmlns:a16="http://schemas.microsoft.com/office/drawing/2014/main" xmlns="" id="{00000000-0008-0000-1700-00006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8" name="Text Box 9">
          <a:extLst>
            <a:ext uri="{FF2B5EF4-FFF2-40B4-BE49-F238E27FC236}">
              <a16:creationId xmlns:a16="http://schemas.microsoft.com/office/drawing/2014/main" xmlns="" id="{00000000-0008-0000-1700-00006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9" name="Text Box 8">
          <a:extLst>
            <a:ext uri="{FF2B5EF4-FFF2-40B4-BE49-F238E27FC236}">
              <a16:creationId xmlns:a16="http://schemas.microsoft.com/office/drawing/2014/main" xmlns="" id="{00000000-0008-0000-1700-00006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0" name="Text Box 8">
          <a:extLst>
            <a:ext uri="{FF2B5EF4-FFF2-40B4-BE49-F238E27FC236}">
              <a16:creationId xmlns:a16="http://schemas.microsoft.com/office/drawing/2014/main" xmlns="" id="{00000000-0008-0000-1700-00006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1" name="Text Box 9">
          <a:extLst>
            <a:ext uri="{FF2B5EF4-FFF2-40B4-BE49-F238E27FC236}">
              <a16:creationId xmlns:a16="http://schemas.microsoft.com/office/drawing/2014/main" xmlns="" id="{00000000-0008-0000-1700-00006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2" name="Text Box 9">
          <a:extLst>
            <a:ext uri="{FF2B5EF4-FFF2-40B4-BE49-F238E27FC236}">
              <a16:creationId xmlns:a16="http://schemas.microsoft.com/office/drawing/2014/main" xmlns="" id="{00000000-0008-0000-1700-00007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3" name="Text Box 8">
          <a:extLst>
            <a:ext uri="{FF2B5EF4-FFF2-40B4-BE49-F238E27FC236}">
              <a16:creationId xmlns:a16="http://schemas.microsoft.com/office/drawing/2014/main" xmlns="" id="{00000000-0008-0000-1700-00007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4" name="Text Box 8">
          <a:extLst>
            <a:ext uri="{FF2B5EF4-FFF2-40B4-BE49-F238E27FC236}">
              <a16:creationId xmlns:a16="http://schemas.microsoft.com/office/drawing/2014/main" xmlns="" id="{00000000-0008-0000-1700-00007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5" name="Text Box 9">
          <a:extLst>
            <a:ext uri="{FF2B5EF4-FFF2-40B4-BE49-F238E27FC236}">
              <a16:creationId xmlns:a16="http://schemas.microsoft.com/office/drawing/2014/main" xmlns="" id="{00000000-0008-0000-1700-00007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6" name="Text Box 9">
          <a:extLst>
            <a:ext uri="{FF2B5EF4-FFF2-40B4-BE49-F238E27FC236}">
              <a16:creationId xmlns:a16="http://schemas.microsoft.com/office/drawing/2014/main" xmlns="" id="{00000000-0008-0000-1700-00007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7" name="Text Box 8">
          <a:extLst>
            <a:ext uri="{FF2B5EF4-FFF2-40B4-BE49-F238E27FC236}">
              <a16:creationId xmlns:a16="http://schemas.microsoft.com/office/drawing/2014/main" xmlns="" id="{00000000-0008-0000-1700-00007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8" name="Text Box 8">
          <a:extLst>
            <a:ext uri="{FF2B5EF4-FFF2-40B4-BE49-F238E27FC236}">
              <a16:creationId xmlns:a16="http://schemas.microsoft.com/office/drawing/2014/main" xmlns="" id="{00000000-0008-0000-1700-00007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9" name="Text Box 9">
          <a:extLst>
            <a:ext uri="{FF2B5EF4-FFF2-40B4-BE49-F238E27FC236}">
              <a16:creationId xmlns:a16="http://schemas.microsoft.com/office/drawing/2014/main" xmlns="" id="{00000000-0008-0000-1700-00007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0" name="Text Box 9">
          <a:extLst>
            <a:ext uri="{FF2B5EF4-FFF2-40B4-BE49-F238E27FC236}">
              <a16:creationId xmlns:a16="http://schemas.microsoft.com/office/drawing/2014/main" xmlns="" id="{00000000-0008-0000-1700-00007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1" name="Text Box 8">
          <a:extLst>
            <a:ext uri="{FF2B5EF4-FFF2-40B4-BE49-F238E27FC236}">
              <a16:creationId xmlns:a16="http://schemas.microsoft.com/office/drawing/2014/main" xmlns="" id="{00000000-0008-0000-1700-00007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2" name="Text Box 8">
          <a:extLst>
            <a:ext uri="{FF2B5EF4-FFF2-40B4-BE49-F238E27FC236}">
              <a16:creationId xmlns:a16="http://schemas.microsoft.com/office/drawing/2014/main" xmlns="" id="{00000000-0008-0000-1700-00007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3" name="Text Box 9">
          <a:extLst>
            <a:ext uri="{FF2B5EF4-FFF2-40B4-BE49-F238E27FC236}">
              <a16:creationId xmlns:a16="http://schemas.microsoft.com/office/drawing/2014/main" xmlns="" id="{00000000-0008-0000-1700-00007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4" name="Text Box 9">
          <a:extLst>
            <a:ext uri="{FF2B5EF4-FFF2-40B4-BE49-F238E27FC236}">
              <a16:creationId xmlns:a16="http://schemas.microsoft.com/office/drawing/2014/main" xmlns="" id="{00000000-0008-0000-1700-00007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5" name="Text Box 8">
          <a:extLst>
            <a:ext uri="{FF2B5EF4-FFF2-40B4-BE49-F238E27FC236}">
              <a16:creationId xmlns:a16="http://schemas.microsoft.com/office/drawing/2014/main" xmlns="" id="{00000000-0008-0000-1700-00007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6" name="Text Box 8">
          <a:extLst>
            <a:ext uri="{FF2B5EF4-FFF2-40B4-BE49-F238E27FC236}">
              <a16:creationId xmlns:a16="http://schemas.microsoft.com/office/drawing/2014/main" xmlns="" id="{00000000-0008-0000-1700-00007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7" name="Text Box 9">
          <a:extLst>
            <a:ext uri="{FF2B5EF4-FFF2-40B4-BE49-F238E27FC236}">
              <a16:creationId xmlns:a16="http://schemas.microsoft.com/office/drawing/2014/main" xmlns="" id="{00000000-0008-0000-1700-00007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8" name="Text Box 9">
          <a:extLst>
            <a:ext uri="{FF2B5EF4-FFF2-40B4-BE49-F238E27FC236}">
              <a16:creationId xmlns:a16="http://schemas.microsoft.com/office/drawing/2014/main" xmlns="" id="{00000000-0008-0000-1700-00008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9" name="Text Box 8">
          <a:extLst>
            <a:ext uri="{FF2B5EF4-FFF2-40B4-BE49-F238E27FC236}">
              <a16:creationId xmlns:a16="http://schemas.microsoft.com/office/drawing/2014/main" xmlns="" id="{00000000-0008-0000-1700-00008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0" name="Text Box 8">
          <a:extLst>
            <a:ext uri="{FF2B5EF4-FFF2-40B4-BE49-F238E27FC236}">
              <a16:creationId xmlns:a16="http://schemas.microsoft.com/office/drawing/2014/main" xmlns="" id="{00000000-0008-0000-1700-00008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1" name="Text Box 9">
          <a:extLst>
            <a:ext uri="{FF2B5EF4-FFF2-40B4-BE49-F238E27FC236}">
              <a16:creationId xmlns:a16="http://schemas.microsoft.com/office/drawing/2014/main" xmlns="" id="{00000000-0008-0000-1700-00008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2" name="Text Box 9">
          <a:extLst>
            <a:ext uri="{FF2B5EF4-FFF2-40B4-BE49-F238E27FC236}">
              <a16:creationId xmlns:a16="http://schemas.microsoft.com/office/drawing/2014/main" xmlns="" id="{00000000-0008-0000-1700-00008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3" name="Text Box 8">
          <a:extLst>
            <a:ext uri="{FF2B5EF4-FFF2-40B4-BE49-F238E27FC236}">
              <a16:creationId xmlns:a16="http://schemas.microsoft.com/office/drawing/2014/main" xmlns="" id="{00000000-0008-0000-1700-00008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4" name="Text Box 8">
          <a:extLst>
            <a:ext uri="{FF2B5EF4-FFF2-40B4-BE49-F238E27FC236}">
              <a16:creationId xmlns:a16="http://schemas.microsoft.com/office/drawing/2014/main" xmlns="" id="{00000000-0008-0000-1700-00008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5" name="Text Box 9">
          <a:extLst>
            <a:ext uri="{FF2B5EF4-FFF2-40B4-BE49-F238E27FC236}">
              <a16:creationId xmlns:a16="http://schemas.microsoft.com/office/drawing/2014/main" xmlns="" id="{00000000-0008-0000-1700-00008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6" name="Text Box 9">
          <a:extLst>
            <a:ext uri="{FF2B5EF4-FFF2-40B4-BE49-F238E27FC236}">
              <a16:creationId xmlns:a16="http://schemas.microsoft.com/office/drawing/2014/main" xmlns="" id="{00000000-0008-0000-1700-00008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7" name="Text Box 8">
          <a:extLst>
            <a:ext uri="{FF2B5EF4-FFF2-40B4-BE49-F238E27FC236}">
              <a16:creationId xmlns:a16="http://schemas.microsoft.com/office/drawing/2014/main" xmlns="" id="{00000000-0008-0000-1700-00008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8" name="Text Box 8">
          <a:extLst>
            <a:ext uri="{FF2B5EF4-FFF2-40B4-BE49-F238E27FC236}">
              <a16:creationId xmlns:a16="http://schemas.microsoft.com/office/drawing/2014/main" xmlns="" id="{00000000-0008-0000-1700-00008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9" name="Text Box 9">
          <a:extLst>
            <a:ext uri="{FF2B5EF4-FFF2-40B4-BE49-F238E27FC236}">
              <a16:creationId xmlns:a16="http://schemas.microsoft.com/office/drawing/2014/main" xmlns="" id="{00000000-0008-0000-1700-00008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0" name="Text Box 9">
          <a:extLst>
            <a:ext uri="{FF2B5EF4-FFF2-40B4-BE49-F238E27FC236}">
              <a16:creationId xmlns:a16="http://schemas.microsoft.com/office/drawing/2014/main" xmlns="" id="{00000000-0008-0000-1700-00008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41" name="Text Box 8">
          <a:extLst>
            <a:ext uri="{FF2B5EF4-FFF2-40B4-BE49-F238E27FC236}">
              <a16:creationId xmlns:a16="http://schemas.microsoft.com/office/drawing/2014/main" xmlns="" id="{00000000-0008-0000-1700-00008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42" name="Text Box 8">
          <a:extLst>
            <a:ext uri="{FF2B5EF4-FFF2-40B4-BE49-F238E27FC236}">
              <a16:creationId xmlns:a16="http://schemas.microsoft.com/office/drawing/2014/main" xmlns="" id="{00000000-0008-0000-1700-00008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3" name="Text Box 9">
          <a:extLst>
            <a:ext uri="{FF2B5EF4-FFF2-40B4-BE49-F238E27FC236}">
              <a16:creationId xmlns:a16="http://schemas.microsoft.com/office/drawing/2014/main" xmlns="" id="{00000000-0008-0000-1700-00008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4" name="Text Box 8">
          <a:extLst>
            <a:ext uri="{FF2B5EF4-FFF2-40B4-BE49-F238E27FC236}">
              <a16:creationId xmlns:a16="http://schemas.microsoft.com/office/drawing/2014/main" xmlns="" id="{00000000-0008-0000-1700-00009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45" name="Text Box 8">
          <a:extLst>
            <a:ext uri="{FF2B5EF4-FFF2-40B4-BE49-F238E27FC236}">
              <a16:creationId xmlns:a16="http://schemas.microsoft.com/office/drawing/2014/main" xmlns="" id="{00000000-0008-0000-1700-00009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6" name="Text Box 9">
          <a:extLst>
            <a:ext uri="{FF2B5EF4-FFF2-40B4-BE49-F238E27FC236}">
              <a16:creationId xmlns:a16="http://schemas.microsoft.com/office/drawing/2014/main" xmlns="" id="{00000000-0008-0000-1700-00009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7" name="Text Box 9">
          <a:extLst>
            <a:ext uri="{FF2B5EF4-FFF2-40B4-BE49-F238E27FC236}">
              <a16:creationId xmlns:a16="http://schemas.microsoft.com/office/drawing/2014/main" xmlns="" id="{00000000-0008-0000-1700-00009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8" name="Text Box 8">
          <a:extLst>
            <a:ext uri="{FF2B5EF4-FFF2-40B4-BE49-F238E27FC236}">
              <a16:creationId xmlns:a16="http://schemas.microsoft.com/office/drawing/2014/main" xmlns="" id="{00000000-0008-0000-1700-00009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149" name="Text Box 8">
          <a:extLst>
            <a:ext uri="{FF2B5EF4-FFF2-40B4-BE49-F238E27FC236}">
              <a16:creationId xmlns:a16="http://schemas.microsoft.com/office/drawing/2014/main" xmlns="" id="{00000000-0008-0000-1700-000095000000}"/>
            </a:ext>
          </a:extLst>
        </xdr:cNvPr>
        <xdr:cNvSpPr txBox="1">
          <a:spLocks noChangeArrowheads="1"/>
        </xdr:cNvSpPr>
      </xdr:nvSpPr>
      <xdr:spPr bwMode="auto">
        <a:xfrm>
          <a:off x="390525" y="95126175"/>
          <a:ext cx="122464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0" name="Text Box 8">
          <a:extLst>
            <a:ext uri="{FF2B5EF4-FFF2-40B4-BE49-F238E27FC236}">
              <a16:creationId xmlns:a16="http://schemas.microsoft.com/office/drawing/2014/main" xmlns="" id="{00000000-0008-0000-1700-00009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1" name="Text Box 8">
          <a:extLst>
            <a:ext uri="{FF2B5EF4-FFF2-40B4-BE49-F238E27FC236}">
              <a16:creationId xmlns:a16="http://schemas.microsoft.com/office/drawing/2014/main" xmlns="" id="{00000000-0008-0000-1700-00009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2" name="Text Box 9">
          <a:extLst>
            <a:ext uri="{FF2B5EF4-FFF2-40B4-BE49-F238E27FC236}">
              <a16:creationId xmlns:a16="http://schemas.microsoft.com/office/drawing/2014/main" xmlns="" id="{00000000-0008-0000-1700-00009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3" name="Text Box 9">
          <a:extLst>
            <a:ext uri="{FF2B5EF4-FFF2-40B4-BE49-F238E27FC236}">
              <a16:creationId xmlns:a16="http://schemas.microsoft.com/office/drawing/2014/main" xmlns="" id="{00000000-0008-0000-1700-000099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4" name="Text Box 8">
          <a:extLst>
            <a:ext uri="{FF2B5EF4-FFF2-40B4-BE49-F238E27FC236}">
              <a16:creationId xmlns:a16="http://schemas.microsoft.com/office/drawing/2014/main" xmlns="" id="{00000000-0008-0000-1700-00009A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5" name="Text Box 8">
          <a:extLst>
            <a:ext uri="{FF2B5EF4-FFF2-40B4-BE49-F238E27FC236}">
              <a16:creationId xmlns:a16="http://schemas.microsoft.com/office/drawing/2014/main" xmlns="" id="{00000000-0008-0000-1700-00009B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6" name="Text Box 9">
          <a:extLst>
            <a:ext uri="{FF2B5EF4-FFF2-40B4-BE49-F238E27FC236}">
              <a16:creationId xmlns:a16="http://schemas.microsoft.com/office/drawing/2014/main" xmlns="" id="{00000000-0008-0000-1700-00009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7" name="Text Box 9">
          <a:extLst>
            <a:ext uri="{FF2B5EF4-FFF2-40B4-BE49-F238E27FC236}">
              <a16:creationId xmlns:a16="http://schemas.microsoft.com/office/drawing/2014/main" xmlns="" id="{00000000-0008-0000-1700-00009D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8" name="Text Box 8">
          <a:extLst>
            <a:ext uri="{FF2B5EF4-FFF2-40B4-BE49-F238E27FC236}">
              <a16:creationId xmlns:a16="http://schemas.microsoft.com/office/drawing/2014/main" xmlns="" id="{00000000-0008-0000-1700-00009E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9" name="Text Box 8">
          <a:extLst>
            <a:ext uri="{FF2B5EF4-FFF2-40B4-BE49-F238E27FC236}">
              <a16:creationId xmlns:a16="http://schemas.microsoft.com/office/drawing/2014/main" xmlns="" id="{00000000-0008-0000-1700-00009F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0" name="Text Box 9">
          <a:extLst>
            <a:ext uri="{FF2B5EF4-FFF2-40B4-BE49-F238E27FC236}">
              <a16:creationId xmlns:a16="http://schemas.microsoft.com/office/drawing/2014/main" xmlns="" id="{00000000-0008-0000-1700-0000A0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1" name="Text Box 9">
          <a:extLst>
            <a:ext uri="{FF2B5EF4-FFF2-40B4-BE49-F238E27FC236}">
              <a16:creationId xmlns:a16="http://schemas.microsoft.com/office/drawing/2014/main" xmlns="" id="{00000000-0008-0000-1700-0000A1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2" name="Text Box 8">
          <a:extLst>
            <a:ext uri="{FF2B5EF4-FFF2-40B4-BE49-F238E27FC236}">
              <a16:creationId xmlns:a16="http://schemas.microsoft.com/office/drawing/2014/main" xmlns="" id="{00000000-0008-0000-1700-0000A2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3" name="Text Box 8">
          <a:extLst>
            <a:ext uri="{FF2B5EF4-FFF2-40B4-BE49-F238E27FC236}">
              <a16:creationId xmlns:a16="http://schemas.microsoft.com/office/drawing/2014/main" xmlns="" id="{00000000-0008-0000-1700-0000A3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4" name="Text Box 9">
          <a:extLst>
            <a:ext uri="{FF2B5EF4-FFF2-40B4-BE49-F238E27FC236}">
              <a16:creationId xmlns:a16="http://schemas.microsoft.com/office/drawing/2014/main" xmlns="" id="{00000000-0008-0000-1700-0000A4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5" name="Text Box 9">
          <a:extLst>
            <a:ext uri="{FF2B5EF4-FFF2-40B4-BE49-F238E27FC236}">
              <a16:creationId xmlns:a16="http://schemas.microsoft.com/office/drawing/2014/main" xmlns="" id="{00000000-0008-0000-1700-0000A5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6" name="Text Box 8">
          <a:extLst>
            <a:ext uri="{FF2B5EF4-FFF2-40B4-BE49-F238E27FC236}">
              <a16:creationId xmlns:a16="http://schemas.microsoft.com/office/drawing/2014/main" xmlns="" id="{00000000-0008-0000-1700-0000A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7" name="Text Box 8">
          <a:extLst>
            <a:ext uri="{FF2B5EF4-FFF2-40B4-BE49-F238E27FC236}">
              <a16:creationId xmlns:a16="http://schemas.microsoft.com/office/drawing/2014/main" xmlns="" id="{00000000-0008-0000-1700-0000A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8" name="Text Box 9">
          <a:extLst>
            <a:ext uri="{FF2B5EF4-FFF2-40B4-BE49-F238E27FC236}">
              <a16:creationId xmlns:a16="http://schemas.microsoft.com/office/drawing/2014/main" xmlns="" id="{00000000-0008-0000-1700-0000A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9" name="Text Box 8">
          <a:extLst>
            <a:ext uri="{FF2B5EF4-FFF2-40B4-BE49-F238E27FC236}">
              <a16:creationId xmlns:a16="http://schemas.microsoft.com/office/drawing/2014/main" xmlns="" id="{00000000-0008-0000-1700-0000A9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0" name="Text Box 8">
          <a:extLst>
            <a:ext uri="{FF2B5EF4-FFF2-40B4-BE49-F238E27FC236}">
              <a16:creationId xmlns:a16="http://schemas.microsoft.com/office/drawing/2014/main" xmlns="" id="{00000000-0008-0000-1700-0000AA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1" name="Text Box 9">
          <a:extLst>
            <a:ext uri="{FF2B5EF4-FFF2-40B4-BE49-F238E27FC236}">
              <a16:creationId xmlns:a16="http://schemas.microsoft.com/office/drawing/2014/main" xmlns="" id="{00000000-0008-0000-1700-0000A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2" name="Text Box 9">
          <a:extLst>
            <a:ext uri="{FF2B5EF4-FFF2-40B4-BE49-F238E27FC236}">
              <a16:creationId xmlns:a16="http://schemas.microsoft.com/office/drawing/2014/main" xmlns="" id="{00000000-0008-0000-1700-0000A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3" name="Text Box 8">
          <a:extLst>
            <a:ext uri="{FF2B5EF4-FFF2-40B4-BE49-F238E27FC236}">
              <a16:creationId xmlns:a16="http://schemas.microsoft.com/office/drawing/2014/main" xmlns="" id="{00000000-0008-0000-1700-0000AD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4" name="Text Box 8">
          <a:extLst>
            <a:ext uri="{FF2B5EF4-FFF2-40B4-BE49-F238E27FC236}">
              <a16:creationId xmlns:a16="http://schemas.microsoft.com/office/drawing/2014/main" xmlns="" id="{00000000-0008-0000-1700-0000AE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5" name="Text Box 9">
          <a:extLst>
            <a:ext uri="{FF2B5EF4-FFF2-40B4-BE49-F238E27FC236}">
              <a16:creationId xmlns:a16="http://schemas.microsoft.com/office/drawing/2014/main" xmlns="" id="{00000000-0008-0000-1700-0000A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6" name="Text Box 8">
          <a:extLst>
            <a:ext uri="{FF2B5EF4-FFF2-40B4-BE49-F238E27FC236}">
              <a16:creationId xmlns:a16="http://schemas.microsoft.com/office/drawing/2014/main" xmlns="" id="{00000000-0008-0000-1700-0000B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7" name="Text Box 8">
          <a:extLst>
            <a:ext uri="{FF2B5EF4-FFF2-40B4-BE49-F238E27FC236}">
              <a16:creationId xmlns:a16="http://schemas.microsoft.com/office/drawing/2014/main" xmlns="" id="{00000000-0008-0000-1700-0000B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8" name="Text Box 9">
          <a:extLst>
            <a:ext uri="{FF2B5EF4-FFF2-40B4-BE49-F238E27FC236}">
              <a16:creationId xmlns:a16="http://schemas.microsoft.com/office/drawing/2014/main" xmlns="" id="{00000000-0008-0000-1700-0000B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9" name="Text Box 9">
          <a:extLst>
            <a:ext uri="{FF2B5EF4-FFF2-40B4-BE49-F238E27FC236}">
              <a16:creationId xmlns:a16="http://schemas.microsoft.com/office/drawing/2014/main" xmlns="" id="{00000000-0008-0000-1700-0000B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0" name="Text Box 8">
          <a:extLst>
            <a:ext uri="{FF2B5EF4-FFF2-40B4-BE49-F238E27FC236}">
              <a16:creationId xmlns:a16="http://schemas.microsoft.com/office/drawing/2014/main" xmlns="" id="{00000000-0008-0000-1700-0000B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1" name="Text Box 8">
          <a:extLst>
            <a:ext uri="{FF2B5EF4-FFF2-40B4-BE49-F238E27FC236}">
              <a16:creationId xmlns:a16="http://schemas.microsoft.com/office/drawing/2014/main" xmlns="" id="{00000000-0008-0000-1700-0000B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2" name="Text Box 9">
          <a:extLst>
            <a:ext uri="{FF2B5EF4-FFF2-40B4-BE49-F238E27FC236}">
              <a16:creationId xmlns:a16="http://schemas.microsoft.com/office/drawing/2014/main" xmlns="" id="{00000000-0008-0000-1700-0000B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3" name="Text Box 9">
          <a:extLst>
            <a:ext uri="{FF2B5EF4-FFF2-40B4-BE49-F238E27FC236}">
              <a16:creationId xmlns:a16="http://schemas.microsoft.com/office/drawing/2014/main" xmlns="" id="{00000000-0008-0000-1700-0000B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4" name="Text Box 8">
          <a:extLst>
            <a:ext uri="{FF2B5EF4-FFF2-40B4-BE49-F238E27FC236}">
              <a16:creationId xmlns:a16="http://schemas.microsoft.com/office/drawing/2014/main" xmlns="" id="{00000000-0008-0000-1700-0000B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5" name="Text Box 8">
          <a:extLst>
            <a:ext uri="{FF2B5EF4-FFF2-40B4-BE49-F238E27FC236}">
              <a16:creationId xmlns:a16="http://schemas.microsoft.com/office/drawing/2014/main" xmlns="" id="{00000000-0008-0000-1700-0000B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6" name="Text Box 9">
          <a:extLst>
            <a:ext uri="{FF2B5EF4-FFF2-40B4-BE49-F238E27FC236}">
              <a16:creationId xmlns:a16="http://schemas.microsoft.com/office/drawing/2014/main" xmlns="" id="{00000000-0008-0000-1700-0000B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7" name="Text Box 9">
          <a:extLst>
            <a:ext uri="{FF2B5EF4-FFF2-40B4-BE49-F238E27FC236}">
              <a16:creationId xmlns:a16="http://schemas.microsoft.com/office/drawing/2014/main" xmlns="" id="{00000000-0008-0000-1700-0000B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8" name="Text Box 8">
          <a:extLst>
            <a:ext uri="{FF2B5EF4-FFF2-40B4-BE49-F238E27FC236}">
              <a16:creationId xmlns:a16="http://schemas.microsoft.com/office/drawing/2014/main" xmlns="" id="{00000000-0008-0000-1700-0000B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9" name="Text Box 8">
          <a:extLst>
            <a:ext uri="{FF2B5EF4-FFF2-40B4-BE49-F238E27FC236}">
              <a16:creationId xmlns:a16="http://schemas.microsoft.com/office/drawing/2014/main" xmlns="" id="{00000000-0008-0000-1700-0000B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0" name="Text Box 9">
          <a:extLst>
            <a:ext uri="{FF2B5EF4-FFF2-40B4-BE49-F238E27FC236}">
              <a16:creationId xmlns:a16="http://schemas.microsoft.com/office/drawing/2014/main" xmlns="" id="{00000000-0008-0000-1700-0000B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1" name="Text Box 9">
          <a:extLst>
            <a:ext uri="{FF2B5EF4-FFF2-40B4-BE49-F238E27FC236}">
              <a16:creationId xmlns:a16="http://schemas.microsoft.com/office/drawing/2014/main" xmlns="" id="{00000000-0008-0000-1700-0000B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2" name="Text Box 8">
          <a:extLst>
            <a:ext uri="{FF2B5EF4-FFF2-40B4-BE49-F238E27FC236}">
              <a16:creationId xmlns:a16="http://schemas.microsoft.com/office/drawing/2014/main" xmlns="" id="{00000000-0008-0000-1700-0000C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3" name="Text Box 8">
          <a:extLst>
            <a:ext uri="{FF2B5EF4-FFF2-40B4-BE49-F238E27FC236}">
              <a16:creationId xmlns:a16="http://schemas.microsoft.com/office/drawing/2014/main" xmlns="" id="{00000000-0008-0000-1700-0000C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4" name="Text Box 9">
          <a:extLst>
            <a:ext uri="{FF2B5EF4-FFF2-40B4-BE49-F238E27FC236}">
              <a16:creationId xmlns:a16="http://schemas.microsoft.com/office/drawing/2014/main" xmlns="" id="{00000000-0008-0000-1700-0000C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5" name="Text Box 9">
          <a:extLst>
            <a:ext uri="{FF2B5EF4-FFF2-40B4-BE49-F238E27FC236}">
              <a16:creationId xmlns:a16="http://schemas.microsoft.com/office/drawing/2014/main" xmlns="" id="{00000000-0008-0000-1700-0000C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6" name="Text Box 8">
          <a:extLst>
            <a:ext uri="{FF2B5EF4-FFF2-40B4-BE49-F238E27FC236}">
              <a16:creationId xmlns:a16="http://schemas.microsoft.com/office/drawing/2014/main" xmlns="" id="{00000000-0008-0000-1700-0000C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7" name="Text Box 8">
          <a:extLst>
            <a:ext uri="{FF2B5EF4-FFF2-40B4-BE49-F238E27FC236}">
              <a16:creationId xmlns:a16="http://schemas.microsoft.com/office/drawing/2014/main" xmlns="" id="{00000000-0008-0000-1700-0000C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8" name="Text Box 9">
          <a:extLst>
            <a:ext uri="{FF2B5EF4-FFF2-40B4-BE49-F238E27FC236}">
              <a16:creationId xmlns:a16="http://schemas.microsoft.com/office/drawing/2014/main" xmlns="" id="{00000000-0008-0000-1700-0000C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9" name="Text Box 9">
          <a:extLst>
            <a:ext uri="{FF2B5EF4-FFF2-40B4-BE49-F238E27FC236}">
              <a16:creationId xmlns:a16="http://schemas.microsoft.com/office/drawing/2014/main" xmlns="" id="{00000000-0008-0000-1700-0000C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0" name="Text Box 8">
          <a:extLst>
            <a:ext uri="{FF2B5EF4-FFF2-40B4-BE49-F238E27FC236}">
              <a16:creationId xmlns:a16="http://schemas.microsoft.com/office/drawing/2014/main" xmlns="" id="{00000000-0008-0000-1700-0000C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1" name="Text Box 8">
          <a:extLst>
            <a:ext uri="{FF2B5EF4-FFF2-40B4-BE49-F238E27FC236}">
              <a16:creationId xmlns:a16="http://schemas.microsoft.com/office/drawing/2014/main" xmlns="" id="{00000000-0008-0000-1700-0000C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2" name="Text Box 9">
          <a:extLst>
            <a:ext uri="{FF2B5EF4-FFF2-40B4-BE49-F238E27FC236}">
              <a16:creationId xmlns:a16="http://schemas.microsoft.com/office/drawing/2014/main" xmlns="" id="{00000000-0008-0000-1700-0000C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3" name="Text Box 9">
          <a:extLst>
            <a:ext uri="{FF2B5EF4-FFF2-40B4-BE49-F238E27FC236}">
              <a16:creationId xmlns:a16="http://schemas.microsoft.com/office/drawing/2014/main" xmlns="" id="{00000000-0008-0000-1700-0000C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4" name="Text Box 8">
          <a:extLst>
            <a:ext uri="{FF2B5EF4-FFF2-40B4-BE49-F238E27FC236}">
              <a16:creationId xmlns:a16="http://schemas.microsoft.com/office/drawing/2014/main" xmlns="" id="{00000000-0008-0000-1700-0000C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5" name="Text Box 8">
          <a:extLst>
            <a:ext uri="{FF2B5EF4-FFF2-40B4-BE49-F238E27FC236}">
              <a16:creationId xmlns:a16="http://schemas.microsoft.com/office/drawing/2014/main" xmlns="" id="{00000000-0008-0000-1700-0000C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6" name="Text Box 9">
          <a:extLst>
            <a:ext uri="{FF2B5EF4-FFF2-40B4-BE49-F238E27FC236}">
              <a16:creationId xmlns:a16="http://schemas.microsoft.com/office/drawing/2014/main" xmlns="" id="{00000000-0008-0000-1700-0000C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7" name="Text Box 9">
          <a:extLst>
            <a:ext uri="{FF2B5EF4-FFF2-40B4-BE49-F238E27FC236}">
              <a16:creationId xmlns:a16="http://schemas.microsoft.com/office/drawing/2014/main" xmlns="" id="{00000000-0008-0000-1700-0000C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8" name="Text Box 8">
          <a:extLst>
            <a:ext uri="{FF2B5EF4-FFF2-40B4-BE49-F238E27FC236}">
              <a16:creationId xmlns:a16="http://schemas.microsoft.com/office/drawing/2014/main" xmlns="" id="{00000000-0008-0000-1700-0000D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9" name="Text Box 8">
          <a:extLst>
            <a:ext uri="{FF2B5EF4-FFF2-40B4-BE49-F238E27FC236}">
              <a16:creationId xmlns:a16="http://schemas.microsoft.com/office/drawing/2014/main" xmlns="" id="{00000000-0008-0000-1700-0000D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0" name="Text Box 9">
          <a:extLst>
            <a:ext uri="{FF2B5EF4-FFF2-40B4-BE49-F238E27FC236}">
              <a16:creationId xmlns:a16="http://schemas.microsoft.com/office/drawing/2014/main" xmlns="" id="{00000000-0008-0000-1700-0000D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1" name="Text Box 9">
          <a:extLst>
            <a:ext uri="{FF2B5EF4-FFF2-40B4-BE49-F238E27FC236}">
              <a16:creationId xmlns:a16="http://schemas.microsoft.com/office/drawing/2014/main" xmlns="" id="{00000000-0008-0000-1700-0000D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12" name="Text Box 8">
          <a:extLst>
            <a:ext uri="{FF2B5EF4-FFF2-40B4-BE49-F238E27FC236}">
              <a16:creationId xmlns:a16="http://schemas.microsoft.com/office/drawing/2014/main" xmlns="" id="{00000000-0008-0000-1700-0000D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13" name="Text Box 8">
          <a:extLst>
            <a:ext uri="{FF2B5EF4-FFF2-40B4-BE49-F238E27FC236}">
              <a16:creationId xmlns:a16="http://schemas.microsoft.com/office/drawing/2014/main" xmlns="" id="{00000000-0008-0000-1700-0000D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4" name="Text Box 8">
          <a:extLst>
            <a:ext uri="{FF2B5EF4-FFF2-40B4-BE49-F238E27FC236}">
              <a16:creationId xmlns:a16="http://schemas.microsoft.com/office/drawing/2014/main" xmlns="" id="{00000000-0008-0000-1700-0000D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5" name="Text Box 8">
          <a:extLst>
            <a:ext uri="{FF2B5EF4-FFF2-40B4-BE49-F238E27FC236}">
              <a16:creationId xmlns:a16="http://schemas.microsoft.com/office/drawing/2014/main" xmlns="" id="{00000000-0008-0000-1700-0000D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6" name="Text Box 9">
          <a:extLst>
            <a:ext uri="{FF2B5EF4-FFF2-40B4-BE49-F238E27FC236}">
              <a16:creationId xmlns:a16="http://schemas.microsoft.com/office/drawing/2014/main" xmlns="" id="{00000000-0008-0000-1700-0000D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7" name="Text Box 9">
          <a:extLst>
            <a:ext uri="{FF2B5EF4-FFF2-40B4-BE49-F238E27FC236}">
              <a16:creationId xmlns:a16="http://schemas.microsoft.com/office/drawing/2014/main" xmlns="" id="{00000000-0008-0000-1700-0000D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8" name="Text Box 8">
          <a:extLst>
            <a:ext uri="{FF2B5EF4-FFF2-40B4-BE49-F238E27FC236}">
              <a16:creationId xmlns:a16="http://schemas.microsoft.com/office/drawing/2014/main" xmlns="" id="{00000000-0008-0000-1700-0000D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219" name="Text Box 8">
          <a:extLst>
            <a:ext uri="{FF2B5EF4-FFF2-40B4-BE49-F238E27FC236}">
              <a16:creationId xmlns:a16="http://schemas.microsoft.com/office/drawing/2014/main" xmlns="" id="{00000000-0008-0000-1700-0000DB000000}"/>
            </a:ext>
          </a:extLst>
        </xdr:cNvPr>
        <xdr:cNvSpPr txBox="1">
          <a:spLocks noChangeArrowheads="1"/>
        </xdr:cNvSpPr>
      </xdr:nvSpPr>
      <xdr:spPr bwMode="auto">
        <a:xfrm>
          <a:off x="390525" y="926877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0" name="Text Box 8">
          <a:extLst>
            <a:ext uri="{FF2B5EF4-FFF2-40B4-BE49-F238E27FC236}">
              <a16:creationId xmlns:a16="http://schemas.microsoft.com/office/drawing/2014/main" xmlns="" id="{00000000-0008-0000-1700-0000D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1" name="Text Box 8">
          <a:extLst>
            <a:ext uri="{FF2B5EF4-FFF2-40B4-BE49-F238E27FC236}">
              <a16:creationId xmlns:a16="http://schemas.microsoft.com/office/drawing/2014/main" xmlns="" id="{00000000-0008-0000-1700-0000D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2" name="Text Box 9">
          <a:extLst>
            <a:ext uri="{FF2B5EF4-FFF2-40B4-BE49-F238E27FC236}">
              <a16:creationId xmlns:a16="http://schemas.microsoft.com/office/drawing/2014/main" xmlns="" id="{00000000-0008-0000-1700-0000D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3" name="Text Box 9">
          <a:extLst>
            <a:ext uri="{FF2B5EF4-FFF2-40B4-BE49-F238E27FC236}">
              <a16:creationId xmlns:a16="http://schemas.microsoft.com/office/drawing/2014/main" xmlns="" id="{00000000-0008-0000-1700-0000DF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4" name="Text Box 8">
          <a:extLst>
            <a:ext uri="{FF2B5EF4-FFF2-40B4-BE49-F238E27FC236}">
              <a16:creationId xmlns:a16="http://schemas.microsoft.com/office/drawing/2014/main" xmlns="" id="{00000000-0008-0000-1700-0000E0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5" name="Text Box 8">
          <a:extLst>
            <a:ext uri="{FF2B5EF4-FFF2-40B4-BE49-F238E27FC236}">
              <a16:creationId xmlns:a16="http://schemas.microsoft.com/office/drawing/2014/main" xmlns="" id="{00000000-0008-0000-1700-0000E1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6" name="Text Box 9">
          <a:extLst>
            <a:ext uri="{FF2B5EF4-FFF2-40B4-BE49-F238E27FC236}">
              <a16:creationId xmlns:a16="http://schemas.microsoft.com/office/drawing/2014/main" xmlns="" id="{00000000-0008-0000-1700-0000E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7" name="Text Box 9">
          <a:extLst>
            <a:ext uri="{FF2B5EF4-FFF2-40B4-BE49-F238E27FC236}">
              <a16:creationId xmlns:a16="http://schemas.microsoft.com/office/drawing/2014/main" xmlns="" id="{00000000-0008-0000-1700-0000E3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8" name="Text Box 8">
          <a:extLst>
            <a:ext uri="{FF2B5EF4-FFF2-40B4-BE49-F238E27FC236}">
              <a16:creationId xmlns:a16="http://schemas.microsoft.com/office/drawing/2014/main" xmlns="" id="{00000000-0008-0000-1700-0000E4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9" name="Text Box 8">
          <a:extLst>
            <a:ext uri="{FF2B5EF4-FFF2-40B4-BE49-F238E27FC236}">
              <a16:creationId xmlns:a16="http://schemas.microsoft.com/office/drawing/2014/main" xmlns="" id="{00000000-0008-0000-1700-0000E5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0" name="Text Box 9">
          <a:extLst>
            <a:ext uri="{FF2B5EF4-FFF2-40B4-BE49-F238E27FC236}">
              <a16:creationId xmlns:a16="http://schemas.microsoft.com/office/drawing/2014/main" xmlns="" id="{00000000-0008-0000-1700-0000E6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1" name="Text Box 9">
          <a:extLst>
            <a:ext uri="{FF2B5EF4-FFF2-40B4-BE49-F238E27FC236}">
              <a16:creationId xmlns:a16="http://schemas.microsoft.com/office/drawing/2014/main" xmlns="" id="{00000000-0008-0000-1700-0000E7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2" name="Text Box 8">
          <a:extLst>
            <a:ext uri="{FF2B5EF4-FFF2-40B4-BE49-F238E27FC236}">
              <a16:creationId xmlns:a16="http://schemas.microsoft.com/office/drawing/2014/main" xmlns="" id="{00000000-0008-0000-1700-0000E8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3" name="Text Box 8">
          <a:extLst>
            <a:ext uri="{FF2B5EF4-FFF2-40B4-BE49-F238E27FC236}">
              <a16:creationId xmlns:a16="http://schemas.microsoft.com/office/drawing/2014/main" xmlns="" id="{00000000-0008-0000-1700-0000E9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4" name="Text Box 9">
          <a:extLst>
            <a:ext uri="{FF2B5EF4-FFF2-40B4-BE49-F238E27FC236}">
              <a16:creationId xmlns:a16="http://schemas.microsoft.com/office/drawing/2014/main" xmlns="" id="{00000000-0008-0000-1700-0000EA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5" name="Text Box 9">
          <a:extLst>
            <a:ext uri="{FF2B5EF4-FFF2-40B4-BE49-F238E27FC236}">
              <a16:creationId xmlns:a16="http://schemas.microsoft.com/office/drawing/2014/main" xmlns="" id="{00000000-0008-0000-1700-0000EB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6" name="Text Box 8">
          <a:extLst>
            <a:ext uri="{FF2B5EF4-FFF2-40B4-BE49-F238E27FC236}">
              <a16:creationId xmlns:a16="http://schemas.microsoft.com/office/drawing/2014/main" xmlns="" id="{00000000-0008-0000-1700-0000E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7" name="Text Box 8">
          <a:extLst>
            <a:ext uri="{FF2B5EF4-FFF2-40B4-BE49-F238E27FC236}">
              <a16:creationId xmlns:a16="http://schemas.microsoft.com/office/drawing/2014/main" xmlns="" id="{00000000-0008-0000-1700-0000E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8" name="Text Box 9">
          <a:extLst>
            <a:ext uri="{FF2B5EF4-FFF2-40B4-BE49-F238E27FC236}">
              <a16:creationId xmlns:a16="http://schemas.microsoft.com/office/drawing/2014/main" xmlns="" id="{00000000-0008-0000-1700-0000E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9" name="Text Box 8">
          <a:extLst>
            <a:ext uri="{FF2B5EF4-FFF2-40B4-BE49-F238E27FC236}">
              <a16:creationId xmlns:a16="http://schemas.microsoft.com/office/drawing/2014/main" xmlns="" id="{00000000-0008-0000-1700-0000EF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0" name="Text Box 8">
          <a:extLst>
            <a:ext uri="{FF2B5EF4-FFF2-40B4-BE49-F238E27FC236}">
              <a16:creationId xmlns:a16="http://schemas.microsoft.com/office/drawing/2014/main" xmlns="" id="{00000000-0008-0000-1700-0000F0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1" name="Text Box 9">
          <a:extLst>
            <a:ext uri="{FF2B5EF4-FFF2-40B4-BE49-F238E27FC236}">
              <a16:creationId xmlns:a16="http://schemas.microsoft.com/office/drawing/2014/main" xmlns="" id="{00000000-0008-0000-1700-0000F1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2" name="Text Box 9">
          <a:extLst>
            <a:ext uri="{FF2B5EF4-FFF2-40B4-BE49-F238E27FC236}">
              <a16:creationId xmlns:a16="http://schemas.microsoft.com/office/drawing/2014/main" xmlns="" id="{00000000-0008-0000-1700-0000F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3" name="Text Box 8">
          <a:extLst>
            <a:ext uri="{FF2B5EF4-FFF2-40B4-BE49-F238E27FC236}">
              <a16:creationId xmlns:a16="http://schemas.microsoft.com/office/drawing/2014/main" xmlns="" id="{00000000-0008-0000-1700-0000F3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4" name="Text Box 8">
          <a:extLst>
            <a:ext uri="{FF2B5EF4-FFF2-40B4-BE49-F238E27FC236}">
              <a16:creationId xmlns:a16="http://schemas.microsoft.com/office/drawing/2014/main" xmlns="" id="{00000000-0008-0000-1700-0000F4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5" name="Text Box 9">
          <a:extLst>
            <a:ext uri="{FF2B5EF4-FFF2-40B4-BE49-F238E27FC236}">
              <a16:creationId xmlns:a16="http://schemas.microsoft.com/office/drawing/2014/main" xmlns="" id="{00000000-0008-0000-1700-0000F5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6" name="Text Box 8">
          <a:extLst>
            <a:ext uri="{FF2B5EF4-FFF2-40B4-BE49-F238E27FC236}">
              <a16:creationId xmlns:a16="http://schemas.microsoft.com/office/drawing/2014/main" xmlns="" id="{00000000-0008-0000-1700-0000F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7" name="Text Box 8">
          <a:extLst>
            <a:ext uri="{FF2B5EF4-FFF2-40B4-BE49-F238E27FC236}">
              <a16:creationId xmlns:a16="http://schemas.microsoft.com/office/drawing/2014/main" xmlns="" id="{00000000-0008-0000-1700-0000F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8" name="Text Box 9">
          <a:extLst>
            <a:ext uri="{FF2B5EF4-FFF2-40B4-BE49-F238E27FC236}">
              <a16:creationId xmlns:a16="http://schemas.microsoft.com/office/drawing/2014/main" xmlns="" id="{00000000-0008-0000-1700-0000F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9" name="Text Box 9">
          <a:extLst>
            <a:ext uri="{FF2B5EF4-FFF2-40B4-BE49-F238E27FC236}">
              <a16:creationId xmlns:a16="http://schemas.microsoft.com/office/drawing/2014/main" xmlns="" id="{00000000-0008-0000-1700-0000F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0" name="Text Box 8">
          <a:extLst>
            <a:ext uri="{FF2B5EF4-FFF2-40B4-BE49-F238E27FC236}">
              <a16:creationId xmlns:a16="http://schemas.microsoft.com/office/drawing/2014/main" xmlns="" id="{00000000-0008-0000-1700-0000F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1" name="Text Box 8">
          <a:extLst>
            <a:ext uri="{FF2B5EF4-FFF2-40B4-BE49-F238E27FC236}">
              <a16:creationId xmlns:a16="http://schemas.microsoft.com/office/drawing/2014/main" xmlns="" id="{00000000-0008-0000-1700-0000FB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2" name="Text Box 9">
          <a:extLst>
            <a:ext uri="{FF2B5EF4-FFF2-40B4-BE49-F238E27FC236}">
              <a16:creationId xmlns:a16="http://schemas.microsoft.com/office/drawing/2014/main" xmlns="" id="{00000000-0008-0000-1700-0000FC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3" name="Text Box 9">
          <a:extLst>
            <a:ext uri="{FF2B5EF4-FFF2-40B4-BE49-F238E27FC236}">
              <a16:creationId xmlns:a16="http://schemas.microsoft.com/office/drawing/2014/main" xmlns="" id="{00000000-0008-0000-1700-0000FD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4" name="Text Box 8">
          <a:extLst>
            <a:ext uri="{FF2B5EF4-FFF2-40B4-BE49-F238E27FC236}">
              <a16:creationId xmlns:a16="http://schemas.microsoft.com/office/drawing/2014/main" xmlns="" id="{00000000-0008-0000-1700-0000FE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5" name="Text Box 8">
          <a:extLst>
            <a:ext uri="{FF2B5EF4-FFF2-40B4-BE49-F238E27FC236}">
              <a16:creationId xmlns:a16="http://schemas.microsoft.com/office/drawing/2014/main" xmlns="" id="{00000000-0008-0000-1700-0000FF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6" name="Text Box 9">
          <a:extLst>
            <a:ext uri="{FF2B5EF4-FFF2-40B4-BE49-F238E27FC236}">
              <a16:creationId xmlns:a16="http://schemas.microsoft.com/office/drawing/2014/main" xmlns="" id="{00000000-0008-0000-1700-00000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7" name="Text Box 9">
          <a:extLst>
            <a:ext uri="{FF2B5EF4-FFF2-40B4-BE49-F238E27FC236}">
              <a16:creationId xmlns:a16="http://schemas.microsoft.com/office/drawing/2014/main" xmlns="" id="{00000000-0008-0000-1700-00000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8" name="Text Box 8">
          <a:extLst>
            <a:ext uri="{FF2B5EF4-FFF2-40B4-BE49-F238E27FC236}">
              <a16:creationId xmlns:a16="http://schemas.microsoft.com/office/drawing/2014/main" xmlns="" id="{00000000-0008-0000-1700-00000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9" name="Text Box 8">
          <a:extLst>
            <a:ext uri="{FF2B5EF4-FFF2-40B4-BE49-F238E27FC236}">
              <a16:creationId xmlns:a16="http://schemas.microsoft.com/office/drawing/2014/main" xmlns="" id="{00000000-0008-0000-1700-00000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0" name="Text Box 9">
          <a:extLst>
            <a:ext uri="{FF2B5EF4-FFF2-40B4-BE49-F238E27FC236}">
              <a16:creationId xmlns:a16="http://schemas.microsoft.com/office/drawing/2014/main" xmlns="" id="{00000000-0008-0000-1700-00000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1" name="Text Box 9">
          <a:extLst>
            <a:ext uri="{FF2B5EF4-FFF2-40B4-BE49-F238E27FC236}">
              <a16:creationId xmlns:a16="http://schemas.microsoft.com/office/drawing/2014/main" xmlns="" id="{00000000-0008-0000-1700-00000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2" name="Text Box 8">
          <a:extLst>
            <a:ext uri="{FF2B5EF4-FFF2-40B4-BE49-F238E27FC236}">
              <a16:creationId xmlns:a16="http://schemas.microsoft.com/office/drawing/2014/main" xmlns="" id="{00000000-0008-0000-1700-00000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3" name="Text Box 8">
          <a:extLst>
            <a:ext uri="{FF2B5EF4-FFF2-40B4-BE49-F238E27FC236}">
              <a16:creationId xmlns:a16="http://schemas.microsoft.com/office/drawing/2014/main" xmlns="" id="{00000000-0008-0000-1700-00000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4" name="Text Box 9">
          <a:extLst>
            <a:ext uri="{FF2B5EF4-FFF2-40B4-BE49-F238E27FC236}">
              <a16:creationId xmlns:a16="http://schemas.microsoft.com/office/drawing/2014/main" xmlns="" id="{00000000-0008-0000-1700-00000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5" name="Text Box 9">
          <a:extLst>
            <a:ext uri="{FF2B5EF4-FFF2-40B4-BE49-F238E27FC236}">
              <a16:creationId xmlns:a16="http://schemas.microsoft.com/office/drawing/2014/main" xmlns="" id="{00000000-0008-0000-1700-00000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6" name="Text Box 8">
          <a:extLst>
            <a:ext uri="{FF2B5EF4-FFF2-40B4-BE49-F238E27FC236}">
              <a16:creationId xmlns:a16="http://schemas.microsoft.com/office/drawing/2014/main" xmlns="" id="{00000000-0008-0000-1700-00000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7" name="Text Box 8">
          <a:extLst>
            <a:ext uri="{FF2B5EF4-FFF2-40B4-BE49-F238E27FC236}">
              <a16:creationId xmlns:a16="http://schemas.microsoft.com/office/drawing/2014/main" xmlns="" id="{00000000-0008-0000-1700-00000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8" name="Text Box 9">
          <a:extLst>
            <a:ext uri="{FF2B5EF4-FFF2-40B4-BE49-F238E27FC236}">
              <a16:creationId xmlns:a16="http://schemas.microsoft.com/office/drawing/2014/main" xmlns="" id="{00000000-0008-0000-1700-00000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9" name="Text Box 9">
          <a:extLst>
            <a:ext uri="{FF2B5EF4-FFF2-40B4-BE49-F238E27FC236}">
              <a16:creationId xmlns:a16="http://schemas.microsoft.com/office/drawing/2014/main" xmlns="" id="{00000000-0008-0000-1700-00000D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0" name="Text Box 8">
          <a:extLst>
            <a:ext uri="{FF2B5EF4-FFF2-40B4-BE49-F238E27FC236}">
              <a16:creationId xmlns:a16="http://schemas.microsoft.com/office/drawing/2014/main" xmlns="" id="{00000000-0008-0000-1700-00000E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1" name="Text Box 8">
          <a:extLst>
            <a:ext uri="{FF2B5EF4-FFF2-40B4-BE49-F238E27FC236}">
              <a16:creationId xmlns:a16="http://schemas.microsoft.com/office/drawing/2014/main" xmlns="" id="{00000000-0008-0000-1700-00000F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2" name="Text Box 9">
          <a:extLst>
            <a:ext uri="{FF2B5EF4-FFF2-40B4-BE49-F238E27FC236}">
              <a16:creationId xmlns:a16="http://schemas.microsoft.com/office/drawing/2014/main" xmlns="" id="{00000000-0008-0000-1700-00001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3" name="Text Box 9">
          <a:extLst>
            <a:ext uri="{FF2B5EF4-FFF2-40B4-BE49-F238E27FC236}">
              <a16:creationId xmlns:a16="http://schemas.microsoft.com/office/drawing/2014/main" xmlns="" id="{00000000-0008-0000-1700-00001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4" name="Text Box 8">
          <a:extLst>
            <a:ext uri="{FF2B5EF4-FFF2-40B4-BE49-F238E27FC236}">
              <a16:creationId xmlns:a16="http://schemas.microsoft.com/office/drawing/2014/main" xmlns="" id="{00000000-0008-0000-1700-00001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5" name="Text Box 8">
          <a:extLst>
            <a:ext uri="{FF2B5EF4-FFF2-40B4-BE49-F238E27FC236}">
              <a16:creationId xmlns:a16="http://schemas.microsoft.com/office/drawing/2014/main" xmlns="" id="{00000000-0008-0000-1700-00001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6" name="Text Box 9">
          <a:extLst>
            <a:ext uri="{FF2B5EF4-FFF2-40B4-BE49-F238E27FC236}">
              <a16:creationId xmlns:a16="http://schemas.microsoft.com/office/drawing/2014/main" xmlns="" id="{00000000-0008-0000-1700-00001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7" name="Text Box 9">
          <a:extLst>
            <a:ext uri="{FF2B5EF4-FFF2-40B4-BE49-F238E27FC236}">
              <a16:creationId xmlns:a16="http://schemas.microsoft.com/office/drawing/2014/main" xmlns="" id="{00000000-0008-0000-1700-00001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8" name="Text Box 8">
          <a:extLst>
            <a:ext uri="{FF2B5EF4-FFF2-40B4-BE49-F238E27FC236}">
              <a16:creationId xmlns:a16="http://schemas.microsoft.com/office/drawing/2014/main" xmlns="" id="{00000000-0008-0000-1700-00001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9" name="Text Box 8">
          <a:extLst>
            <a:ext uri="{FF2B5EF4-FFF2-40B4-BE49-F238E27FC236}">
              <a16:creationId xmlns:a16="http://schemas.microsoft.com/office/drawing/2014/main" xmlns="" id="{00000000-0008-0000-1700-00001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0" name="Text Box 9">
          <a:extLst>
            <a:ext uri="{FF2B5EF4-FFF2-40B4-BE49-F238E27FC236}">
              <a16:creationId xmlns:a16="http://schemas.microsoft.com/office/drawing/2014/main" xmlns="" id="{00000000-0008-0000-1700-00001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1" name="Text Box 9">
          <a:extLst>
            <a:ext uri="{FF2B5EF4-FFF2-40B4-BE49-F238E27FC236}">
              <a16:creationId xmlns:a16="http://schemas.microsoft.com/office/drawing/2014/main" xmlns="" id="{00000000-0008-0000-1700-00001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82" name="Text Box 8">
          <a:extLst>
            <a:ext uri="{FF2B5EF4-FFF2-40B4-BE49-F238E27FC236}">
              <a16:creationId xmlns:a16="http://schemas.microsoft.com/office/drawing/2014/main" xmlns="" id="{00000000-0008-0000-1700-00001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3" name="Text Box 8">
          <a:extLst>
            <a:ext uri="{FF2B5EF4-FFF2-40B4-BE49-F238E27FC236}">
              <a16:creationId xmlns:a16="http://schemas.microsoft.com/office/drawing/2014/main" xmlns="" id="{00000000-0008-0000-1700-00001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4" name="Text Box 9">
          <a:extLst>
            <a:ext uri="{FF2B5EF4-FFF2-40B4-BE49-F238E27FC236}">
              <a16:creationId xmlns:a16="http://schemas.microsoft.com/office/drawing/2014/main" xmlns="" id="{00000000-0008-0000-1700-00001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5" name="Text Box 8">
          <a:extLst>
            <a:ext uri="{FF2B5EF4-FFF2-40B4-BE49-F238E27FC236}">
              <a16:creationId xmlns:a16="http://schemas.microsoft.com/office/drawing/2014/main" xmlns="" id="{00000000-0008-0000-17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6" name="Text Box 8">
          <a:extLst>
            <a:ext uri="{FF2B5EF4-FFF2-40B4-BE49-F238E27FC236}">
              <a16:creationId xmlns:a16="http://schemas.microsoft.com/office/drawing/2014/main" xmlns="" id="{00000000-0008-0000-17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7" name="Text Box 9">
          <a:extLst>
            <a:ext uri="{FF2B5EF4-FFF2-40B4-BE49-F238E27FC236}">
              <a16:creationId xmlns:a16="http://schemas.microsoft.com/office/drawing/2014/main" xmlns="" id="{00000000-0008-0000-17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8" name="Text Box 9">
          <a:extLst>
            <a:ext uri="{FF2B5EF4-FFF2-40B4-BE49-F238E27FC236}">
              <a16:creationId xmlns:a16="http://schemas.microsoft.com/office/drawing/2014/main" xmlns="" id="{00000000-0008-0000-17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9" name="Text Box 8">
          <a:extLst>
            <a:ext uri="{FF2B5EF4-FFF2-40B4-BE49-F238E27FC236}">
              <a16:creationId xmlns:a16="http://schemas.microsoft.com/office/drawing/2014/main" xmlns="" id="{00000000-0008-0000-17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290" name="Text Box 8">
          <a:extLst>
            <a:ext uri="{FF2B5EF4-FFF2-40B4-BE49-F238E27FC236}">
              <a16:creationId xmlns:a16="http://schemas.microsoft.com/office/drawing/2014/main" xmlns="" id="{00000000-0008-0000-17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1" name="Text Box 8">
          <a:extLst>
            <a:ext uri="{FF2B5EF4-FFF2-40B4-BE49-F238E27FC236}">
              <a16:creationId xmlns:a16="http://schemas.microsoft.com/office/drawing/2014/main" xmlns="" id="{00000000-0008-0000-17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2" name="Text Box 8">
          <a:extLst>
            <a:ext uri="{FF2B5EF4-FFF2-40B4-BE49-F238E27FC236}">
              <a16:creationId xmlns:a16="http://schemas.microsoft.com/office/drawing/2014/main" xmlns="" id="{00000000-0008-0000-17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3" name="Text Box 9">
          <a:extLst>
            <a:ext uri="{FF2B5EF4-FFF2-40B4-BE49-F238E27FC236}">
              <a16:creationId xmlns:a16="http://schemas.microsoft.com/office/drawing/2014/main" xmlns="" id="{00000000-0008-0000-17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4" name="Text Box 9">
          <a:extLst>
            <a:ext uri="{FF2B5EF4-FFF2-40B4-BE49-F238E27FC236}">
              <a16:creationId xmlns:a16="http://schemas.microsoft.com/office/drawing/2014/main" xmlns="" id="{00000000-0008-0000-17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5" name="Text Box 8">
          <a:extLst>
            <a:ext uri="{FF2B5EF4-FFF2-40B4-BE49-F238E27FC236}">
              <a16:creationId xmlns:a16="http://schemas.microsoft.com/office/drawing/2014/main" xmlns="" id="{00000000-0008-0000-17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6" name="Text Box 8">
          <a:extLst>
            <a:ext uri="{FF2B5EF4-FFF2-40B4-BE49-F238E27FC236}">
              <a16:creationId xmlns:a16="http://schemas.microsoft.com/office/drawing/2014/main" xmlns="" id="{00000000-0008-0000-17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7" name="Text Box 9">
          <a:extLst>
            <a:ext uri="{FF2B5EF4-FFF2-40B4-BE49-F238E27FC236}">
              <a16:creationId xmlns:a16="http://schemas.microsoft.com/office/drawing/2014/main" xmlns="" id="{00000000-0008-0000-17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8" name="Text Box 9">
          <a:extLst>
            <a:ext uri="{FF2B5EF4-FFF2-40B4-BE49-F238E27FC236}">
              <a16:creationId xmlns:a16="http://schemas.microsoft.com/office/drawing/2014/main" xmlns="" id="{00000000-0008-0000-17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9" name="Text Box 8">
          <a:extLst>
            <a:ext uri="{FF2B5EF4-FFF2-40B4-BE49-F238E27FC236}">
              <a16:creationId xmlns:a16="http://schemas.microsoft.com/office/drawing/2014/main" xmlns="" id="{00000000-0008-0000-17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0" name="Text Box 8">
          <a:extLst>
            <a:ext uri="{FF2B5EF4-FFF2-40B4-BE49-F238E27FC236}">
              <a16:creationId xmlns:a16="http://schemas.microsoft.com/office/drawing/2014/main" xmlns="" id="{00000000-0008-0000-17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1" name="Text Box 9">
          <a:extLst>
            <a:ext uri="{FF2B5EF4-FFF2-40B4-BE49-F238E27FC236}">
              <a16:creationId xmlns:a16="http://schemas.microsoft.com/office/drawing/2014/main" xmlns="" id="{00000000-0008-0000-17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2" name="Text Box 9">
          <a:extLst>
            <a:ext uri="{FF2B5EF4-FFF2-40B4-BE49-F238E27FC236}">
              <a16:creationId xmlns:a16="http://schemas.microsoft.com/office/drawing/2014/main" xmlns="" id="{00000000-0008-0000-17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3" name="Text Box 8">
          <a:extLst>
            <a:ext uri="{FF2B5EF4-FFF2-40B4-BE49-F238E27FC236}">
              <a16:creationId xmlns:a16="http://schemas.microsoft.com/office/drawing/2014/main" xmlns="" id="{00000000-0008-0000-17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4" name="Text Box 8">
          <a:extLst>
            <a:ext uri="{FF2B5EF4-FFF2-40B4-BE49-F238E27FC236}">
              <a16:creationId xmlns:a16="http://schemas.microsoft.com/office/drawing/2014/main" xmlns="" id="{00000000-0008-0000-17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5" name="Text Box 9">
          <a:extLst>
            <a:ext uri="{FF2B5EF4-FFF2-40B4-BE49-F238E27FC236}">
              <a16:creationId xmlns:a16="http://schemas.microsoft.com/office/drawing/2014/main" xmlns="" id="{00000000-0008-0000-17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6" name="Text Box 9">
          <a:extLst>
            <a:ext uri="{FF2B5EF4-FFF2-40B4-BE49-F238E27FC236}">
              <a16:creationId xmlns:a16="http://schemas.microsoft.com/office/drawing/2014/main" xmlns="" id="{00000000-0008-0000-17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7" name="Text Box 8">
          <a:extLst>
            <a:ext uri="{FF2B5EF4-FFF2-40B4-BE49-F238E27FC236}">
              <a16:creationId xmlns:a16="http://schemas.microsoft.com/office/drawing/2014/main" xmlns="" id="{00000000-0008-0000-17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8" name="Text Box 8">
          <a:extLst>
            <a:ext uri="{FF2B5EF4-FFF2-40B4-BE49-F238E27FC236}">
              <a16:creationId xmlns:a16="http://schemas.microsoft.com/office/drawing/2014/main" xmlns="" id="{00000000-0008-0000-17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9" name="Text Box 9">
          <a:extLst>
            <a:ext uri="{FF2B5EF4-FFF2-40B4-BE49-F238E27FC236}">
              <a16:creationId xmlns:a16="http://schemas.microsoft.com/office/drawing/2014/main" xmlns="" id="{00000000-0008-0000-17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0" name="Text Box 8">
          <a:extLst>
            <a:ext uri="{FF2B5EF4-FFF2-40B4-BE49-F238E27FC236}">
              <a16:creationId xmlns:a16="http://schemas.microsoft.com/office/drawing/2014/main" xmlns="" id="{00000000-0008-0000-17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1" name="Text Box 8">
          <a:extLst>
            <a:ext uri="{FF2B5EF4-FFF2-40B4-BE49-F238E27FC236}">
              <a16:creationId xmlns:a16="http://schemas.microsoft.com/office/drawing/2014/main" xmlns="" id="{00000000-0008-0000-17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2" name="Text Box 9">
          <a:extLst>
            <a:ext uri="{FF2B5EF4-FFF2-40B4-BE49-F238E27FC236}">
              <a16:creationId xmlns:a16="http://schemas.microsoft.com/office/drawing/2014/main" xmlns="" id="{00000000-0008-0000-17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3" name="Text Box 9">
          <a:extLst>
            <a:ext uri="{FF2B5EF4-FFF2-40B4-BE49-F238E27FC236}">
              <a16:creationId xmlns:a16="http://schemas.microsoft.com/office/drawing/2014/main" xmlns="" id="{00000000-0008-0000-17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4" name="Text Box 8">
          <a:extLst>
            <a:ext uri="{FF2B5EF4-FFF2-40B4-BE49-F238E27FC236}">
              <a16:creationId xmlns:a16="http://schemas.microsoft.com/office/drawing/2014/main" xmlns="" id="{00000000-0008-0000-17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5" name="Text Box 8">
          <a:extLst>
            <a:ext uri="{FF2B5EF4-FFF2-40B4-BE49-F238E27FC236}">
              <a16:creationId xmlns:a16="http://schemas.microsoft.com/office/drawing/2014/main" xmlns="" id="{00000000-0008-0000-17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6" name="Text Box 9">
          <a:extLst>
            <a:ext uri="{FF2B5EF4-FFF2-40B4-BE49-F238E27FC236}">
              <a16:creationId xmlns:a16="http://schemas.microsoft.com/office/drawing/2014/main" xmlns="" id="{00000000-0008-0000-17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7" name="Text Box 8">
          <a:extLst>
            <a:ext uri="{FF2B5EF4-FFF2-40B4-BE49-F238E27FC236}">
              <a16:creationId xmlns:a16="http://schemas.microsoft.com/office/drawing/2014/main" xmlns="" id="{00000000-0008-0000-17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8" name="Text Box 8">
          <a:extLst>
            <a:ext uri="{FF2B5EF4-FFF2-40B4-BE49-F238E27FC236}">
              <a16:creationId xmlns:a16="http://schemas.microsoft.com/office/drawing/2014/main" xmlns="" id="{00000000-0008-0000-17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9" name="Text Box 9">
          <a:extLst>
            <a:ext uri="{FF2B5EF4-FFF2-40B4-BE49-F238E27FC236}">
              <a16:creationId xmlns:a16="http://schemas.microsoft.com/office/drawing/2014/main" xmlns="" id="{00000000-0008-0000-17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0" name="Text Box 9">
          <a:extLst>
            <a:ext uri="{FF2B5EF4-FFF2-40B4-BE49-F238E27FC236}">
              <a16:creationId xmlns:a16="http://schemas.microsoft.com/office/drawing/2014/main" xmlns="" id="{00000000-0008-0000-17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1" name="Text Box 8">
          <a:extLst>
            <a:ext uri="{FF2B5EF4-FFF2-40B4-BE49-F238E27FC236}">
              <a16:creationId xmlns:a16="http://schemas.microsoft.com/office/drawing/2014/main" xmlns="" id="{00000000-0008-0000-17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2" name="Text Box 8">
          <a:extLst>
            <a:ext uri="{FF2B5EF4-FFF2-40B4-BE49-F238E27FC236}">
              <a16:creationId xmlns:a16="http://schemas.microsoft.com/office/drawing/2014/main" xmlns="" id="{00000000-0008-0000-17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3" name="Text Box 9">
          <a:extLst>
            <a:ext uri="{FF2B5EF4-FFF2-40B4-BE49-F238E27FC236}">
              <a16:creationId xmlns:a16="http://schemas.microsoft.com/office/drawing/2014/main" xmlns="" id="{00000000-0008-0000-17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4" name="Text Box 9">
          <a:extLst>
            <a:ext uri="{FF2B5EF4-FFF2-40B4-BE49-F238E27FC236}">
              <a16:creationId xmlns:a16="http://schemas.microsoft.com/office/drawing/2014/main" xmlns="" id="{00000000-0008-0000-17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5" name="Text Box 8">
          <a:extLst>
            <a:ext uri="{FF2B5EF4-FFF2-40B4-BE49-F238E27FC236}">
              <a16:creationId xmlns:a16="http://schemas.microsoft.com/office/drawing/2014/main" xmlns="" id="{00000000-0008-0000-17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6" name="Text Box 8">
          <a:extLst>
            <a:ext uri="{FF2B5EF4-FFF2-40B4-BE49-F238E27FC236}">
              <a16:creationId xmlns:a16="http://schemas.microsoft.com/office/drawing/2014/main" xmlns="" id="{00000000-0008-0000-17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7" name="Text Box 9">
          <a:extLst>
            <a:ext uri="{FF2B5EF4-FFF2-40B4-BE49-F238E27FC236}">
              <a16:creationId xmlns:a16="http://schemas.microsoft.com/office/drawing/2014/main" xmlns="" id="{00000000-0008-0000-17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8" name="Text Box 9">
          <a:extLst>
            <a:ext uri="{FF2B5EF4-FFF2-40B4-BE49-F238E27FC236}">
              <a16:creationId xmlns:a16="http://schemas.microsoft.com/office/drawing/2014/main" xmlns="" id="{00000000-0008-0000-17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9" name="Text Box 8">
          <a:extLst>
            <a:ext uri="{FF2B5EF4-FFF2-40B4-BE49-F238E27FC236}">
              <a16:creationId xmlns:a16="http://schemas.microsoft.com/office/drawing/2014/main" xmlns="" id="{00000000-0008-0000-17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0" name="Text Box 8">
          <a:extLst>
            <a:ext uri="{FF2B5EF4-FFF2-40B4-BE49-F238E27FC236}">
              <a16:creationId xmlns:a16="http://schemas.microsoft.com/office/drawing/2014/main" xmlns="" id="{00000000-0008-0000-17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1" name="Text Box 9">
          <a:extLst>
            <a:ext uri="{FF2B5EF4-FFF2-40B4-BE49-F238E27FC236}">
              <a16:creationId xmlns:a16="http://schemas.microsoft.com/office/drawing/2014/main" xmlns="" id="{00000000-0008-0000-17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2" name="Text Box 9">
          <a:extLst>
            <a:ext uri="{FF2B5EF4-FFF2-40B4-BE49-F238E27FC236}">
              <a16:creationId xmlns:a16="http://schemas.microsoft.com/office/drawing/2014/main" xmlns="" id="{00000000-0008-0000-17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3" name="Text Box 8">
          <a:extLst>
            <a:ext uri="{FF2B5EF4-FFF2-40B4-BE49-F238E27FC236}">
              <a16:creationId xmlns:a16="http://schemas.microsoft.com/office/drawing/2014/main" xmlns="" id="{00000000-0008-0000-17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4" name="Text Box 8">
          <a:extLst>
            <a:ext uri="{FF2B5EF4-FFF2-40B4-BE49-F238E27FC236}">
              <a16:creationId xmlns:a16="http://schemas.microsoft.com/office/drawing/2014/main" xmlns="" id="{00000000-0008-0000-17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5" name="Text Box 9">
          <a:extLst>
            <a:ext uri="{FF2B5EF4-FFF2-40B4-BE49-F238E27FC236}">
              <a16:creationId xmlns:a16="http://schemas.microsoft.com/office/drawing/2014/main" xmlns="" id="{00000000-0008-0000-17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6" name="Text Box 9">
          <a:extLst>
            <a:ext uri="{FF2B5EF4-FFF2-40B4-BE49-F238E27FC236}">
              <a16:creationId xmlns:a16="http://schemas.microsoft.com/office/drawing/2014/main" xmlns="" id="{00000000-0008-0000-17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7" name="Text Box 8">
          <a:extLst>
            <a:ext uri="{FF2B5EF4-FFF2-40B4-BE49-F238E27FC236}">
              <a16:creationId xmlns:a16="http://schemas.microsoft.com/office/drawing/2014/main" xmlns="" id="{00000000-0008-0000-17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8" name="Text Box 8">
          <a:extLst>
            <a:ext uri="{FF2B5EF4-FFF2-40B4-BE49-F238E27FC236}">
              <a16:creationId xmlns:a16="http://schemas.microsoft.com/office/drawing/2014/main" xmlns="" id="{00000000-0008-0000-17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9" name="Text Box 9">
          <a:extLst>
            <a:ext uri="{FF2B5EF4-FFF2-40B4-BE49-F238E27FC236}">
              <a16:creationId xmlns:a16="http://schemas.microsoft.com/office/drawing/2014/main" xmlns="" id="{00000000-0008-0000-17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0" name="Text Box 9">
          <a:extLst>
            <a:ext uri="{FF2B5EF4-FFF2-40B4-BE49-F238E27FC236}">
              <a16:creationId xmlns:a16="http://schemas.microsoft.com/office/drawing/2014/main" xmlns="" id="{00000000-0008-0000-17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1" name="Text Box 8">
          <a:extLst>
            <a:ext uri="{FF2B5EF4-FFF2-40B4-BE49-F238E27FC236}">
              <a16:creationId xmlns:a16="http://schemas.microsoft.com/office/drawing/2014/main" xmlns="" id="{00000000-0008-0000-17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2" name="Text Box 8">
          <a:extLst>
            <a:ext uri="{FF2B5EF4-FFF2-40B4-BE49-F238E27FC236}">
              <a16:creationId xmlns:a16="http://schemas.microsoft.com/office/drawing/2014/main" xmlns="" id="{00000000-0008-0000-17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3" name="Text Box 9">
          <a:extLst>
            <a:ext uri="{FF2B5EF4-FFF2-40B4-BE49-F238E27FC236}">
              <a16:creationId xmlns:a16="http://schemas.microsoft.com/office/drawing/2014/main" xmlns="" id="{00000000-0008-0000-17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4" name="Text Box 9">
          <a:extLst>
            <a:ext uri="{FF2B5EF4-FFF2-40B4-BE49-F238E27FC236}">
              <a16:creationId xmlns:a16="http://schemas.microsoft.com/office/drawing/2014/main" xmlns="" id="{00000000-0008-0000-17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5" name="Text Box 8">
          <a:extLst>
            <a:ext uri="{FF2B5EF4-FFF2-40B4-BE49-F238E27FC236}">
              <a16:creationId xmlns:a16="http://schemas.microsoft.com/office/drawing/2014/main" xmlns="" id="{00000000-0008-0000-17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6" name="Text Box 8">
          <a:extLst>
            <a:ext uri="{FF2B5EF4-FFF2-40B4-BE49-F238E27FC236}">
              <a16:creationId xmlns:a16="http://schemas.microsoft.com/office/drawing/2014/main" xmlns="" id="{00000000-0008-0000-17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7" name="Text Box 9">
          <a:extLst>
            <a:ext uri="{FF2B5EF4-FFF2-40B4-BE49-F238E27FC236}">
              <a16:creationId xmlns:a16="http://schemas.microsoft.com/office/drawing/2014/main" xmlns="" id="{00000000-0008-0000-17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8" name="Text Box 9">
          <a:extLst>
            <a:ext uri="{FF2B5EF4-FFF2-40B4-BE49-F238E27FC236}">
              <a16:creationId xmlns:a16="http://schemas.microsoft.com/office/drawing/2014/main" xmlns="" id="{00000000-0008-0000-17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9" name="Text Box 8">
          <a:extLst>
            <a:ext uri="{FF2B5EF4-FFF2-40B4-BE49-F238E27FC236}">
              <a16:creationId xmlns:a16="http://schemas.microsoft.com/office/drawing/2014/main" xmlns="" id="{00000000-0008-0000-17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0" name="Text Box 8">
          <a:extLst>
            <a:ext uri="{FF2B5EF4-FFF2-40B4-BE49-F238E27FC236}">
              <a16:creationId xmlns:a16="http://schemas.microsoft.com/office/drawing/2014/main" xmlns="" id="{00000000-0008-0000-17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1" name="Text Box 9">
          <a:extLst>
            <a:ext uri="{FF2B5EF4-FFF2-40B4-BE49-F238E27FC236}">
              <a16:creationId xmlns:a16="http://schemas.microsoft.com/office/drawing/2014/main" xmlns="" id="{00000000-0008-0000-17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2" name="Text Box 9">
          <a:extLst>
            <a:ext uri="{FF2B5EF4-FFF2-40B4-BE49-F238E27FC236}">
              <a16:creationId xmlns:a16="http://schemas.microsoft.com/office/drawing/2014/main" xmlns="" id="{00000000-0008-0000-17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53" name="Text Box 8">
          <a:extLst>
            <a:ext uri="{FF2B5EF4-FFF2-40B4-BE49-F238E27FC236}">
              <a16:creationId xmlns:a16="http://schemas.microsoft.com/office/drawing/2014/main" xmlns="" id="{00000000-0008-0000-17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4" name="Text Box 8">
          <a:extLst>
            <a:ext uri="{FF2B5EF4-FFF2-40B4-BE49-F238E27FC236}">
              <a16:creationId xmlns:a16="http://schemas.microsoft.com/office/drawing/2014/main" xmlns="" id="{00000000-0008-0000-17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5" name="Text Box 9">
          <a:extLst>
            <a:ext uri="{FF2B5EF4-FFF2-40B4-BE49-F238E27FC236}">
              <a16:creationId xmlns:a16="http://schemas.microsoft.com/office/drawing/2014/main" xmlns="" id="{00000000-0008-0000-17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56" name="Text Box 8">
          <a:extLst>
            <a:ext uri="{FF2B5EF4-FFF2-40B4-BE49-F238E27FC236}">
              <a16:creationId xmlns:a16="http://schemas.microsoft.com/office/drawing/2014/main" xmlns="" id="{00000000-0008-0000-1700-00006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7" name="Text Box 8">
          <a:extLst>
            <a:ext uri="{FF2B5EF4-FFF2-40B4-BE49-F238E27FC236}">
              <a16:creationId xmlns:a16="http://schemas.microsoft.com/office/drawing/2014/main" xmlns="" id="{00000000-0008-0000-1700-00006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8" name="Text Box 9">
          <a:extLst>
            <a:ext uri="{FF2B5EF4-FFF2-40B4-BE49-F238E27FC236}">
              <a16:creationId xmlns:a16="http://schemas.microsoft.com/office/drawing/2014/main" xmlns="" id="{00000000-0008-0000-1700-00006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9" name="Text Box 9">
          <a:extLst>
            <a:ext uri="{FF2B5EF4-FFF2-40B4-BE49-F238E27FC236}">
              <a16:creationId xmlns:a16="http://schemas.microsoft.com/office/drawing/2014/main" xmlns="" id="{00000000-0008-0000-1700-00006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0" name="Text Box 8">
          <a:extLst>
            <a:ext uri="{FF2B5EF4-FFF2-40B4-BE49-F238E27FC236}">
              <a16:creationId xmlns:a16="http://schemas.microsoft.com/office/drawing/2014/main" xmlns="" id="{00000000-0008-0000-1700-00006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361" name="Text Box 8">
          <a:extLst>
            <a:ext uri="{FF2B5EF4-FFF2-40B4-BE49-F238E27FC236}">
              <a16:creationId xmlns:a16="http://schemas.microsoft.com/office/drawing/2014/main" xmlns="" id="{00000000-0008-0000-1700-000069010000}"/>
            </a:ext>
          </a:extLst>
        </xdr:cNvPr>
        <xdr:cNvSpPr txBox="1">
          <a:spLocks noChangeArrowheads="1"/>
        </xdr:cNvSpPr>
      </xdr:nvSpPr>
      <xdr:spPr bwMode="auto">
        <a:xfrm>
          <a:off x="390525" y="91020900"/>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2" name="Text Box 8">
          <a:extLst>
            <a:ext uri="{FF2B5EF4-FFF2-40B4-BE49-F238E27FC236}">
              <a16:creationId xmlns:a16="http://schemas.microsoft.com/office/drawing/2014/main" xmlns="" id="{00000000-0008-0000-1700-00006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3" name="Text Box 8">
          <a:extLst>
            <a:ext uri="{FF2B5EF4-FFF2-40B4-BE49-F238E27FC236}">
              <a16:creationId xmlns:a16="http://schemas.microsoft.com/office/drawing/2014/main" xmlns="" id="{00000000-0008-0000-1700-00006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4" name="Text Box 9">
          <a:extLst>
            <a:ext uri="{FF2B5EF4-FFF2-40B4-BE49-F238E27FC236}">
              <a16:creationId xmlns:a16="http://schemas.microsoft.com/office/drawing/2014/main" xmlns="" id="{00000000-0008-0000-1700-00006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5" name="Text Box 9">
          <a:extLst>
            <a:ext uri="{FF2B5EF4-FFF2-40B4-BE49-F238E27FC236}">
              <a16:creationId xmlns:a16="http://schemas.microsoft.com/office/drawing/2014/main" xmlns="" id="{00000000-0008-0000-1700-00006D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6" name="Text Box 8">
          <a:extLst>
            <a:ext uri="{FF2B5EF4-FFF2-40B4-BE49-F238E27FC236}">
              <a16:creationId xmlns:a16="http://schemas.microsoft.com/office/drawing/2014/main" xmlns="" id="{00000000-0008-0000-1700-00006E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7" name="Text Box 8">
          <a:extLst>
            <a:ext uri="{FF2B5EF4-FFF2-40B4-BE49-F238E27FC236}">
              <a16:creationId xmlns:a16="http://schemas.microsoft.com/office/drawing/2014/main" xmlns="" id="{00000000-0008-0000-1700-00006F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8" name="Text Box 9">
          <a:extLst>
            <a:ext uri="{FF2B5EF4-FFF2-40B4-BE49-F238E27FC236}">
              <a16:creationId xmlns:a16="http://schemas.microsoft.com/office/drawing/2014/main" xmlns="" id="{00000000-0008-0000-1700-00007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9" name="Text Box 9">
          <a:extLst>
            <a:ext uri="{FF2B5EF4-FFF2-40B4-BE49-F238E27FC236}">
              <a16:creationId xmlns:a16="http://schemas.microsoft.com/office/drawing/2014/main" xmlns="" id="{00000000-0008-0000-1700-000071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0" name="Text Box 8">
          <a:extLst>
            <a:ext uri="{FF2B5EF4-FFF2-40B4-BE49-F238E27FC236}">
              <a16:creationId xmlns:a16="http://schemas.microsoft.com/office/drawing/2014/main" xmlns="" id="{00000000-0008-0000-1700-000072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1" name="Text Box 8">
          <a:extLst>
            <a:ext uri="{FF2B5EF4-FFF2-40B4-BE49-F238E27FC236}">
              <a16:creationId xmlns:a16="http://schemas.microsoft.com/office/drawing/2014/main" xmlns="" id="{00000000-0008-0000-1700-000073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2" name="Text Box 9">
          <a:extLst>
            <a:ext uri="{FF2B5EF4-FFF2-40B4-BE49-F238E27FC236}">
              <a16:creationId xmlns:a16="http://schemas.microsoft.com/office/drawing/2014/main" xmlns="" id="{00000000-0008-0000-1700-000074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3" name="Text Box 9">
          <a:extLst>
            <a:ext uri="{FF2B5EF4-FFF2-40B4-BE49-F238E27FC236}">
              <a16:creationId xmlns:a16="http://schemas.microsoft.com/office/drawing/2014/main" xmlns="" id="{00000000-0008-0000-1700-000075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4" name="Text Box 8">
          <a:extLst>
            <a:ext uri="{FF2B5EF4-FFF2-40B4-BE49-F238E27FC236}">
              <a16:creationId xmlns:a16="http://schemas.microsoft.com/office/drawing/2014/main" xmlns="" id="{00000000-0008-0000-1700-000076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5" name="Text Box 8">
          <a:extLst>
            <a:ext uri="{FF2B5EF4-FFF2-40B4-BE49-F238E27FC236}">
              <a16:creationId xmlns:a16="http://schemas.microsoft.com/office/drawing/2014/main" xmlns="" id="{00000000-0008-0000-1700-000077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6" name="Text Box 9">
          <a:extLst>
            <a:ext uri="{FF2B5EF4-FFF2-40B4-BE49-F238E27FC236}">
              <a16:creationId xmlns:a16="http://schemas.microsoft.com/office/drawing/2014/main" xmlns="" id="{00000000-0008-0000-1700-000078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7" name="Text Box 9">
          <a:extLst>
            <a:ext uri="{FF2B5EF4-FFF2-40B4-BE49-F238E27FC236}">
              <a16:creationId xmlns:a16="http://schemas.microsoft.com/office/drawing/2014/main" xmlns="" id="{00000000-0008-0000-1700-000079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8" name="Text Box 8">
          <a:extLst>
            <a:ext uri="{FF2B5EF4-FFF2-40B4-BE49-F238E27FC236}">
              <a16:creationId xmlns:a16="http://schemas.microsoft.com/office/drawing/2014/main" xmlns="" id="{00000000-0008-0000-1700-00007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9" name="Text Box 8">
          <a:extLst>
            <a:ext uri="{FF2B5EF4-FFF2-40B4-BE49-F238E27FC236}">
              <a16:creationId xmlns:a16="http://schemas.microsoft.com/office/drawing/2014/main" xmlns="" id="{00000000-0008-0000-1700-00007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0" name="Text Box 9">
          <a:extLst>
            <a:ext uri="{FF2B5EF4-FFF2-40B4-BE49-F238E27FC236}">
              <a16:creationId xmlns:a16="http://schemas.microsoft.com/office/drawing/2014/main" xmlns="" id="{00000000-0008-0000-1700-00007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1" name="Text Box 8">
          <a:extLst>
            <a:ext uri="{FF2B5EF4-FFF2-40B4-BE49-F238E27FC236}">
              <a16:creationId xmlns:a16="http://schemas.microsoft.com/office/drawing/2014/main" xmlns="" id="{00000000-0008-0000-1700-00007D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2" name="Text Box 8">
          <a:extLst>
            <a:ext uri="{FF2B5EF4-FFF2-40B4-BE49-F238E27FC236}">
              <a16:creationId xmlns:a16="http://schemas.microsoft.com/office/drawing/2014/main" xmlns="" id="{00000000-0008-0000-1700-00007E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3" name="Text Box 9">
          <a:extLst>
            <a:ext uri="{FF2B5EF4-FFF2-40B4-BE49-F238E27FC236}">
              <a16:creationId xmlns:a16="http://schemas.microsoft.com/office/drawing/2014/main" xmlns="" id="{00000000-0008-0000-1700-00007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4" name="Text Box 9">
          <a:extLst>
            <a:ext uri="{FF2B5EF4-FFF2-40B4-BE49-F238E27FC236}">
              <a16:creationId xmlns:a16="http://schemas.microsoft.com/office/drawing/2014/main" xmlns="" id="{00000000-0008-0000-1700-00008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5" name="Text Box 8">
          <a:extLst>
            <a:ext uri="{FF2B5EF4-FFF2-40B4-BE49-F238E27FC236}">
              <a16:creationId xmlns:a16="http://schemas.microsoft.com/office/drawing/2014/main" xmlns="" id="{00000000-0008-0000-1700-000081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6" name="Text Box 8">
          <a:extLst>
            <a:ext uri="{FF2B5EF4-FFF2-40B4-BE49-F238E27FC236}">
              <a16:creationId xmlns:a16="http://schemas.microsoft.com/office/drawing/2014/main" xmlns="" id="{00000000-0008-0000-1700-000082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7" name="Text Box 9">
          <a:extLst>
            <a:ext uri="{FF2B5EF4-FFF2-40B4-BE49-F238E27FC236}">
              <a16:creationId xmlns:a16="http://schemas.microsoft.com/office/drawing/2014/main" xmlns="" id="{00000000-0008-0000-1700-00008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8" name="Text Box 8">
          <a:extLst>
            <a:ext uri="{FF2B5EF4-FFF2-40B4-BE49-F238E27FC236}">
              <a16:creationId xmlns:a16="http://schemas.microsoft.com/office/drawing/2014/main" xmlns="" id="{00000000-0008-0000-1700-00008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9" name="Text Box 8">
          <a:extLst>
            <a:ext uri="{FF2B5EF4-FFF2-40B4-BE49-F238E27FC236}">
              <a16:creationId xmlns:a16="http://schemas.microsoft.com/office/drawing/2014/main" xmlns="" id="{00000000-0008-0000-1700-00008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0" name="Text Box 9">
          <a:extLst>
            <a:ext uri="{FF2B5EF4-FFF2-40B4-BE49-F238E27FC236}">
              <a16:creationId xmlns:a16="http://schemas.microsoft.com/office/drawing/2014/main" xmlns="" id="{00000000-0008-0000-1700-00008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1" name="Text Box 9">
          <a:extLst>
            <a:ext uri="{FF2B5EF4-FFF2-40B4-BE49-F238E27FC236}">
              <a16:creationId xmlns:a16="http://schemas.microsoft.com/office/drawing/2014/main" xmlns="" id="{00000000-0008-0000-1700-00008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2" name="Text Box 8">
          <a:extLst>
            <a:ext uri="{FF2B5EF4-FFF2-40B4-BE49-F238E27FC236}">
              <a16:creationId xmlns:a16="http://schemas.microsoft.com/office/drawing/2014/main" xmlns="" id="{00000000-0008-0000-1700-00008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3" name="Text Box 8">
          <a:extLst>
            <a:ext uri="{FF2B5EF4-FFF2-40B4-BE49-F238E27FC236}">
              <a16:creationId xmlns:a16="http://schemas.microsoft.com/office/drawing/2014/main" xmlns="" id="{00000000-0008-0000-1700-00008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4" name="Text Box 9">
          <a:extLst>
            <a:ext uri="{FF2B5EF4-FFF2-40B4-BE49-F238E27FC236}">
              <a16:creationId xmlns:a16="http://schemas.microsoft.com/office/drawing/2014/main" xmlns="" id="{00000000-0008-0000-1700-00008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5" name="Text Box 9">
          <a:extLst>
            <a:ext uri="{FF2B5EF4-FFF2-40B4-BE49-F238E27FC236}">
              <a16:creationId xmlns:a16="http://schemas.microsoft.com/office/drawing/2014/main" xmlns="" id="{00000000-0008-0000-1700-00008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6" name="Text Box 8">
          <a:extLst>
            <a:ext uri="{FF2B5EF4-FFF2-40B4-BE49-F238E27FC236}">
              <a16:creationId xmlns:a16="http://schemas.microsoft.com/office/drawing/2014/main" xmlns="" id="{00000000-0008-0000-1700-00008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7" name="Text Box 8">
          <a:extLst>
            <a:ext uri="{FF2B5EF4-FFF2-40B4-BE49-F238E27FC236}">
              <a16:creationId xmlns:a16="http://schemas.microsoft.com/office/drawing/2014/main" xmlns="" id="{00000000-0008-0000-1700-00008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8" name="Text Box 9">
          <a:extLst>
            <a:ext uri="{FF2B5EF4-FFF2-40B4-BE49-F238E27FC236}">
              <a16:creationId xmlns:a16="http://schemas.microsoft.com/office/drawing/2014/main" xmlns="" id="{00000000-0008-0000-1700-00008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9" name="Text Box 9">
          <a:extLst>
            <a:ext uri="{FF2B5EF4-FFF2-40B4-BE49-F238E27FC236}">
              <a16:creationId xmlns:a16="http://schemas.microsoft.com/office/drawing/2014/main" xmlns="" id="{00000000-0008-0000-1700-00008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0" name="Text Box 8">
          <a:extLst>
            <a:ext uri="{FF2B5EF4-FFF2-40B4-BE49-F238E27FC236}">
              <a16:creationId xmlns:a16="http://schemas.microsoft.com/office/drawing/2014/main" xmlns="" id="{00000000-0008-0000-1700-00009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1" name="Text Box 8">
          <a:extLst>
            <a:ext uri="{FF2B5EF4-FFF2-40B4-BE49-F238E27FC236}">
              <a16:creationId xmlns:a16="http://schemas.microsoft.com/office/drawing/2014/main" xmlns="" id="{00000000-0008-0000-1700-00009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2" name="Text Box 9">
          <a:extLst>
            <a:ext uri="{FF2B5EF4-FFF2-40B4-BE49-F238E27FC236}">
              <a16:creationId xmlns:a16="http://schemas.microsoft.com/office/drawing/2014/main" xmlns="" id="{00000000-0008-0000-1700-00009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3" name="Text Box 9">
          <a:extLst>
            <a:ext uri="{FF2B5EF4-FFF2-40B4-BE49-F238E27FC236}">
              <a16:creationId xmlns:a16="http://schemas.microsoft.com/office/drawing/2014/main" xmlns="" id="{00000000-0008-0000-1700-00009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4" name="Text Box 8">
          <a:extLst>
            <a:ext uri="{FF2B5EF4-FFF2-40B4-BE49-F238E27FC236}">
              <a16:creationId xmlns:a16="http://schemas.microsoft.com/office/drawing/2014/main" xmlns="" id="{00000000-0008-0000-1700-00009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5" name="Text Box 8">
          <a:extLst>
            <a:ext uri="{FF2B5EF4-FFF2-40B4-BE49-F238E27FC236}">
              <a16:creationId xmlns:a16="http://schemas.microsoft.com/office/drawing/2014/main" xmlns="" id="{00000000-0008-0000-1700-00009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6" name="Text Box 9">
          <a:extLst>
            <a:ext uri="{FF2B5EF4-FFF2-40B4-BE49-F238E27FC236}">
              <a16:creationId xmlns:a16="http://schemas.microsoft.com/office/drawing/2014/main" xmlns="" id="{00000000-0008-0000-1700-00009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7" name="Text Box 9">
          <a:extLst>
            <a:ext uri="{FF2B5EF4-FFF2-40B4-BE49-F238E27FC236}">
              <a16:creationId xmlns:a16="http://schemas.microsoft.com/office/drawing/2014/main" xmlns="" id="{00000000-0008-0000-1700-00009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8" name="Text Box 8">
          <a:extLst>
            <a:ext uri="{FF2B5EF4-FFF2-40B4-BE49-F238E27FC236}">
              <a16:creationId xmlns:a16="http://schemas.microsoft.com/office/drawing/2014/main" xmlns="" id="{00000000-0008-0000-1700-00009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9" name="Text Box 8">
          <a:extLst>
            <a:ext uri="{FF2B5EF4-FFF2-40B4-BE49-F238E27FC236}">
              <a16:creationId xmlns:a16="http://schemas.microsoft.com/office/drawing/2014/main" xmlns="" id="{00000000-0008-0000-1700-00009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0" name="Text Box 9">
          <a:extLst>
            <a:ext uri="{FF2B5EF4-FFF2-40B4-BE49-F238E27FC236}">
              <a16:creationId xmlns:a16="http://schemas.microsoft.com/office/drawing/2014/main" xmlns="" id="{00000000-0008-0000-1700-00009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1" name="Text Box 9">
          <a:extLst>
            <a:ext uri="{FF2B5EF4-FFF2-40B4-BE49-F238E27FC236}">
              <a16:creationId xmlns:a16="http://schemas.microsoft.com/office/drawing/2014/main" xmlns="" id="{00000000-0008-0000-1700-00009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2" name="Text Box 8">
          <a:extLst>
            <a:ext uri="{FF2B5EF4-FFF2-40B4-BE49-F238E27FC236}">
              <a16:creationId xmlns:a16="http://schemas.microsoft.com/office/drawing/2014/main" xmlns="" id="{00000000-0008-0000-1700-00009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3" name="Text Box 8">
          <a:extLst>
            <a:ext uri="{FF2B5EF4-FFF2-40B4-BE49-F238E27FC236}">
              <a16:creationId xmlns:a16="http://schemas.microsoft.com/office/drawing/2014/main" xmlns="" id="{00000000-0008-0000-1700-00009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4" name="Text Box 9">
          <a:extLst>
            <a:ext uri="{FF2B5EF4-FFF2-40B4-BE49-F238E27FC236}">
              <a16:creationId xmlns:a16="http://schemas.microsoft.com/office/drawing/2014/main" xmlns="" id="{00000000-0008-0000-1700-00009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5" name="Text Box 9">
          <a:extLst>
            <a:ext uri="{FF2B5EF4-FFF2-40B4-BE49-F238E27FC236}">
              <a16:creationId xmlns:a16="http://schemas.microsoft.com/office/drawing/2014/main" xmlns="" id="{00000000-0008-0000-1700-00009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6" name="Text Box 8">
          <a:extLst>
            <a:ext uri="{FF2B5EF4-FFF2-40B4-BE49-F238E27FC236}">
              <a16:creationId xmlns:a16="http://schemas.microsoft.com/office/drawing/2014/main" xmlns="" id="{00000000-0008-0000-1700-0000A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7" name="Text Box 8">
          <a:extLst>
            <a:ext uri="{FF2B5EF4-FFF2-40B4-BE49-F238E27FC236}">
              <a16:creationId xmlns:a16="http://schemas.microsoft.com/office/drawing/2014/main" xmlns="" id="{00000000-0008-0000-1700-0000A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8" name="Text Box 9">
          <a:extLst>
            <a:ext uri="{FF2B5EF4-FFF2-40B4-BE49-F238E27FC236}">
              <a16:creationId xmlns:a16="http://schemas.microsoft.com/office/drawing/2014/main" xmlns="" id="{00000000-0008-0000-1700-0000A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9" name="Text Box 9">
          <a:extLst>
            <a:ext uri="{FF2B5EF4-FFF2-40B4-BE49-F238E27FC236}">
              <a16:creationId xmlns:a16="http://schemas.microsoft.com/office/drawing/2014/main" xmlns="" id="{00000000-0008-0000-1700-0000A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0" name="Text Box 8">
          <a:extLst>
            <a:ext uri="{FF2B5EF4-FFF2-40B4-BE49-F238E27FC236}">
              <a16:creationId xmlns:a16="http://schemas.microsoft.com/office/drawing/2014/main" xmlns="" id="{00000000-0008-0000-1700-0000A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1" name="Text Box 8">
          <a:extLst>
            <a:ext uri="{FF2B5EF4-FFF2-40B4-BE49-F238E27FC236}">
              <a16:creationId xmlns:a16="http://schemas.microsoft.com/office/drawing/2014/main" xmlns="" id="{00000000-0008-0000-1700-0000A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2" name="Text Box 9">
          <a:extLst>
            <a:ext uri="{FF2B5EF4-FFF2-40B4-BE49-F238E27FC236}">
              <a16:creationId xmlns:a16="http://schemas.microsoft.com/office/drawing/2014/main" xmlns="" id="{00000000-0008-0000-1700-0000A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3" name="Text Box 9">
          <a:extLst>
            <a:ext uri="{FF2B5EF4-FFF2-40B4-BE49-F238E27FC236}">
              <a16:creationId xmlns:a16="http://schemas.microsoft.com/office/drawing/2014/main" xmlns="" id="{00000000-0008-0000-1700-0000A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4" name="Text Box 8">
          <a:extLst>
            <a:ext uri="{FF2B5EF4-FFF2-40B4-BE49-F238E27FC236}">
              <a16:creationId xmlns:a16="http://schemas.microsoft.com/office/drawing/2014/main" xmlns="" id="{00000000-0008-0000-1700-0000A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5" name="Text Box 8">
          <a:extLst>
            <a:ext uri="{FF2B5EF4-FFF2-40B4-BE49-F238E27FC236}">
              <a16:creationId xmlns:a16="http://schemas.microsoft.com/office/drawing/2014/main" xmlns="" id="{00000000-0008-0000-1700-0000A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6" name="Text Box 9">
          <a:extLst>
            <a:ext uri="{FF2B5EF4-FFF2-40B4-BE49-F238E27FC236}">
              <a16:creationId xmlns:a16="http://schemas.microsoft.com/office/drawing/2014/main" xmlns="" id="{00000000-0008-0000-1700-0000A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45</xdr:row>
      <xdr:rowOff>0</xdr:rowOff>
    </xdr:from>
    <xdr:to>
      <xdr:col>1</xdr:col>
      <xdr:colOff>760640</xdr:colOff>
      <xdr:row>45</xdr:row>
      <xdr:rowOff>104775</xdr:rowOff>
    </xdr:to>
    <xdr:sp macro="" textlink="">
      <xdr:nvSpPr>
        <xdr:cNvPr id="2" name="Text Box 8">
          <a:extLst>
            <a:ext uri="{FF2B5EF4-FFF2-40B4-BE49-F238E27FC236}">
              <a16:creationId xmlns:a16="http://schemas.microsoft.com/office/drawing/2014/main" xmlns="" id="{00000000-0008-0000-1800-00000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 name="Text Box 8">
          <a:extLst>
            <a:ext uri="{FF2B5EF4-FFF2-40B4-BE49-F238E27FC236}">
              <a16:creationId xmlns:a16="http://schemas.microsoft.com/office/drawing/2014/main" xmlns="" id="{00000000-0008-0000-1800-00000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 name="Text Box 9">
          <a:extLst>
            <a:ext uri="{FF2B5EF4-FFF2-40B4-BE49-F238E27FC236}">
              <a16:creationId xmlns:a16="http://schemas.microsoft.com/office/drawing/2014/main" xmlns="" id="{00000000-0008-0000-1800-00000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 name="Text Box 9">
          <a:extLst>
            <a:ext uri="{FF2B5EF4-FFF2-40B4-BE49-F238E27FC236}">
              <a16:creationId xmlns:a16="http://schemas.microsoft.com/office/drawing/2014/main" xmlns="" id="{00000000-0008-0000-1800-00000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 name="Text Box 8">
          <a:extLst>
            <a:ext uri="{FF2B5EF4-FFF2-40B4-BE49-F238E27FC236}">
              <a16:creationId xmlns:a16="http://schemas.microsoft.com/office/drawing/2014/main" xmlns="" id="{00000000-0008-0000-1800-00000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 name="Text Box 8">
          <a:extLst>
            <a:ext uri="{FF2B5EF4-FFF2-40B4-BE49-F238E27FC236}">
              <a16:creationId xmlns:a16="http://schemas.microsoft.com/office/drawing/2014/main" xmlns="" id="{00000000-0008-0000-1800-000007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 name="Text Box 8">
          <a:extLst>
            <a:ext uri="{FF2B5EF4-FFF2-40B4-BE49-F238E27FC236}">
              <a16:creationId xmlns:a16="http://schemas.microsoft.com/office/drawing/2014/main" xmlns="" id="{00000000-0008-0000-1800-00000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 name="Text Box 8">
          <a:extLst>
            <a:ext uri="{FF2B5EF4-FFF2-40B4-BE49-F238E27FC236}">
              <a16:creationId xmlns:a16="http://schemas.microsoft.com/office/drawing/2014/main" xmlns="" id="{00000000-0008-0000-1800-00000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 name="Text Box 9">
          <a:extLst>
            <a:ext uri="{FF2B5EF4-FFF2-40B4-BE49-F238E27FC236}">
              <a16:creationId xmlns:a16="http://schemas.microsoft.com/office/drawing/2014/main" xmlns="" id="{00000000-0008-0000-1800-00000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 name="Text Box 9">
          <a:extLst>
            <a:ext uri="{FF2B5EF4-FFF2-40B4-BE49-F238E27FC236}">
              <a16:creationId xmlns:a16="http://schemas.microsoft.com/office/drawing/2014/main" xmlns="" id="{00000000-0008-0000-1800-00000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 name="Text Box 8">
          <a:extLst>
            <a:ext uri="{FF2B5EF4-FFF2-40B4-BE49-F238E27FC236}">
              <a16:creationId xmlns:a16="http://schemas.microsoft.com/office/drawing/2014/main" xmlns="" id="{00000000-0008-0000-1800-00000C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 name="Text Box 8">
          <a:extLst>
            <a:ext uri="{FF2B5EF4-FFF2-40B4-BE49-F238E27FC236}">
              <a16:creationId xmlns:a16="http://schemas.microsoft.com/office/drawing/2014/main" xmlns="" id="{00000000-0008-0000-1800-00000D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 name="Text Box 9">
          <a:extLst>
            <a:ext uri="{FF2B5EF4-FFF2-40B4-BE49-F238E27FC236}">
              <a16:creationId xmlns:a16="http://schemas.microsoft.com/office/drawing/2014/main" xmlns="" id="{00000000-0008-0000-1800-00000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5" name="Text Box 9">
          <a:extLst>
            <a:ext uri="{FF2B5EF4-FFF2-40B4-BE49-F238E27FC236}">
              <a16:creationId xmlns:a16="http://schemas.microsoft.com/office/drawing/2014/main" xmlns="" id="{00000000-0008-0000-1800-00000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6" name="Text Box 8">
          <a:extLst>
            <a:ext uri="{FF2B5EF4-FFF2-40B4-BE49-F238E27FC236}">
              <a16:creationId xmlns:a16="http://schemas.microsoft.com/office/drawing/2014/main" xmlns="" id="{00000000-0008-0000-1800-000010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7" name="Text Box 8">
          <a:extLst>
            <a:ext uri="{FF2B5EF4-FFF2-40B4-BE49-F238E27FC236}">
              <a16:creationId xmlns:a16="http://schemas.microsoft.com/office/drawing/2014/main" xmlns="" id="{00000000-0008-0000-1800-000011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8" name="Text Box 9">
          <a:extLst>
            <a:ext uri="{FF2B5EF4-FFF2-40B4-BE49-F238E27FC236}">
              <a16:creationId xmlns:a16="http://schemas.microsoft.com/office/drawing/2014/main" xmlns="" id="{00000000-0008-0000-1800-00001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9" name="Text Box 9">
          <a:extLst>
            <a:ext uri="{FF2B5EF4-FFF2-40B4-BE49-F238E27FC236}">
              <a16:creationId xmlns:a16="http://schemas.microsoft.com/office/drawing/2014/main" xmlns="" id="{00000000-0008-0000-1800-00001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0" name="Text Box 8">
          <a:extLst>
            <a:ext uri="{FF2B5EF4-FFF2-40B4-BE49-F238E27FC236}">
              <a16:creationId xmlns:a16="http://schemas.microsoft.com/office/drawing/2014/main" xmlns="" id="{00000000-0008-0000-1800-000014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1" name="Text Box 8">
          <a:extLst>
            <a:ext uri="{FF2B5EF4-FFF2-40B4-BE49-F238E27FC236}">
              <a16:creationId xmlns:a16="http://schemas.microsoft.com/office/drawing/2014/main" xmlns="" id="{00000000-0008-0000-1800-000015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2" name="Text Box 9">
          <a:extLst>
            <a:ext uri="{FF2B5EF4-FFF2-40B4-BE49-F238E27FC236}">
              <a16:creationId xmlns:a16="http://schemas.microsoft.com/office/drawing/2014/main" xmlns="" id="{00000000-0008-0000-1800-00001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3" name="Text Box 9">
          <a:extLst>
            <a:ext uri="{FF2B5EF4-FFF2-40B4-BE49-F238E27FC236}">
              <a16:creationId xmlns:a16="http://schemas.microsoft.com/office/drawing/2014/main" xmlns="" id="{00000000-0008-0000-1800-00001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4" name="Text Box 8">
          <a:extLst>
            <a:ext uri="{FF2B5EF4-FFF2-40B4-BE49-F238E27FC236}">
              <a16:creationId xmlns:a16="http://schemas.microsoft.com/office/drawing/2014/main" xmlns="" id="{00000000-0008-0000-1800-00001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5" name="Text Box 8">
          <a:extLst>
            <a:ext uri="{FF2B5EF4-FFF2-40B4-BE49-F238E27FC236}">
              <a16:creationId xmlns:a16="http://schemas.microsoft.com/office/drawing/2014/main" xmlns="" id="{00000000-0008-0000-1800-00001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6" name="Text Box 9">
          <a:extLst>
            <a:ext uri="{FF2B5EF4-FFF2-40B4-BE49-F238E27FC236}">
              <a16:creationId xmlns:a16="http://schemas.microsoft.com/office/drawing/2014/main" xmlns="" id="{00000000-0008-0000-1800-00001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7" name="Text Box 8">
          <a:extLst>
            <a:ext uri="{FF2B5EF4-FFF2-40B4-BE49-F238E27FC236}">
              <a16:creationId xmlns:a16="http://schemas.microsoft.com/office/drawing/2014/main" xmlns="" id="{00000000-0008-0000-1800-00001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8" name="Text Box 8">
          <a:extLst>
            <a:ext uri="{FF2B5EF4-FFF2-40B4-BE49-F238E27FC236}">
              <a16:creationId xmlns:a16="http://schemas.microsoft.com/office/drawing/2014/main" xmlns="" id="{00000000-0008-0000-1800-00001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9" name="Text Box 9">
          <a:extLst>
            <a:ext uri="{FF2B5EF4-FFF2-40B4-BE49-F238E27FC236}">
              <a16:creationId xmlns:a16="http://schemas.microsoft.com/office/drawing/2014/main" xmlns="" id="{00000000-0008-0000-1800-00001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0" name="Text Box 9">
          <a:extLst>
            <a:ext uri="{FF2B5EF4-FFF2-40B4-BE49-F238E27FC236}">
              <a16:creationId xmlns:a16="http://schemas.microsoft.com/office/drawing/2014/main" xmlns="" id="{00000000-0008-0000-1800-00001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1" name="Text Box 8">
          <a:extLst>
            <a:ext uri="{FF2B5EF4-FFF2-40B4-BE49-F238E27FC236}">
              <a16:creationId xmlns:a16="http://schemas.microsoft.com/office/drawing/2014/main" xmlns="" id="{00000000-0008-0000-1800-00001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2" name="Text Box 8">
          <a:extLst>
            <a:ext uri="{FF2B5EF4-FFF2-40B4-BE49-F238E27FC236}">
              <a16:creationId xmlns:a16="http://schemas.microsoft.com/office/drawing/2014/main" xmlns="" id="{00000000-0008-0000-1800-00002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3" name="Text Box 9">
          <a:extLst>
            <a:ext uri="{FF2B5EF4-FFF2-40B4-BE49-F238E27FC236}">
              <a16:creationId xmlns:a16="http://schemas.microsoft.com/office/drawing/2014/main" xmlns="" id="{00000000-0008-0000-1800-00002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4" name="Text Box 8">
          <a:extLst>
            <a:ext uri="{FF2B5EF4-FFF2-40B4-BE49-F238E27FC236}">
              <a16:creationId xmlns:a16="http://schemas.microsoft.com/office/drawing/2014/main" xmlns="" id="{00000000-0008-0000-1800-00002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5" name="Text Box 8">
          <a:extLst>
            <a:ext uri="{FF2B5EF4-FFF2-40B4-BE49-F238E27FC236}">
              <a16:creationId xmlns:a16="http://schemas.microsoft.com/office/drawing/2014/main" xmlns="" id="{00000000-0008-0000-1800-00002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6" name="Text Box 9">
          <a:extLst>
            <a:ext uri="{FF2B5EF4-FFF2-40B4-BE49-F238E27FC236}">
              <a16:creationId xmlns:a16="http://schemas.microsoft.com/office/drawing/2014/main" xmlns="" id="{00000000-0008-0000-1800-00002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7" name="Text Box 9">
          <a:extLst>
            <a:ext uri="{FF2B5EF4-FFF2-40B4-BE49-F238E27FC236}">
              <a16:creationId xmlns:a16="http://schemas.microsoft.com/office/drawing/2014/main" xmlns="" id="{00000000-0008-0000-1800-00002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8" name="Text Box 8">
          <a:extLst>
            <a:ext uri="{FF2B5EF4-FFF2-40B4-BE49-F238E27FC236}">
              <a16:creationId xmlns:a16="http://schemas.microsoft.com/office/drawing/2014/main" xmlns="" id="{00000000-0008-0000-1800-00002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9" name="Text Box 8">
          <a:extLst>
            <a:ext uri="{FF2B5EF4-FFF2-40B4-BE49-F238E27FC236}">
              <a16:creationId xmlns:a16="http://schemas.microsoft.com/office/drawing/2014/main" xmlns="" id="{00000000-0008-0000-1800-00002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0" name="Text Box 9">
          <a:extLst>
            <a:ext uri="{FF2B5EF4-FFF2-40B4-BE49-F238E27FC236}">
              <a16:creationId xmlns:a16="http://schemas.microsoft.com/office/drawing/2014/main" xmlns="" id="{00000000-0008-0000-1800-00002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1" name="Text Box 9">
          <a:extLst>
            <a:ext uri="{FF2B5EF4-FFF2-40B4-BE49-F238E27FC236}">
              <a16:creationId xmlns:a16="http://schemas.microsoft.com/office/drawing/2014/main" xmlns="" id="{00000000-0008-0000-1800-00002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2" name="Text Box 8">
          <a:extLst>
            <a:ext uri="{FF2B5EF4-FFF2-40B4-BE49-F238E27FC236}">
              <a16:creationId xmlns:a16="http://schemas.microsoft.com/office/drawing/2014/main" xmlns="" id="{00000000-0008-0000-1800-00002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3" name="Text Box 8">
          <a:extLst>
            <a:ext uri="{FF2B5EF4-FFF2-40B4-BE49-F238E27FC236}">
              <a16:creationId xmlns:a16="http://schemas.microsoft.com/office/drawing/2014/main" xmlns="" id="{00000000-0008-0000-1800-00002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4" name="Text Box 9">
          <a:extLst>
            <a:ext uri="{FF2B5EF4-FFF2-40B4-BE49-F238E27FC236}">
              <a16:creationId xmlns:a16="http://schemas.microsoft.com/office/drawing/2014/main" xmlns="" id="{00000000-0008-0000-1800-00002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5" name="Text Box 9">
          <a:extLst>
            <a:ext uri="{FF2B5EF4-FFF2-40B4-BE49-F238E27FC236}">
              <a16:creationId xmlns:a16="http://schemas.microsoft.com/office/drawing/2014/main" xmlns="" id="{00000000-0008-0000-1800-00002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6" name="Text Box 8">
          <a:extLst>
            <a:ext uri="{FF2B5EF4-FFF2-40B4-BE49-F238E27FC236}">
              <a16:creationId xmlns:a16="http://schemas.microsoft.com/office/drawing/2014/main" xmlns="" id="{00000000-0008-0000-1800-00002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7" name="Text Box 8">
          <a:extLst>
            <a:ext uri="{FF2B5EF4-FFF2-40B4-BE49-F238E27FC236}">
              <a16:creationId xmlns:a16="http://schemas.microsoft.com/office/drawing/2014/main" xmlns="" id="{00000000-0008-0000-1800-00002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8" name="Text Box 9">
          <a:extLst>
            <a:ext uri="{FF2B5EF4-FFF2-40B4-BE49-F238E27FC236}">
              <a16:creationId xmlns:a16="http://schemas.microsoft.com/office/drawing/2014/main" xmlns="" id="{00000000-0008-0000-1800-00003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9" name="Text Box 9">
          <a:extLst>
            <a:ext uri="{FF2B5EF4-FFF2-40B4-BE49-F238E27FC236}">
              <a16:creationId xmlns:a16="http://schemas.microsoft.com/office/drawing/2014/main" xmlns="" id="{00000000-0008-0000-1800-00003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0" name="Text Box 8">
          <a:extLst>
            <a:ext uri="{FF2B5EF4-FFF2-40B4-BE49-F238E27FC236}">
              <a16:creationId xmlns:a16="http://schemas.microsoft.com/office/drawing/2014/main" xmlns="" id="{00000000-0008-0000-1800-00003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1" name="Text Box 8">
          <a:extLst>
            <a:ext uri="{FF2B5EF4-FFF2-40B4-BE49-F238E27FC236}">
              <a16:creationId xmlns:a16="http://schemas.microsoft.com/office/drawing/2014/main" xmlns="" id="{00000000-0008-0000-1800-00003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2" name="Text Box 9">
          <a:extLst>
            <a:ext uri="{FF2B5EF4-FFF2-40B4-BE49-F238E27FC236}">
              <a16:creationId xmlns:a16="http://schemas.microsoft.com/office/drawing/2014/main" xmlns="" id="{00000000-0008-0000-1800-00003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3" name="Text Box 9">
          <a:extLst>
            <a:ext uri="{FF2B5EF4-FFF2-40B4-BE49-F238E27FC236}">
              <a16:creationId xmlns:a16="http://schemas.microsoft.com/office/drawing/2014/main" xmlns="" id="{00000000-0008-0000-1800-00003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4" name="Text Box 8">
          <a:extLst>
            <a:ext uri="{FF2B5EF4-FFF2-40B4-BE49-F238E27FC236}">
              <a16:creationId xmlns:a16="http://schemas.microsoft.com/office/drawing/2014/main" xmlns="" id="{00000000-0008-0000-1800-00003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5" name="Text Box 8">
          <a:extLst>
            <a:ext uri="{FF2B5EF4-FFF2-40B4-BE49-F238E27FC236}">
              <a16:creationId xmlns:a16="http://schemas.microsoft.com/office/drawing/2014/main" xmlns="" id="{00000000-0008-0000-1800-00003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6" name="Text Box 9">
          <a:extLst>
            <a:ext uri="{FF2B5EF4-FFF2-40B4-BE49-F238E27FC236}">
              <a16:creationId xmlns:a16="http://schemas.microsoft.com/office/drawing/2014/main" xmlns="" id="{00000000-0008-0000-1800-00003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7" name="Text Box 9">
          <a:extLst>
            <a:ext uri="{FF2B5EF4-FFF2-40B4-BE49-F238E27FC236}">
              <a16:creationId xmlns:a16="http://schemas.microsoft.com/office/drawing/2014/main" xmlns="" id="{00000000-0008-0000-1800-00003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8" name="Text Box 8">
          <a:extLst>
            <a:ext uri="{FF2B5EF4-FFF2-40B4-BE49-F238E27FC236}">
              <a16:creationId xmlns:a16="http://schemas.microsoft.com/office/drawing/2014/main" xmlns="" id="{00000000-0008-0000-1800-00003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9" name="Text Box 8">
          <a:extLst>
            <a:ext uri="{FF2B5EF4-FFF2-40B4-BE49-F238E27FC236}">
              <a16:creationId xmlns:a16="http://schemas.microsoft.com/office/drawing/2014/main" xmlns="" id="{00000000-0008-0000-1800-00003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0" name="Text Box 9">
          <a:extLst>
            <a:ext uri="{FF2B5EF4-FFF2-40B4-BE49-F238E27FC236}">
              <a16:creationId xmlns:a16="http://schemas.microsoft.com/office/drawing/2014/main" xmlns="" id="{00000000-0008-0000-1800-00003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1" name="Text Box 9">
          <a:extLst>
            <a:ext uri="{FF2B5EF4-FFF2-40B4-BE49-F238E27FC236}">
              <a16:creationId xmlns:a16="http://schemas.microsoft.com/office/drawing/2014/main" xmlns="" id="{00000000-0008-0000-1800-00003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2" name="Text Box 8">
          <a:extLst>
            <a:ext uri="{FF2B5EF4-FFF2-40B4-BE49-F238E27FC236}">
              <a16:creationId xmlns:a16="http://schemas.microsoft.com/office/drawing/2014/main" xmlns="" id="{00000000-0008-0000-1800-00003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3" name="Text Box 8">
          <a:extLst>
            <a:ext uri="{FF2B5EF4-FFF2-40B4-BE49-F238E27FC236}">
              <a16:creationId xmlns:a16="http://schemas.microsoft.com/office/drawing/2014/main" xmlns="" id="{00000000-0008-0000-1800-00003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4" name="Text Box 9">
          <a:extLst>
            <a:ext uri="{FF2B5EF4-FFF2-40B4-BE49-F238E27FC236}">
              <a16:creationId xmlns:a16="http://schemas.microsoft.com/office/drawing/2014/main" xmlns="" id="{00000000-0008-0000-1800-00004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5" name="Text Box 9">
          <a:extLst>
            <a:ext uri="{FF2B5EF4-FFF2-40B4-BE49-F238E27FC236}">
              <a16:creationId xmlns:a16="http://schemas.microsoft.com/office/drawing/2014/main" xmlns="" id="{00000000-0008-0000-1800-00004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6" name="Text Box 8">
          <a:extLst>
            <a:ext uri="{FF2B5EF4-FFF2-40B4-BE49-F238E27FC236}">
              <a16:creationId xmlns:a16="http://schemas.microsoft.com/office/drawing/2014/main" xmlns="" id="{00000000-0008-0000-1800-00004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7" name="Text Box 8">
          <a:extLst>
            <a:ext uri="{FF2B5EF4-FFF2-40B4-BE49-F238E27FC236}">
              <a16:creationId xmlns:a16="http://schemas.microsoft.com/office/drawing/2014/main" xmlns="" id="{00000000-0008-0000-1800-00004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8" name="Text Box 9">
          <a:extLst>
            <a:ext uri="{FF2B5EF4-FFF2-40B4-BE49-F238E27FC236}">
              <a16:creationId xmlns:a16="http://schemas.microsoft.com/office/drawing/2014/main" xmlns="" id="{00000000-0008-0000-1800-00004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9" name="Text Box 9">
          <a:extLst>
            <a:ext uri="{FF2B5EF4-FFF2-40B4-BE49-F238E27FC236}">
              <a16:creationId xmlns:a16="http://schemas.microsoft.com/office/drawing/2014/main" xmlns="" id="{00000000-0008-0000-1800-00004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0" name="Text Box 8">
          <a:extLst>
            <a:ext uri="{FF2B5EF4-FFF2-40B4-BE49-F238E27FC236}">
              <a16:creationId xmlns:a16="http://schemas.microsoft.com/office/drawing/2014/main" xmlns="" id="{00000000-0008-0000-1800-00004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1" name="Text Box 8">
          <a:extLst>
            <a:ext uri="{FF2B5EF4-FFF2-40B4-BE49-F238E27FC236}">
              <a16:creationId xmlns:a16="http://schemas.microsoft.com/office/drawing/2014/main" xmlns="" id="{00000000-0008-0000-1800-00004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2" name="Text Box 9">
          <a:extLst>
            <a:ext uri="{FF2B5EF4-FFF2-40B4-BE49-F238E27FC236}">
              <a16:creationId xmlns:a16="http://schemas.microsoft.com/office/drawing/2014/main" xmlns="" id="{00000000-0008-0000-1800-00004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3" name="Text Box 8">
          <a:extLst>
            <a:ext uri="{FF2B5EF4-FFF2-40B4-BE49-F238E27FC236}">
              <a16:creationId xmlns:a16="http://schemas.microsoft.com/office/drawing/2014/main" xmlns="" id="{00000000-0008-0000-1800-00004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4" name="Text Box 8">
          <a:extLst>
            <a:ext uri="{FF2B5EF4-FFF2-40B4-BE49-F238E27FC236}">
              <a16:creationId xmlns:a16="http://schemas.microsoft.com/office/drawing/2014/main" xmlns="" id="{00000000-0008-0000-1800-00004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5" name="Text Box 9">
          <a:extLst>
            <a:ext uri="{FF2B5EF4-FFF2-40B4-BE49-F238E27FC236}">
              <a16:creationId xmlns:a16="http://schemas.microsoft.com/office/drawing/2014/main" xmlns="" id="{00000000-0008-0000-1800-00004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6" name="Text Box 9">
          <a:extLst>
            <a:ext uri="{FF2B5EF4-FFF2-40B4-BE49-F238E27FC236}">
              <a16:creationId xmlns:a16="http://schemas.microsoft.com/office/drawing/2014/main" xmlns="" id="{00000000-0008-0000-1800-00004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7" name="Text Box 8">
          <a:extLst>
            <a:ext uri="{FF2B5EF4-FFF2-40B4-BE49-F238E27FC236}">
              <a16:creationId xmlns:a16="http://schemas.microsoft.com/office/drawing/2014/main" xmlns="" id="{00000000-0008-0000-1800-00004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8" name="Text Box 8">
          <a:extLst>
            <a:ext uri="{FF2B5EF4-FFF2-40B4-BE49-F238E27FC236}">
              <a16:creationId xmlns:a16="http://schemas.microsoft.com/office/drawing/2014/main" xmlns="" id="{00000000-0008-0000-1800-00004E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9" name="Text Box 8">
          <a:extLst>
            <a:ext uri="{FF2B5EF4-FFF2-40B4-BE49-F238E27FC236}">
              <a16:creationId xmlns:a16="http://schemas.microsoft.com/office/drawing/2014/main" xmlns="" id="{00000000-0008-0000-1800-00004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0" name="Text Box 8">
          <a:extLst>
            <a:ext uri="{FF2B5EF4-FFF2-40B4-BE49-F238E27FC236}">
              <a16:creationId xmlns:a16="http://schemas.microsoft.com/office/drawing/2014/main" xmlns="" id="{00000000-0008-0000-1800-00005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1" name="Text Box 9">
          <a:extLst>
            <a:ext uri="{FF2B5EF4-FFF2-40B4-BE49-F238E27FC236}">
              <a16:creationId xmlns:a16="http://schemas.microsoft.com/office/drawing/2014/main" xmlns="" id="{00000000-0008-0000-1800-00005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2" name="Text Box 9">
          <a:extLst>
            <a:ext uri="{FF2B5EF4-FFF2-40B4-BE49-F238E27FC236}">
              <a16:creationId xmlns:a16="http://schemas.microsoft.com/office/drawing/2014/main" xmlns="" id="{00000000-0008-0000-1800-00005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3" name="Text Box 8">
          <a:extLst>
            <a:ext uri="{FF2B5EF4-FFF2-40B4-BE49-F238E27FC236}">
              <a16:creationId xmlns:a16="http://schemas.microsoft.com/office/drawing/2014/main" xmlns="" id="{00000000-0008-0000-1800-000053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4" name="Text Box 8">
          <a:extLst>
            <a:ext uri="{FF2B5EF4-FFF2-40B4-BE49-F238E27FC236}">
              <a16:creationId xmlns:a16="http://schemas.microsoft.com/office/drawing/2014/main" xmlns="" id="{00000000-0008-0000-1800-000054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5" name="Text Box 9">
          <a:extLst>
            <a:ext uri="{FF2B5EF4-FFF2-40B4-BE49-F238E27FC236}">
              <a16:creationId xmlns:a16="http://schemas.microsoft.com/office/drawing/2014/main" xmlns="" id="{00000000-0008-0000-1800-00005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6" name="Text Box 9">
          <a:extLst>
            <a:ext uri="{FF2B5EF4-FFF2-40B4-BE49-F238E27FC236}">
              <a16:creationId xmlns:a16="http://schemas.microsoft.com/office/drawing/2014/main" xmlns="" id="{00000000-0008-0000-1800-00005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7" name="Text Box 8">
          <a:extLst>
            <a:ext uri="{FF2B5EF4-FFF2-40B4-BE49-F238E27FC236}">
              <a16:creationId xmlns:a16="http://schemas.microsoft.com/office/drawing/2014/main" xmlns="" id="{00000000-0008-0000-1800-000057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8" name="Text Box 8">
          <a:extLst>
            <a:ext uri="{FF2B5EF4-FFF2-40B4-BE49-F238E27FC236}">
              <a16:creationId xmlns:a16="http://schemas.microsoft.com/office/drawing/2014/main" xmlns="" id="{00000000-0008-0000-1800-000058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9" name="Text Box 9">
          <a:extLst>
            <a:ext uri="{FF2B5EF4-FFF2-40B4-BE49-F238E27FC236}">
              <a16:creationId xmlns:a16="http://schemas.microsoft.com/office/drawing/2014/main" xmlns="" id="{00000000-0008-0000-1800-00005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0" name="Text Box 9">
          <a:extLst>
            <a:ext uri="{FF2B5EF4-FFF2-40B4-BE49-F238E27FC236}">
              <a16:creationId xmlns:a16="http://schemas.microsoft.com/office/drawing/2014/main" xmlns="" id="{00000000-0008-0000-1800-00005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1" name="Text Box 8">
          <a:extLst>
            <a:ext uri="{FF2B5EF4-FFF2-40B4-BE49-F238E27FC236}">
              <a16:creationId xmlns:a16="http://schemas.microsoft.com/office/drawing/2014/main" xmlns="" id="{00000000-0008-0000-1800-00005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2" name="Text Box 8">
          <a:extLst>
            <a:ext uri="{FF2B5EF4-FFF2-40B4-BE49-F238E27FC236}">
              <a16:creationId xmlns:a16="http://schemas.microsoft.com/office/drawing/2014/main" xmlns="" id="{00000000-0008-0000-1800-00005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3" name="Text Box 9">
          <a:extLst>
            <a:ext uri="{FF2B5EF4-FFF2-40B4-BE49-F238E27FC236}">
              <a16:creationId xmlns:a16="http://schemas.microsoft.com/office/drawing/2014/main" xmlns="" id="{00000000-0008-0000-1800-00005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4" name="Text Box 9">
          <a:extLst>
            <a:ext uri="{FF2B5EF4-FFF2-40B4-BE49-F238E27FC236}">
              <a16:creationId xmlns:a16="http://schemas.microsoft.com/office/drawing/2014/main" xmlns="" id="{00000000-0008-0000-1800-00005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5" name="Text Box 8">
          <a:extLst>
            <a:ext uri="{FF2B5EF4-FFF2-40B4-BE49-F238E27FC236}">
              <a16:creationId xmlns:a16="http://schemas.microsoft.com/office/drawing/2014/main" xmlns="" id="{00000000-0008-0000-1800-00005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6" name="Text Box 8">
          <a:extLst>
            <a:ext uri="{FF2B5EF4-FFF2-40B4-BE49-F238E27FC236}">
              <a16:creationId xmlns:a16="http://schemas.microsoft.com/office/drawing/2014/main" xmlns="" id="{00000000-0008-0000-1800-00006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7" name="Text Box 9">
          <a:extLst>
            <a:ext uri="{FF2B5EF4-FFF2-40B4-BE49-F238E27FC236}">
              <a16:creationId xmlns:a16="http://schemas.microsoft.com/office/drawing/2014/main" xmlns="" id="{00000000-0008-0000-1800-00006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8" name="Text Box 8">
          <a:extLst>
            <a:ext uri="{FF2B5EF4-FFF2-40B4-BE49-F238E27FC236}">
              <a16:creationId xmlns:a16="http://schemas.microsoft.com/office/drawing/2014/main" xmlns="" id="{00000000-0008-0000-1800-00006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9" name="Text Box 8">
          <a:extLst>
            <a:ext uri="{FF2B5EF4-FFF2-40B4-BE49-F238E27FC236}">
              <a16:creationId xmlns:a16="http://schemas.microsoft.com/office/drawing/2014/main" xmlns="" id="{00000000-0008-0000-1800-00006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0" name="Text Box 9">
          <a:extLst>
            <a:ext uri="{FF2B5EF4-FFF2-40B4-BE49-F238E27FC236}">
              <a16:creationId xmlns:a16="http://schemas.microsoft.com/office/drawing/2014/main" xmlns="" id="{00000000-0008-0000-1800-00006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1" name="Text Box 9">
          <a:extLst>
            <a:ext uri="{FF2B5EF4-FFF2-40B4-BE49-F238E27FC236}">
              <a16:creationId xmlns:a16="http://schemas.microsoft.com/office/drawing/2014/main" xmlns="" id="{00000000-0008-0000-1800-00006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2" name="Text Box 8">
          <a:extLst>
            <a:ext uri="{FF2B5EF4-FFF2-40B4-BE49-F238E27FC236}">
              <a16:creationId xmlns:a16="http://schemas.microsoft.com/office/drawing/2014/main" xmlns="" id="{00000000-0008-0000-1800-00006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3" name="Text Box 8">
          <a:extLst>
            <a:ext uri="{FF2B5EF4-FFF2-40B4-BE49-F238E27FC236}">
              <a16:creationId xmlns:a16="http://schemas.microsoft.com/office/drawing/2014/main" xmlns="" id="{00000000-0008-0000-1800-00006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4" name="Text Box 9">
          <a:extLst>
            <a:ext uri="{FF2B5EF4-FFF2-40B4-BE49-F238E27FC236}">
              <a16:creationId xmlns:a16="http://schemas.microsoft.com/office/drawing/2014/main" xmlns="" id="{00000000-0008-0000-1800-00006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5" name="Text Box 8">
          <a:extLst>
            <a:ext uri="{FF2B5EF4-FFF2-40B4-BE49-F238E27FC236}">
              <a16:creationId xmlns:a16="http://schemas.microsoft.com/office/drawing/2014/main" xmlns="" id="{00000000-0008-0000-1800-00006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6" name="Text Box 8">
          <a:extLst>
            <a:ext uri="{FF2B5EF4-FFF2-40B4-BE49-F238E27FC236}">
              <a16:creationId xmlns:a16="http://schemas.microsoft.com/office/drawing/2014/main" xmlns="" id="{00000000-0008-0000-1800-00006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7" name="Text Box 9">
          <a:extLst>
            <a:ext uri="{FF2B5EF4-FFF2-40B4-BE49-F238E27FC236}">
              <a16:creationId xmlns:a16="http://schemas.microsoft.com/office/drawing/2014/main" xmlns="" id="{00000000-0008-0000-1800-00006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8" name="Text Box 9">
          <a:extLst>
            <a:ext uri="{FF2B5EF4-FFF2-40B4-BE49-F238E27FC236}">
              <a16:creationId xmlns:a16="http://schemas.microsoft.com/office/drawing/2014/main" xmlns="" id="{00000000-0008-0000-1800-00006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9" name="Text Box 8">
          <a:extLst>
            <a:ext uri="{FF2B5EF4-FFF2-40B4-BE49-F238E27FC236}">
              <a16:creationId xmlns:a16="http://schemas.microsoft.com/office/drawing/2014/main" xmlns="" id="{00000000-0008-0000-1800-00006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0" name="Text Box 8">
          <a:extLst>
            <a:ext uri="{FF2B5EF4-FFF2-40B4-BE49-F238E27FC236}">
              <a16:creationId xmlns:a16="http://schemas.microsoft.com/office/drawing/2014/main" xmlns="" id="{00000000-0008-0000-1800-00006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1" name="Text Box 9">
          <a:extLst>
            <a:ext uri="{FF2B5EF4-FFF2-40B4-BE49-F238E27FC236}">
              <a16:creationId xmlns:a16="http://schemas.microsoft.com/office/drawing/2014/main" xmlns="" id="{00000000-0008-0000-1800-00006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2" name="Text Box 9">
          <a:extLst>
            <a:ext uri="{FF2B5EF4-FFF2-40B4-BE49-F238E27FC236}">
              <a16:creationId xmlns:a16="http://schemas.microsoft.com/office/drawing/2014/main" xmlns="" id="{00000000-0008-0000-1800-00007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3" name="Text Box 8">
          <a:extLst>
            <a:ext uri="{FF2B5EF4-FFF2-40B4-BE49-F238E27FC236}">
              <a16:creationId xmlns:a16="http://schemas.microsoft.com/office/drawing/2014/main" xmlns="" id="{00000000-0008-0000-1800-00007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4" name="Text Box 8">
          <a:extLst>
            <a:ext uri="{FF2B5EF4-FFF2-40B4-BE49-F238E27FC236}">
              <a16:creationId xmlns:a16="http://schemas.microsoft.com/office/drawing/2014/main" xmlns="" id="{00000000-0008-0000-1800-00007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5" name="Text Box 9">
          <a:extLst>
            <a:ext uri="{FF2B5EF4-FFF2-40B4-BE49-F238E27FC236}">
              <a16:creationId xmlns:a16="http://schemas.microsoft.com/office/drawing/2014/main" xmlns="" id="{00000000-0008-0000-1800-00007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6" name="Text Box 9">
          <a:extLst>
            <a:ext uri="{FF2B5EF4-FFF2-40B4-BE49-F238E27FC236}">
              <a16:creationId xmlns:a16="http://schemas.microsoft.com/office/drawing/2014/main" xmlns="" id="{00000000-0008-0000-1800-00007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7" name="Text Box 8">
          <a:extLst>
            <a:ext uri="{FF2B5EF4-FFF2-40B4-BE49-F238E27FC236}">
              <a16:creationId xmlns:a16="http://schemas.microsoft.com/office/drawing/2014/main" xmlns="" id="{00000000-0008-0000-1800-00007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8" name="Text Box 8">
          <a:extLst>
            <a:ext uri="{FF2B5EF4-FFF2-40B4-BE49-F238E27FC236}">
              <a16:creationId xmlns:a16="http://schemas.microsoft.com/office/drawing/2014/main" xmlns="" id="{00000000-0008-0000-1800-00007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9" name="Text Box 9">
          <a:extLst>
            <a:ext uri="{FF2B5EF4-FFF2-40B4-BE49-F238E27FC236}">
              <a16:creationId xmlns:a16="http://schemas.microsoft.com/office/drawing/2014/main" xmlns="" id="{00000000-0008-0000-1800-00007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0" name="Text Box 9">
          <a:extLst>
            <a:ext uri="{FF2B5EF4-FFF2-40B4-BE49-F238E27FC236}">
              <a16:creationId xmlns:a16="http://schemas.microsoft.com/office/drawing/2014/main" xmlns="" id="{00000000-0008-0000-1800-00007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1" name="Text Box 8">
          <a:extLst>
            <a:ext uri="{FF2B5EF4-FFF2-40B4-BE49-F238E27FC236}">
              <a16:creationId xmlns:a16="http://schemas.microsoft.com/office/drawing/2014/main" xmlns="" id="{00000000-0008-0000-1800-00007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2" name="Text Box 8">
          <a:extLst>
            <a:ext uri="{FF2B5EF4-FFF2-40B4-BE49-F238E27FC236}">
              <a16:creationId xmlns:a16="http://schemas.microsoft.com/office/drawing/2014/main" xmlns="" id="{00000000-0008-0000-1800-00007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3" name="Text Box 9">
          <a:extLst>
            <a:ext uri="{FF2B5EF4-FFF2-40B4-BE49-F238E27FC236}">
              <a16:creationId xmlns:a16="http://schemas.microsoft.com/office/drawing/2014/main" xmlns="" id="{00000000-0008-0000-1800-00007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4" name="Text Box 9">
          <a:extLst>
            <a:ext uri="{FF2B5EF4-FFF2-40B4-BE49-F238E27FC236}">
              <a16:creationId xmlns:a16="http://schemas.microsoft.com/office/drawing/2014/main" xmlns="" id="{00000000-0008-0000-1800-00007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5" name="Text Box 8">
          <a:extLst>
            <a:ext uri="{FF2B5EF4-FFF2-40B4-BE49-F238E27FC236}">
              <a16:creationId xmlns:a16="http://schemas.microsoft.com/office/drawing/2014/main" xmlns="" id="{00000000-0008-0000-1800-00007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6" name="Text Box 8">
          <a:extLst>
            <a:ext uri="{FF2B5EF4-FFF2-40B4-BE49-F238E27FC236}">
              <a16:creationId xmlns:a16="http://schemas.microsoft.com/office/drawing/2014/main" xmlns="" id="{00000000-0008-0000-1800-00007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7" name="Text Box 9">
          <a:extLst>
            <a:ext uri="{FF2B5EF4-FFF2-40B4-BE49-F238E27FC236}">
              <a16:creationId xmlns:a16="http://schemas.microsoft.com/office/drawing/2014/main" xmlns="" id="{00000000-0008-0000-1800-00007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8" name="Text Box 9">
          <a:extLst>
            <a:ext uri="{FF2B5EF4-FFF2-40B4-BE49-F238E27FC236}">
              <a16:creationId xmlns:a16="http://schemas.microsoft.com/office/drawing/2014/main" xmlns="" id="{00000000-0008-0000-1800-00008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9" name="Text Box 8">
          <a:extLst>
            <a:ext uri="{FF2B5EF4-FFF2-40B4-BE49-F238E27FC236}">
              <a16:creationId xmlns:a16="http://schemas.microsoft.com/office/drawing/2014/main" xmlns="" id="{00000000-0008-0000-1800-00008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0" name="Text Box 8">
          <a:extLst>
            <a:ext uri="{FF2B5EF4-FFF2-40B4-BE49-F238E27FC236}">
              <a16:creationId xmlns:a16="http://schemas.microsoft.com/office/drawing/2014/main" xmlns="" id="{00000000-0008-0000-1800-00008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1" name="Text Box 9">
          <a:extLst>
            <a:ext uri="{FF2B5EF4-FFF2-40B4-BE49-F238E27FC236}">
              <a16:creationId xmlns:a16="http://schemas.microsoft.com/office/drawing/2014/main" xmlns="" id="{00000000-0008-0000-1800-00008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2" name="Text Box 9">
          <a:extLst>
            <a:ext uri="{FF2B5EF4-FFF2-40B4-BE49-F238E27FC236}">
              <a16:creationId xmlns:a16="http://schemas.microsoft.com/office/drawing/2014/main" xmlns="" id="{00000000-0008-0000-1800-00008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3" name="Text Box 8">
          <a:extLst>
            <a:ext uri="{FF2B5EF4-FFF2-40B4-BE49-F238E27FC236}">
              <a16:creationId xmlns:a16="http://schemas.microsoft.com/office/drawing/2014/main" xmlns="" id="{00000000-0008-0000-1800-00008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4" name="Text Box 8">
          <a:extLst>
            <a:ext uri="{FF2B5EF4-FFF2-40B4-BE49-F238E27FC236}">
              <a16:creationId xmlns:a16="http://schemas.microsoft.com/office/drawing/2014/main" xmlns="" id="{00000000-0008-0000-1800-00008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5" name="Text Box 9">
          <a:extLst>
            <a:ext uri="{FF2B5EF4-FFF2-40B4-BE49-F238E27FC236}">
              <a16:creationId xmlns:a16="http://schemas.microsoft.com/office/drawing/2014/main" xmlns="" id="{00000000-0008-0000-1800-00008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6" name="Text Box 9">
          <a:extLst>
            <a:ext uri="{FF2B5EF4-FFF2-40B4-BE49-F238E27FC236}">
              <a16:creationId xmlns:a16="http://schemas.microsoft.com/office/drawing/2014/main" xmlns="" id="{00000000-0008-0000-1800-00008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7" name="Text Box 8">
          <a:extLst>
            <a:ext uri="{FF2B5EF4-FFF2-40B4-BE49-F238E27FC236}">
              <a16:creationId xmlns:a16="http://schemas.microsoft.com/office/drawing/2014/main" xmlns="" id="{00000000-0008-0000-1800-00008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8" name="Text Box 8">
          <a:extLst>
            <a:ext uri="{FF2B5EF4-FFF2-40B4-BE49-F238E27FC236}">
              <a16:creationId xmlns:a16="http://schemas.microsoft.com/office/drawing/2014/main" xmlns="" id="{00000000-0008-0000-1800-00008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9" name="Text Box 9">
          <a:extLst>
            <a:ext uri="{FF2B5EF4-FFF2-40B4-BE49-F238E27FC236}">
              <a16:creationId xmlns:a16="http://schemas.microsoft.com/office/drawing/2014/main" xmlns="" id="{00000000-0008-0000-1800-00008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0" name="Text Box 9">
          <a:extLst>
            <a:ext uri="{FF2B5EF4-FFF2-40B4-BE49-F238E27FC236}">
              <a16:creationId xmlns:a16="http://schemas.microsoft.com/office/drawing/2014/main" xmlns="" id="{00000000-0008-0000-1800-00008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41" name="Text Box 8">
          <a:extLst>
            <a:ext uri="{FF2B5EF4-FFF2-40B4-BE49-F238E27FC236}">
              <a16:creationId xmlns:a16="http://schemas.microsoft.com/office/drawing/2014/main" xmlns="" id="{00000000-0008-0000-1800-00008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42" name="Text Box 8">
          <a:extLst>
            <a:ext uri="{FF2B5EF4-FFF2-40B4-BE49-F238E27FC236}">
              <a16:creationId xmlns:a16="http://schemas.microsoft.com/office/drawing/2014/main" xmlns="" id="{00000000-0008-0000-1800-00008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3" name="Text Box 9">
          <a:extLst>
            <a:ext uri="{FF2B5EF4-FFF2-40B4-BE49-F238E27FC236}">
              <a16:creationId xmlns:a16="http://schemas.microsoft.com/office/drawing/2014/main" xmlns="" id="{00000000-0008-0000-1800-00008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a16="http://schemas.microsoft.com/office/drawing/2014/main" xmlns="" id="{00000000-0008-0000-1800-00009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a16="http://schemas.microsoft.com/office/drawing/2014/main" xmlns="" id="{00000000-0008-0000-1800-00009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a16="http://schemas.microsoft.com/office/drawing/2014/main" xmlns="" id="{00000000-0008-0000-1800-00009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a16="http://schemas.microsoft.com/office/drawing/2014/main" xmlns="" id="{00000000-0008-0000-1800-00009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a16="http://schemas.microsoft.com/office/drawing/2014/main" xmlns="" id="{00000000-0008-0000-1800-00009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a16="http://schemas.microsoft.com/office/drawing/2014/main" xmlns="" id="{00000000-0008-0000-1800-000095000000}"/>
            </a:ext>
          </a:extLst>
        </xdr:cNvPr>
        <xdr:cNvSpPr txBox="1">
          <a:spLocks noChangeArrowheads="1"/>
        </xdr:cNvSpPr>
      </xdr:nvSpPr>
      <xdr:spPr bwMode="auto">
        <a:xfrm>
          <a:off x="390525" y="953547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a16="http://schemas.microsoft.com/office/drawing/2014/main" xmlns="" id="{00000000-0008-0000-1800-00009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a16="http://schemas.microsoft.com/office/drawing/2014/main" xmlns="" id="{00000000-0008-0000-1800-00009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a16="http://schemas.microsoft.com/office/drawing/2014/main" xmlns="" id="{00000000-0008-0000-1800-00009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a16="http://schemas.microsoft.com/office/drawing/2014/main" xmlns="" id="{00000000-0008-0000-1800-000099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a16="http://schemas.microsoft.com/office/drawing/2014/main" xmlns="" id="{00000000-0008-0000-1800-00009A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a16="http://schemas.microsoft.com/office/drawing/2014/main" xmlns="" id="{00000000-0008-0000-1800-00009B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a16="http://schemas.microsoft.com/office/drawing/2014/main" xmlns="" id="{00000000-0008-0000-1800-00009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a16="http://schemas.microsoft.com/office/drawing/2014/main" xmlns="" id="{00000000-0008-0000-1800-00009D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a16="http://schemas.microsoft.com/office/drawing/2014/main" xmlns="" id="{00000000-0008-0000-1800-00009E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a16="http://schemas.microsoft.com/office/drawing/2014/main" xmlns="" id="{00000000-0008-0000-1800-00009F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a16="http://schemas.microsoft.com/office/drawing/2014/main" xmlns="" id="{00000000-0008-0000-1800-0000A0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a16="http://schemas.microsoft.com/office/drawing/2014/main" xmlns="" id="{00000000-0008-0000-1800-0000A1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a16="http://schemas.microsoft.com/office/drawing/2014/main" xmlns="" id="{00000000-0008-0000-1800-0000A2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a16="http://schemas.microsoft.com/office/drawing/2014/main" xmlns="" id="{00000000-0008-0000-1800-0000A3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a16="http://schemas.microsoft.com/office/drawing/2014/main" xmlns="" id="{00000000-0008-0000-1800-0000A4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a16="http://schemas.microsoft.com/office/drawing/2014/main" xmlns="" id="{00000000-0008-0000-1800-0000A5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a16="http://schemas.microsoft.com/office/drawing/2014/main" xmlns="" id="{00000000-0008-0000-1800-0000A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a16="http://schemas.microsoft.com/office/drawing/2014/main" xmlns="" id="{00000000-0008-0000-1800-0000A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a16="http://schemas.microsoft.com/office/drawing/2014/main" xmlns="" id="{00000000-0008-0000-1800-0000A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a16="http://schemas.microsoft.com/office/drawing/2014/main" xmlns="" id="{00000000-0008-0000-1800-0000A9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a16="http://schemas.microsoft.com/office/drawing/2014/main" xmlns="" id="{00000000-0008-0000-1800-0000AA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a16="http://schemas.microsoft.com/office/drawing/2014/main" xmlns="" id="{00000000-0008-0000-1800-0000A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a16="http://schemas.microsoft.com/office/drawing/2014/main" xmlns="" id="{00000000-0008-0000-1800-0000A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a16="http://schemas.microsoft.com/office/drawing/2014/main" xmlns="" id="{00000000-0008-0000-1800-0000AD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a16="http://schemas.microsoft.com/office/drawing/2014/main" xmlns="" id="{00000000-0008-0000-1800-0000AE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a16="http://schemas.microsoft.com/office/drawing/2014/main" xmlns="" id="{00000000-0008-0000-1800-0000A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a16="http://schemas.microsoft.com/office/drawing/2014/main" xmlns="" id="{00000000-0008-0000-1800-0000B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a16="http://schemas.microsoft.com/office/drawing/2014/main" xmlns="" id="{00000000-0008-0000-1800-0000B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a16="http://schemas.microsoft.com/office/drawing/2014/main" xmlns="" id="{00000000-0008-0000-1800-0000B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a16="http://schemas.microsoft.com/office/drawing/2014/main" xmlns="" id="{00000000-0008-0000-1800-0000B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a16="http://schemas.microsoft.com/office/drawing/2014/main" xmlns="" id="{00000000-0008-0000-1800-0000B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a16="http://schemas.microsoft.com/office/drawing/2014/main" xmlns="" id="{00000000-0008-0000-1800-0000B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a16="http://schemas.microsoft.com/office/drawing/2014/main" xmlns="" id="{00000000-0008-0000-1800-0000B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a16="http://schemas.microsoft.com/office/drawing/2014/main" xmlns="" id="{00000000-0008-0000-1800-0000B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a16="http://schemas.microsoft.com/office/drawing/2014/main" xmlns="" id="{00000000-0008-0000-1800-0000B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a16="http://schemas.microsoft.com/office/drawing/2014/main" xmlns="" id="{00000000-0008-0000-1800-0000B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a16="http://schemas.microsoft.com/office/drawing/2014/main" xmlns="" id="{00000000-0008-0000-1800-0000B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a16="http://schemas.microsoft.com/office/drawing/2014/main" xmlns="" id="{00000000-0008-0000-1800-0000B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a16="http://schemas.microsoft.com/office/drawing/2014/main" xmlns="" id="{00000000-0008-0000-1800-0000B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a16="http://schemas.microsoft.com/office/drawing/2014/main" xmlns="" id="{00000000-0008-0000-1800-0000B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a16="http://schemas.microsoft.com/office/drawing/2014/main" xmlns="" id="{00000000-0008-0000-1800-0000B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a16="http://schemas.microsoft.com/office/drawing/2014/main" xmlns="" id="{00000000-0008-0000-1800-0000B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a16="http://schemas.microsoft.com/office/drawing/2014/main" xmlns="" id="{00000000-0008-0000-1800-0000C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a16="http://schemas.microsoft.com/office/drawing/2014/main" xmlns="" id="{00000000-0008-0000-1800-0000C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a16="http://schemas.microsoft.com/office/drawing/2014/main" xmlns="" id="{00000000-0008-0000-1800-0000C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a16="http://schemas.microsoft.com/office/drawing/2014/main" xmlns="" id="{00000000-0008-0000-1800-0000C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a16="http://schemas.microsoft.com/office/drawing/2014/main" xmlns="" id="{00000000-0008-0000-1800-0000C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a16="http://schemas.microsoft.com/office/drawing/2014/main" xmlns="" id="{00000000-0008-0000-1800-0000C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a16="http://schemas.microsoft.com/office/drawing/2014/main" xmlns="" id="{00000000-0008-0000-1800-0000C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a16="http://schemas.microsoft.com/office/drawing/2014/main" xmlns="" id="{00000000-0008-0000-1800-0000C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a16="http://schemas.microsoft.com/office/drawing/2014/main" xmlns="" id="{00000000-0008-0000-1800-0000C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a16="http://schemas.microsoft.com/office/drawing/2014/main" xmlns="" id="{00000000-0008-0000-1800-0000C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a16="http://schemas.microsoft.com/office/drawing/2014/main" xmlns="" id="{00000000-0008-0000-1800-0000C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a16="http://schemas.microsoft.com/office/drawing/2014/main" xmlns="" id="{00000000-0008-0000-1800-0000C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a16="http://schemas.microsoft.com/office/drawing/2014/main" xmlns="" id="{00000000-0008-0000-1800-0000C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a16="http://schemas.microsoft.com/office/drawing/2014/main" xmlns="" id="{00000000-0008-0000-1800-0000C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a16="http://schemas.microsoft.com/office/drawing/2014/main" xmlns="" id="{00000000-0008-0000-1800-0000C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a16="http://schemas.microsoft.com/office/drawing/2014/main" xmlns="" id="{00000000-0008-0000-1800-0000C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a16="http://schemas.microsoft.com/office/drawing/2014/main" xmlns="" id="{00000000-0008-0000-1800-0000D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a16="http://schemas.microsoft.com/office/drawing/2014/main" xmlns="" id="{00000000-0008-0000-1800-0000D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a16="http://schemas.microsoft.com/office/drawing/2014/main" xmlns="" id="{00000000-0008-0000-1800-0000D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a16="http://schemas.microsoft.com/office/drawing/2014/main" xmlns="" id="{00000000-0008-0000-1800-0000D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a16="http://schemas.microsoft.com/office/drawing/2014/main" xmlns="" id="{00000000-0008-0000-1800-0000D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a16="http://schemas.microsoft.com/office/drawing/2014/main" xmlns="" id="{00000000-0008-0000-1800-0000D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4" name="Text Box 8">
          <a:extLst>
            <a:ext uri="{FF2B5EF4-FFF2-40B4-BE49-F238E27FC236}">
              <a16:creationId xmlns:a16="http://schemas.microsoft.com/office/drawing/2014/main" xmlns="" id="{00000000-0008-0000-1800-0000D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15" name="Text Box 8">
          <a:extLst>
            <a:ext uri="{FF2B5EF4-FFF2-40B4-BE49-F238E27FC236}">
              <a16:creationId xmlns:a16="http://schemas.microsoft.com/office/drawing/2014/main" xmlns="" id="{00000000-0008-0000-1800-0000D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6" name="Text Box 9">
          <a:extLst>
            <a:ext uri="{FF2B5EF4-FFF2-40B4-BE49-F238E27FC236}">
              <a16:creationId xmlns:a16="http://schemas.microsoft.com/office/drawing/2014/main" xmlns="" id="{00000000-0008-0000-1800-0000D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7" name="Text Box 9">
          <a:extLst>
            <a:ext uri="{FF2B5EF4-FFF2-40B4-BE49-F238E27FC236}">
              <a16:creationId xmlns:a16="http://schemas.microsoft.com/office/drawing/2014/main" xmlns="" id="{00000000-0008-0000-1800-0000D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8" name="Text Box 8">
          <a:extLst>
            <a:ext uri="{FF2B5EF4-FFF2-40B4-BE49-F238E27FC236}">
              <a16:creationId xmlns:a16="http://schemas.microsoft.com/office/drawing/2014/main" xmlns="" id="{00000000-0008-0000-1800-0000D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219" name="Text Box 8">
          <a:extLst>
            <a:ext uri="{FF2B5EF4-FFF2-40B4-BE49-F238E27FC236}">
              <a16:creationId xmlns:a16="http://schemas.microsoft.com/office/drawing/2014/main" xmlns="" id="{00000000-0008-0000-1800-0000DB000000}"/>
            </a:ext>
          </a:extLst>
        </xdr:cNvPr>
        <xdr:cNvSpPr txBox="1">
          <a:spLocks noChangeArrowheads="1"/>
        </xdr:cNvSpPr>
      </xdr:nvSpPr>
      <xdr:spPr bwMode="auto">
        <a:xfrm>
          <a:off x="390525" y="92916375"/>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0" name="Text Box 8">
          <a:extLst>
            <a:ext uri="{FF2B5EF4-FFF2-40B4-BE49-F238E27FC236}">
              <a16:creationId xmlns:a16="http://schemas.microsoft.com/office/drawing/2014/main" xmlns="" id="{00000000-0008-0000-1800-0000D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1" name="Text Box 8">
          <a:extLst>
            <a:ext uri="{FF2B5EF4-FFF2-40B4-BE49-F238E27FC236}">
              <a16:creationId xmlns:a16="http://schemas.microsoft.com/office/drawing/2014/main" xmlns="" id="{00000000-0008-0000-1800-0000D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2" name="Text Box 9">
          <a:extLst>
            <a:ext uri="{FF2B5EF4-FFF2-40B4-BE49-F238E27FC236}">
              <a16:creationId xmlns:a16="http://schemas.microsoft.com/office/drawing/2014/main" xmlns="" id="{00000000-0008-0000-1800-0000D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3" name="Text Box 9">
          <a:extLst>
            <a:ext uri="{FF2B5EF4-FFF2-40B4-BE49-F238E27FC236}">
              <a16:creationId xmlns:a16="http://schemas.microsoft.com/office/drawing/2014/main" xmlns="" id="{00000000-0008-0000-1800-0000DF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4" name="Text Box 8">
          <a:extLst>
            <a:ext uri="{FF2B5EF4-FFF2-40B4-BE49-F238E27FC236}">
              <a16:creationId xmlns:a16="http://schemas.microsoft.com/office/drawing/2014/main" xmlns="" id="{00000000-0008-0000-1800-0000E0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5" name="Text Box 8">
          <a:extLst>
            <a:ext uri="{FF2B5EF4-FFF2-40B4-BE49-F238E27FC236}">
              <a16:creationId xmlns:a16="http://schemas.microsoft.com/office/drawing/2014/main" xmlns="" id="{00000000-0008-0000-1800-0000E1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6" name="Text Box 9">
          <a:extLst>
            <a:ext uri="{FF2B5EF4-FFF2-40B4-BE49-F238E27FC236}">
              <a16:creationId xmlns:a16="http://schemas.microsoft.com/office/drawing/2014/main" xmlns="" id="{00000000-0008-0000-1800-0000E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7" name="Text Box 9">
          <a:extLst>
            <a:ext uri="{FF2B5EF4-FFF2-40B4-BE49-F238E27FC236}">
              <a16:creationId xmlns:a16="http://schemas.microsoft.com/office/drawing/2014/main" xmlns="" id="{00000000-0008-0000-1800-0000E3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8" name="Text Box 8">
          <a:extLst>
            <a:ext uri="{FF2B5EF4-FFF2-40B4-BE49-F238E27FC236}">
              <a16:creationId xmlns:a16="http://schemas.microsoft.com/office/drawing/2014/main" xmlns="" id="{00000000-0008-0000-1800-0000E4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9" name="Text Box 8">
          <a:extLst>
            <a:ext uri="{FF2B5EF4-FFF2-40B4-BE49-F238E27FC236}">
              <a16:creationId xmlns:a16="http://schemas.microsoft.com/office/drawing/2014/main" xmlns="" id="{00000000-0008-0000-1800-0000E5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0" name="Text Box 9">
          <a:extLst>
            <a:ext uri="{FF2B5EF4-FFF2-40B4-BE49-F238E27FC236}">
              <a16:creationId xmlns:a16="http://schemas.microsoft.com/office/drawing/2014/main" xmlns="" id="{00000000-0008-0000-1800-0000E6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1" name="Text Box 9">
          <a:extLst>
            <a:ext uri="{FF2B5EF4-FFF2-40B4-BE49-F238E27FC236}">
              <a16:creationId xmlns:a16="http://schemas.microsoft.com/office/drawing/2014/main" xmlns="" id="{00000000-0008-0000-1800-0000E7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2" name="Text Box 8">
          <a:extLst>
            <a:ext uri="{FF2B5EF4-FFF2-40B4-BE49-F238E27FC236}">
              <a16:creationId xmlns:a16="http://schemas.microsoft.com/office/drawing/2014/main" xmlns="" id="{00000000-0008-0000-1800-0000E8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3" name="Text Box 8">
          <a:extLst>
            <a:ext uri="{FF2B5EF4-FFF2-40B4-BE49-F238E27FC236}">
              <a16:creationId xmlns:a16="http://schemas.microsoft.com/office/drawing/2014/main" xmlns="" id="{00000000-0008-0000-1800-0000E9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4" name="Text Box 9">
          <a:extLst>
            <a:ext uri="{FF2B5EF4-FFF2-40B4-BE49-F238E27FC236}">
              <a16:creationId xmlns:a16="http://schemas.microsoft.com/office/drawing/2014/main" xmlns="" id="{00000000-0008-0000-1800-0000EA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5" name="Text Box 9">
          <a:extLst>
            <a:ext uri="{FF2B5EF4-FFF2-40B4-BE49-F238E27FC236}">
              <a16:creationId xmlns:a16="http://schemas.microsoft.com/office/drawing/2014/main" xmlns="" id="{00000000-0008-0000-1800-0000EB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6" name="Text Box 8">
          <a:extLst>
            <a:ext uri="{FF2B5EF4-FFF2-40B4-BE49-F238E27FC236}">
              <a16:creationId xmlns:a16="http://schemas.microsoft.com/office/drawing/2014/main" xmlns="" id="{00000000-0008-0000-1800-0000E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7" name="Text Box 8">
          <a:extLst>
            <a:ext uri="{FF2B5EF4-FFF2-40B4-BE49-F238E27FC236}">
              <a16:creationId xmlns:a16="http://schemas.microsoft.com/office/drawing/2014/main" xmlns="" id="{00000000-0008-0000-1800-0000E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8" name="Text Box 9">
          <a:extLst>
            <a:ext uri="{FF2B5EF4-FFF2-40B4-BE49-F238E27FC236}">
              <a16:creationId xmlns:a16="http://schemas.microsoft.com/office/drawing/2014/main" xmlns="" id="{00000000-0008-0000-1800-0000E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9" name="Text Box 8">
          <a:extLst>
            <a:ext uri="{FF2B5EF4-FFF2-40B4-BE49-F238E27FC236}">
              <a16:creationId xmlns:a16="http://schemas.microsoft.com/office/drawing/2014/main" xmlns="" id="{00000000-0008-0000-1800-0000EF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0" name="Text Box 8">
          <a:extLst>
            <a:ext uri="{FF2B5EF4-FFF2-40B4-BE49-F238E27FC236}">
              <a16:creationId xmlns:a16="http://schemas.microsoft.com/office/drawing/2014/main" xmlns="" id="{00000000-0008-0000-1800-0000F0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1" name="Text Box 9">
          <a:extLst>
            <a:ext uri="{FF2B5EF4-FFF2-40B4-BE49-F238E27FC236}">
              <a16:creationId xmlns:a16="http://schemas.microsoft.com/office/drawing/2014/main" xmlns="" id="{00000000-0008-0000-1800-0000F1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2" name="Text Box 9">
          <a:extLst>
            <a:ext uri="{FF2B5EF4-FFF2-40B4-BE49-F238E27FC236}">
              <a16:creationId xmlns:a16="http://schemas.microsoft.com/office/drawing/2014/main" xmlns="" id="{00000000-0008-0000-1800-0000F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3" name="Text Box 8">
          <a:extLst>
            <a:ext uri="{FF2B5EF4-FFF2-40B4-BE49-F238E27FC236}">
              <a16:creationId xmlns:a16="http://schemas.microsoft.com/office/drawing/2014/main" xmlns="" id="{00000000-0008-0000-1800-0000F3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4" name="Text Box 8">
          <a:extLst>
            <a:ext uri="{FF2B5EF4-FFF2-40B4-BE49-F238E27FC236}">
              <a16:creationId xmlns:a16="http://schemas.microsoft.com/office/drawing/2014/main" xmlns="" id="{00000000-0008-0000-1800-0000F4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5" name="Text Box 9">
          <a:extLst>
            <a:ext uri="{FF2B5EF4-FFF2-40B4-BE49-F238E27FC236}">
              <a16:creationId xmlns:a16="http://schemas.microsoft.com/office/drawing/2014/main" xmlns="" id="{00000000-0008-0000-1800-0000F5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6" name="Text Box 8">
          <a:extLst>
            <a:ext uri="{FF2B5EF4-FFF2-40B4-BE49-F238E27FC236}">
              <a16:creationId xmlns:a16="http://schemas.microsoft.com/office/drawing/2014/main" xmlns="" id="{00000000-0008-0000-1800-0000F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7" name="Text Box 8">
          <a:extLst>
            <a:ext uri="{FF2B5EF4-FFF2-40B4-BE49-F238E27FC236}">
              <a16:creationId xmlns:a16="http://schemas.microsoft.com/office/drawing/2014/main" xmlns="" id="{00000000-0008-0000-1800-0000F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8" name="Text Box 9">
          <a:extLst>
            <a:ext uri="{FF2B5EF4-FFF2-40B4-BE49-F238E27FC236}">
              <a16:creationId xmlns:a16="http://schemas.microsoft.com/office/drawing/2014/main" xmlns="" id="{00000000-0008-0000-1800-0000F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9" name="Text Box 9">
          <a:extLst>
            <a:ext uri="{FF2B5EF4-FFF2-40B4-BE49-F238E27FC236}">
              <a16:creationId xmlns:a16="http://schemas.microsoft.com/office/drawing/2014/main" xmlns="" id="{00000000-0008-0000-1800-0000F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0" name="Text Box 8">
          <a:extLst>
            <a:ext uri="{FF2B5EF4-FFF2-40B4-BE49-F238E27FC236}">
              <a16:creationId xmlns:a16="http://schemas.microsoft.com/office/drawing/2014/main" xmlns="" id="{00000000-0008-0000-1800-0000F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1" name="Text Box 8">
          <a:extLst>
            <a:ext uri="{FF2B5EF4-FFF2-40B4-BE49-F238E27FC236}">
              <a16:creationId xmlns:a16="http://schemas.microsoft.com/office/drawing/2014/main" xmlns="" id="{00000000-0008-0000-1800-0000FB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2" name="Text Box 9">
          <a:extLst>
            <a:ext uri="{FF2B5EF4-FFF2-40B4-BE49-F238E27FC236}">
              <a16:creationId xmlns:a16="http://schemas.microsoft.com/office/drawing/2014/main" xmlns="" id="{00000000-0008-0000-1800-0000FC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3" name="Text Box 9">
          <a:extLst>
            <a:ext uri="{FF2B5EF4-FFF2-40B4-BE49-F238E27FC236}">
              <a16:creationId xmlns:a16="http://schemas.microsoft.com/office/drawing/2014/main" xmlns="" id="{00000000-0008-0000-1800-0000FD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4" name="Text Box 8">
          <a:extLst>
            <a:ext uri="{FF2B5EF4-FFF2-40B4-BE49-F238E27FC236}">
              <a16:creationId xmlns:a16="http://schemas.microsoft.com/office/drawing/2014/main" xmlns="" id="{00000000-0008-0000-1800-0000FE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5" name="Text Box 8">
          <a:extLst>
            <a:ext uri="{FF2B5EF4-FFF2-40B4-BE49-F238E27FC236}">
              <a16:creationId xmlns:a16="http://schemas.microsoft.com/office/drawing/2014/main" xmlns="" id="{00000000-0008-0000-1800-0000FF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6" name="Text Box 9">
          <a:extLst>
            <a:ext uri="{FF2B5EF4-FFF2-40B4-BE49-F238E27FC236}">
              <a16:creationId xmlns:a16="http://schemas.microsoft.com/office/drawing/2014/main" xmlns="" id="{00000000-0008-0000-1800-00000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7" name="Text Box 9">
          <a:extLst>
            <a:ext uri="{FF2B5EF4-FFF2-40B4-BE49-F238E27FC236}">
              <a16:creationId xmlns:a16="http://schemas.microsoft.com/office/drawing/2014/main" xmlns="" id="{00000000-0008-0000-1800-00000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8" name="Text Box 8">
          <a:extLst>
            <a:ext uri="{FF2B5EF4-FFF2-40B4-BE49-F238E27FC236}">
              <a16:creationId xmlns:a16="http://schemas.microsoft.com/office/drawing/2014/main" xmlns="" id="{00000000-0008-0000-1800-00000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9" name="Text Box 8">
          <a:extLst>
            <a:ext uri="{FF2B5EF4-FFF2-40B4-BE49-F238E27FC236}">
              <a16:creationId xmlns:a16="http://schemas.microsoft.com/office/drawing/2014/main" xmlns="" id="{00000000-0008-0000-1800-00000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0" name="Text Box 9">
          <a:extLst>
            <a:ext uri="{FF2B5EF4-FFF2-40B4-BE49-F238E27FC236}">
              <a16:creationId xmlns:a16="http://schemas.microsoft.com/office/drawing/2014/main" xmlns="" id="{00000000-0008-0000-1800-00000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1" name="Text Box 9">
          <a:extLst>
            <a:ext uri="{FF2B5EF4-FFF2-40B4-BE49-F238E27FC236}">
              <a16:creationId xmlns:a16="http://schemas.microsoft.com/office/drawing/2014/main" xmlns="" id="{00000000-0008-0000-1800-00000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2" name="Text Box 8">
          <a:extLst>
            <a:ext uri="{FF2B5EF4-FFF2-40B4-BE49-F238E27FC236}">
              <a16:creationId xmlns:a16="http://schemas.microsoft.com/office/drawing/2014/main" xmlns="" id="{00000000-0008-0000-1800-00000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3" name="Text Box 8">
          <a:extLst>
            <a:ext uri="{FF2B5EF4-FFF2-40B4-BE49-F238E27FC236}">
              <a16:creationId xmlns:a16="http://schemas.microsoft.com/office/drawing/2014/main" xmlns="" id="{00000000-0008-0000-1800-00000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4" name="Text Box 9">
          <a:extLst>
            <a:ext uri="{FF2B5EF4-FFF2-40B4-BE49-F238E27FC236}">
              <a16:creationId xmlns:a16="http://schemas.microsoft.com/office/drawing/2014/main" xmlns="" id="{00000000-0008-0000-1800-00000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5" name="Text Box 9">
          <a:extLst>
            <a:ext uri="{FF2B5EF4-FFF2-40B4-BE49-F238E27FC236}">
              <a16:creationId xmlns:a16="http://schemas.microsoft.com/office/drawing/2014/main" xmlns="" id="{00000000-0008-0000-1800-00000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6" name="Text Box 8">
          <a:extLst>
            <a:ext uri="{FF2B5EF4-FFF2-40B4-BE49-F238E27FC236}">
              <a16:creationId xmlns:a16="http://schemas.microsoft.com/office/drawing/2014/main" xmlns="" id="{00000000-0008-0000-1800-00000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7" name="Text Box 8">
          <a:extLst>
            <a:ext uri="{FF2B5EF4-FFF2-40B4-BE49-F238E27FC236}">
              <a16:creationId xmlns:a16="http://schemas.microsoft.com/office/drawing/2014/main" xmlns="" id="{00000000-0008-0000-1800-00000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8" name="Text Box 9">
          <a:extLst>
            <a:ext uri="{FF2B5EF4-FFF2-40B4-BE49-F238E27FC236}">
              <a16:creationId xmlns:a16="http://schemas.microsoft.com/office/drawing/2014/main" xmlns="" id="{00000000-0008-0000-1800-00000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9" name="Text Box 9">
          <a:extLst>
            <a:ext uri="{FF2B5EF4-FFF2-40B4-BE49-F238E27FC236}">
              <a16:creationId xmlns:a16="http://schemas.microsoft.com/office/drawing/2014/main" xmlns="" id="{00000000-0008-0000-1800-00000D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0" name="Text Box 8">
          <a:extLst>
            <a:ext uri="{FF2B5EF4-FFF2-40B4-BE49-F238E27FC236}">
              <a16:creationId xmlns:a16="http://schemas.microsoft.com/office/drawing/2014/main" xmlns="" id="{00000000-0008-0000-1800-00000E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1" name="Text Box 8">
          <a:extLst>
            <a:ext uri="{FF2B5EF4-FFF2-40B4-BE49-F238E27FC236}">
              <a16:creationId xmlns:a16="http://schemas.microsoft.com/office/drawing/2014/main" xmlns="" id="{00000000-0008-0000-1800-00000F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2" name="Text Box 9">
          <a:extLst>
            <a:ext uri="{FF2B5EF4-FFF2-40B4-BE49-F238E27FC236}">
              <a16:creationId xmlns:a16="http://schemas.microsoft.com/office/drawing/2014/main" xmlns="" id="{00000000-0008-0000-1800-00001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3" name="Text Box 9">
          <a:extLst>
            <a:ext uri="{FF2B5EF4-FFF2-40B4-BE49-F238E27FC236}">
              <a16:creationId xmlns:a16="http://schemas.microsoft.com/office/drawing/2014/main" xmlns="" id="{00000000-0008-0000-1800-00001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4" name="Text Box 8">
          <a:extLst>
            <a:ext uri="{FF2B5EF4-FFF2-40B4-BE49-F238E27FC236}">
              <a16:creationId xmlns:a16="http://schemas.microsoft.com/office/drawing/2014/main" xmlns="" id="{00000000-0008-0000-1800-00001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5" name="Text Box 8">
          <a:extLst>
            <a:ext uri="{FF2B5EF4-FFF2-40B4-BE49-F238E27FC236}">
              <a16:creationId xmlns:a16="http://schemas.microsoft.com/office/drawing/2014/main" xmlns="" id="{00000000-0008-0000-1800-00001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6" name="Text Box 9">
          <a:extLst>
            <a:ext uri="{FF2B5EF4-FFF2-40B4-BE49-F238E27FC236}">
              <a16:creationId xmlns:a16="http://schemas.microsoft.com/office/drawing/2014/main" xmlns="" id="{00000000-0008-0000-1800-00001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7" name="Text Box 9">
          <a:extLst>
            <a:ext uri="{FF2B5EF4-FFF2-40B4-BE49-F238E27FC236}">
              <a16:creationId xmlns:a16="http://schemas.microsoft.com/office/drawing/2014/main" xmlns="" id="{00000000-0008-0000-1800-00001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8" name="Text Box 8">
          <a:extLst>
            <a:ext uri="{FF2B5EF4-FFF2-40B4-BE49-F238E27FC236}">
              <a16:creationId xmlns:a16="http://schemas.microsoft.com/office/drawing/2014/main" xmlns="" id="{00000000-0008-0000-1800-00001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9" name="Text Box 8">
          <a:extLst>
            <a:ext uri="{FF2B5EF4-FFF2-40B4-BE49-F238E27FC236}">
              <a16:creationId xmlns:a16="http://schemas.microsoft.com/office/drawing/2014/main" xmlns="" id="{00000000-0008-0000-1800-00001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0" name="Text Box 9">
          <a:extLst>
            <a:ext uri="{FF2B5EF4-FFF2-40B4-BE49-F238E27FC236}">
              <a16:creationId xmlns:a16="http://schemas.microsoft.com/office/drawing/2014/main" xmlns="" id="{00000000-0008-0000-1800-00001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1" name="Text Box 9">
          <a:extLst>
            <a:ext uri="{FF2B5EF4-FFF2-40B4-BE49-F238E27FC236}">
              <a16:creationId xmlns:a16="http://schemas.microsoft.com/office/drawing/2014/main" xmlns="" id="{00000000-0008-0000-1800-00001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82" name="Text Box 8">
          <a:extLst>
            <a:ext uri="{FF2B5EF4-FFF2-40B4-BE49-F238E27FC236}">
              <a16:creationId xmlns:a16="http://schemas.microsoft.com/office/drawing/2014/main" xmlns="" id="{00000000-0008-0000-1800-00001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83" name="Text Box 8">
          <a:extLst>
            <a:ext uri="{FF2B5EF4-FFF2-40B4-BE49-F238E27FC236}">
              <a16:creationId xmlns:a16="http://schemas.microsoft.com/office/drawing/2014/main" xmlns="" id="{00000000-0008-0000-1800-00001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4" name="Text Box 9">
          <a:extLst>
            <a:ext uri="{FF2B5EF4-FFF2-40B4-BE49-F238E27FC236}">
              <a16:creationId xmlns:a16="http://schemas.microsoft.com/office/drawing/2014/main" xmlns="" id="{00000000-0008-0000-1800-00001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5" name="Text Box 8">
          <a:extLst>
            <a:ext uri="{FF2B5EF4-FFF2-40B4-BE49-F238E27FC236}">
              <a16:creationId xmlns:a16="http://schemas.microsoft.com/office/drawing/2014/main" xmlns="" id="{00000000-0008-0000-18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86" name="Text Box 8">
          <a:extLst>
            <a:ext uri="{FF2B5EF4-FFF2-40B4-BE49-F238E27FC236}">
              <a16:creationId xmlns:a16="http://schemas.microsoft.com/office/drawing/2014/main" xmlns="" id="{00000000-0008-0000-18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7" name="Text Box 9">
          <a:extLst>
            <a:ext uri="{FF2B5EF4-FFF2-40B4-BE49-F238E27FC236}">
              <a16:creationId xmlns:a16="http://schemas.microsoft.com/office/drawing/2014/main" xmlns="" id="{00000000-0008-0000-18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8" name="Text Box 9">
          <a:extLst>
            <a:ext uri="{FF2B5EF4-FFF2-40B4-BE49-F238E27FC236}">
              <a16:creationId xmlns:a16="http://schemas.microsoft.com/office/drawing/2014/main" xmlns="" id="{00000000-0008-0000-18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9" name="Text Box 8">
          <a:extLst>
            <a:ext uri="{FF2B5EF4-FFF2-40B4-BE49-F238E27FC236}">
              <a16:creationId xmlns:a16="http://schemas.microsoft.com/office/drawing/2014/main" xmlns="" id="{00000000-0008-0000-18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104775</xdr:rowOff>
    </xdr:to>
    <xdr:sp macro="" textlink="">
      <xdr:nvSpPr>
        <xdr:cNvPr id="290" name="Text Box 8">
          <a:extLst>
            <a:ext uri="{FF2B5EF4-FFF2-40B4-BE49-F238E27FC236}">
              <a16:creationId xmlns:a16="http://schemas.microsoft.com/office/drawing/2014/main" xmlns="" id="{00000000-0008-0000-18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1" name="Text Box 8">
          <a:extLst>
            <a:ext uri="{FF2B5EF4-FFF2-40B4-BE49-F238E27FC236}">
              <a16:creationId xmlns:a16="http://schemas.microsoft.com/office/drawing/2014/main" xmlns="" id="{00000000-0008-0000-18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2" name="Text Box 8">
          <a:extLst>
            <a:ext uri="{FF2B5EF4-FFF2-40B4-BE49-F238E27FC236}">
              <a16:creationId xmlns:a16="http://schemas.microsoft.com/office/drawing/2014/main" xmlns="" id="{00000000-0008-0000-18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3" name="Text Box 9">
          <a:extLst>
            <a:ext uri="{FF2B5EF4-FFF2-40B4-BE49-F238E27FC236}">
              <a16:creationId xmlns:a16="http://schemas.microsoft.com/office/drawing/2014/main" xmlns="" id="{00000000-0008-0000-18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4" name="Text Box 9">
          <a:extLst>
            <a:ext uri="{FF2B5EF4-FFF2-40B4-BE49-F238E27FC236}">
              <a16:creationId xmlns:a16="http://schemas.microsoft.com/office/drawing/2014/main" xmlns="" id="{00000000-0008-0000-18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5" name="Text Box 8">
          <a:extLst>
            <a:ext uri="{FF2B5EF4-FFF2-40B4-BE49-F238E27FC236}">
              <a16:creationId xmlns:a16="http://schemas.microsoft.com/office/drawing/2014/main" xmlns="" id="{00000000-0008-0000-18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6" name="Text Box 8">
          <a:extLst>
            <a:ext uri="{FF2B5EF4-FFF2-40B4-BE49-F238E27FC236}">
              <a16:creationId xmlns:a16="http://schemas.microsoft.com/office/drawing/2014/main" xmlns="" id="{00000000-0008-0000-18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7" name="Text Box 9">
          <a:extLst>
            <a:ext uri="{FF2B5EF4-FFF2-40B4-BE49-F238E27FC236}">
              <a16:creationId xmlns:a16="http://schemas.microsoft.com/office/drawing/2014/main" xmlns="" id="{00000000-0008-0000-18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8" name="Text Box 9">
          <a:extLst>
            <a:ext uri="{FF2B5EF4-FFF2-40B4-BE49-F238E27FC236}">
              <a16:creationId xmlns:a16="http://schemas.microsoft.com/office/drawing/2014/main" xmlns="" id="{00000000-0008-0000-18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9" name="Text Box 8">
          <a:extLst>
            <a:ext uri="{FF2B5EF4-FFF2-40B4-BE49-F238E27FC236}">
              <a16:creationId xmlns:a16="http://schemas.microsoft.com/office/drawing/2014/main" xmlns="" id="{00000000-0008-0000-18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0" name="Text Box 8">
          <a:extLst>
            <a:ext uri="{FF2B5EF4-FFF2-40B4-BE49-F238E27FC236}">
              <a16:creationId xmlns:a16="http://schemas.microsoft.com/office/drawing/2014/main" xmlns="" id="{00000000-0008-0000-18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1" name="Text Box 9">
          <a:extLst>
            <a:ext uri="{FF2B5EF4-FFF2-40B4-BE49-F238E27FC236}">
              <a16:creationId xmlns:a16="http://schemas.microsoft.com/office/drawing/2014/main" xmlns="" id="{00000000-0008-0000-18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2" name="Text Box 9">
          <a:extLst>
            <a:ext uri="{FF2B5EF4-FFF2-40B4-BE49-F238E27FC236}">
              <a16:creationId xmlns:a16="http://schemas.microsoft.com/office/drawing/2014/main" xmlns="" id="{00000000-0008-0000-18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3" name="Text Box 8">
          <a:extLst>
            <a:ext uri="{FF2B5EF4-FFF2-40B4-BE49-F238E27FC236}">
              <a16:creationId xmlns:a16="http://schemas.microsoft.com/office/drawing/2014/main" xmlns="" id="{00000000-0008-0000-18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4" name="Text Box 8">
          <a:extLst>
            <a:ext uri="{FF2B5EF4-FFF2-40B4-BE49-F238E27FC236}">
              <a16:creationId xmlns:a16="http://schemas.microsoft.com/office/drawing/2014/main" xmlns="" id="{00000000-0008-0000-18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5" name="Text Box 9">
          <a:extLst>
            <a:ext uri="{FF2B5EF4-FFF2-40B4-BE49-F238E27FC236}">
              <a16:creationId xmlns:a16="http://schemas.microsoft.com/office/drawing/2014/main" xmlns="" id="{00000000-0008-0000-18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6" name="Text Box 9">
          <a:extLst>
            <a:ext uri="{FF2B5EF4-FFF2-40B4-BE49-F238E27FC236}">
              <a16:creationId xmlns:a16="http://schemas.microsoft.com/office/drawing/2014/main" xmlns="" id="{00000000-0008-0000-18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7" name="Text Box 8">
          <a:extLst>
            <a:ext uri="{FF2B5EF4-FFF2-40B4-BE49-F238E27FC236}">
              <a16:creationId xmlns:a16="http://schemas.microsoft.com/office/drawing/2014/main" xmlns="" id="{00000000-0008-0000-18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8" name="Text Box 8">
          <a:extLst>
            <a:ext uri="{FF2B5EF4-FFF2-40B4-BE49-F238E27FC236}">
              <a16:creationId xmlns:a16="http://schemas.microsoft.com/office/drawing/2014/main" xmlns="" id="{00000000-0008-0000-18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9" name="Text Box 9">
          <a:extLst>
            <a:ext uri="{FF2B5EF4-FFF2-40B4-BE49-F238E27FC236}">
              <a16:creationId xmlns:a16="http://schemas.microsoft.com/office/drawing/2014/main" xmlns="" id="{00000000-0008-0000-18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0" name="Text Box 8">
          <a:extLst>
            <a:ext uri="{FF2B5EF4-FFF2-40B4-BE49-F238E27FC236}">
              <a16:creationId xmlns:a16="http://schemas.microsoft.com/office/drawing/2014/main" xmlns="" id="{00000000-0008-0000-18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1" name="Text Box 8">
          <a:extLst>
            <a:ext uri="{FF2B5EF4-FFF2-40B4-BE49-F238E27FC236}">
              <a16:creationId xmlns:a16="http://schemas.microsoft.com/office/drawing/2014/main" xmlns="" id="{00000000-0008-0000-18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2" name="Text Box 9">
          <a:extLst>
            <a:ext uri="{FF2B5EF4-FFF2-40B4-BE49-F238E27FC236}">
              <a16:creationId xmlns:a16="http://schemas.microsoft.com/office/drawing/2014/main" xmlns="" id="{00000000-0008-0000-18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3" name="Text Box 9">
          <a:extLst>
            <a:ext uri="{FF2B5EF4-FFF2-40B4-BE49-F238E27FC236}">
              <a16:creationId xmlns:a16="http://schemas.microsoft.com/office/drawing/2014/main" xmlns="" id="{00000000-0008-0000-18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4" name="Text Box 8">
          <a:extLst>
            <a:ext uri="{FF2B5EF4-FFF2-40B4-BE49-F238E27FC236}">
              <a16:creationId xmlns:a16="http://schemas.microsoft.com/office/drawing/2014/main" xmlns="" id="{00000000-0008-0000-18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5" name="Text Box 8">
          <a:extLst>
            <a:ext uri="{FF2B5EF4-FFF2-40B4-BE49-F238E27FC236}">
              <a16:creationId xmlns:a16="http://schemas.microsoft.com/office/drawing/2014/main" xmlns="" id="{00000000-0008-0000-18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6" name="Text Box 9">
          <a:extLst>
            <a:ext uri="{FF2B5EF4-FFF2-40B4-BE49-F238E27FC236}">
              <a16:creationId xmlns:a16="http://schemas.microsoft.com/office/drawing/2014/main" xmlns="" id="{00000000-0008-0000-18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7" name="Text Box 8">
          <a:extLst>
            <a:ext uri="{FF2B5EF4-FFF2-40B4-BE49-F238E27FC236}">
              <a16:creationId xmlns:a16="http://schemas.microsoft.com/office/drawing/2014/main" xmlns="" id="{00000000-0008-0000-18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8" name="Text Box 8">
          <a:extLst>
            <a:ext uri="{FF2B5EF4-FFF2-40B4-BE49-F238E27FC236}">
              <a16:creationId xmlns:a16="http://schemas.microsoft.com/office/drawing/2014/main" xmlns="" id="{00000000-0008-0000-18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9" name="Text Box 9">
          <a:extLst>
            <a:ext uri="{FF2B5EF4-FFF2-40B4-BE49-F238E27FC236}">
              <a16:creationId xmlns:a16="http://schemas.microsoft.com/office/drawing/2014/main" xmlns="" id="{00000000-0008-0000-18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0" name="Text Box 9">
          <a:extLst>
            <a:ext uri="{FF2B5EF4-FFF2-40B4-BE49-F238E27FC236}">
              <a16:creationId xmlns:a16="http://schemas.microsoft.com/office/drawing/2014/main" xmlns="" id="{00000000-0008-0000-18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1" name="Text Box 8">
          <a:extLst>
            <a:ext uri="{FF2B5EF4-FFF2-40B4-BE49-F238E27FC236}">
              <a16:creationId xmlns:a16="http://schemas.microsoft.com/office/drawing/2014/main" xmlns="" id="{00000000-0008-0000-18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2" name="Text Box 8">
          <a:extLst>
            <a:ext uri="{FF2B5EF4-FFF2-40B4-BE49-F238E27FC236}">
              <a16:creationId xmlns:a16="http://schemas.microsoft.com/office/drawing/2014/main" xmlns="" id="{00000000-0008-0000-18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3" name="Text Box 9">
          <a:extLst>
            <a:ext uri="{FF2B5EF4-FFF2-40B4-BE49-F238E27FC236}">
              <a16:creationId xmlns:a16="http://schemas.microsoft.com/office/drawing/2014/main" xmlns="" id="{00000000-0008-0000-18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4" name="Text Box 9">
          <a:extLst>
            <a:ext uri="{FF2B5EF4-FFF2-40B4-BE49-F238E27FC236}">
              <a16:creationId xmlns:a16="http://schemas.microsoft.com/office/drawing/2014/main" xmlns="" id="{00000000-0008-0000-18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5" name="Text Box 8">
          <a:extLst>
            <a:ext uri="{FF2B5EF4-FFF2-40B4-BE49-F238E27FC236}">
              <a16:creationId xmlns:a16="http://schemas.microsoft.com/office/drawing/2014/main" xmlns="" id="{00000000-0008-0000-18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6" name="Text Box 8">
          <a:extLst>
            <a:ext uri="{FF2B5EF4-FFF2-40B4-BE49-F238E27FC236}">
              <a16:creationId xmlns:a16="http://schemas.microsoft.com/office/drawing/2014/main" xmlns="" id="{00000000-0008-0000-18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7" name="Text Box 9">
          <a:extLst>
            <a:ext uri="{FF2B5EF4-FFF2-40B4-BE49-F238E27FC236}">
              <a16:creationId xmlns:a16="http://schemas.microsoft.com/office/drawing/2014/main" xmlns="" id="{00000000-0008-0000-18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8" name="Text Box 9">
          <a:extLst>
            <a:ext uri="{FF2B5EF4-FFF2-40B4-BE49-F238E27FC236}">
              <a16:creationId xmlns:a16="http://schemas.microsoft.com/office/drawing/2014/main" xmlns="" id="{00000000-0008-0000-18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9" name="Text Box 8">
          <a:extLst>
            <a:ext uri="{FF2B5EF4-FFF2-40B4-BE49-F238E27FC236}">
              <a16:creationId xmlns:a16="http://schemas.microsoft.com/office/drawing/2014/main" xmlns="" id="{00000000-0008-0000-18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0" name="Text Box 8">
          <a:extLst>
            <a:ext uri="{FF2B5EF4-FFF2-40B4-BE49-F238E27FC236}">
              <a16:creationId xmlns:a16="http://schemas.microsoft.com/office/drawing/2014/main" xmlns="" id="{00000000-0008-0000-18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1" name="Text Box 9">
          <a:extLst>
            <a:ext uri="{FF2B5EF4-FFF2-40B4-BE49-F238E27FC236}">
              <a16:creationId xmlns:a16="http://schemas.microsoft.com/office/drawing/2014/main" xmlns="" id="{00000000-0008-0000-18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2" name="Text Box 9">
          <a:extLst>
            <a:ext uri="{FF2B5EF4-FFF2-40B4-BE49-F238E27FC236}">
              <a16:creationId xmlns:a16="http://schemas.microsoft.com/office/drawing/2014/main" xmlns="" id="{00000000-0008-0000-18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3" name="Text Box 8">
          <a:extLst>
            <a:ext uri="{FF2B5EF4-FFF2-40B4-BE49-F238E27FC236}">
              <a16:creationId xmlns:a16="http://schemas.microsoft.com/office/drawing/2014/main" xmlns="" id="{00000000-0008-0000-18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4" name="Text Box 8">
          <a:extLst>
            <a:ext uri="{FF2B5EF4-FFF2-40B4-BE49-F238E27FC236}">
              <a16:creationId xmlns:a16="http://schemas.microsoft.com/office/drawing/2014/main" xmlns="" id="{00000000-0008-0000-18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5" name="Text Box 9">
          <a:extLst>
            <a:ext uri="{FF2B5EF4-FFF2-40B4-BE49-F238E27FC236}">
              <a16:creationId xmlns:a16="http://schemas.microsoft.com/office/drawing/2014/main" xmlns="" id="{00000000-0008-0000-18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6" name="Text Box 9">
          <a:extLst>
            <a:ext uri="{FF2B5EF4-FFF2-40B4-BE49-F238E27FC236}">
              <a16:creationId xmlns:a16="http://schemas.microsoft.com/office/drawing/2014/main" xmlns="" id="{00000000-0008-0000-18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7" name="Text Box 8">
          <a:extLst>
            <a:ext uri="{FF2B5EF4-FFF2-40B4-BE49-F238E27FC236}">
              <a16:creationId xmlns:a16="http://schemas.microsoft.com/office/drawing/2014/main" xmlns="" id="{00000000-0008-0000-18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8" name="Text Box 8">
          <a:extLst>
            <a:ext uri="{FF2B5EF4-FFF2-40B4-BE49-F238E27FC236}">
              <a16:creationId xmlns:a16="http://schemas.microsoft.com/office/drawing/2014/main" xmlns="" id="{00000000-0008-0000-18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9" name="Text Box 9">
          <a:extLst>
            <a:ext uri="{FF2B5EF4-FFF2-40B4-BE49-F238E27FC236}">
              <a16:creationId xmlns:a16="http://schemas.microsoft.com/office/drawing/2014/main" xmlns="" id="{00000000-0008-0000-18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0" name="Text Box 9">
          <a:extLst>
            <a:ext uri="{FF2B5EF4-FFF2-40B4-BE49-F238E27FC236}">
              <a16:creationId xmlns:a16="http://schemas.microsoft.com/office/drawing/2014/main" xmlns="" id="{00000000-0008-0000-18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1" name="Text Box 8">
          <a:extLst>
            <a:ext uri="{FF2B5EF4-FFF2-40B4-BE49-F238E27FC236}">
              <a16:creationId xmlns:a16="http://schemas.microsoft.com/office/drawing/2014/main" xmlns="" id="{00000000-0008-0000-18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2" name="Text Box 8">
          <a:extLst>
            <a:ext uri="{FF2B5EF4-FFF2-40B4-BE49-F238E27FC236}">
              <a16:creationId xmlns:a16="http://schemas.microsoft.com/office/drawing/2014/main" xmlns="" id="{00000000-0008-0000-18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3" name="Text Box 9">
          <a:extLst>
            <a:ext uri="{FF2B5EF4-FFF2-40B4-BE49-F238E27FC236}">
              <a16:creationId xmlns:a16="http://schemas.microsoft.com/office/drawing/2014/main" xmlns="" id="{00000000-0008-0000-18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4" name="Text Box 9">
          <a:extLst>
            <a:ext uri="{FF2B5EF4-FFF2-40B4-BE49-F238E27FC236}">
              <a16:creationId xmlns:a16="http://schemas.microsoft.com/office/drawing/2014/main" xmlns="" id="{00000000-0008-0000-18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5" name="Text Box 8">
          <a:extLst>
            <a:ext uri="{FF2B5EF4-FFF2-40B4-BE49-F238E27FC236}">
              <a16:creationId xmlns:a16="http://schemas.microsoft.com/office/drawing/2014/main" xmlns="" id="{00000000-0008-0000-18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6" name="Text Box 8">
          <a:extLst>
            <a:ext uri="{FF2B5EF4-FFF2-40B4-BE49-F238E27FC236}">
              <a16:creationId xmlns:a16="http://schemas.microsoft.com/office/drawing/2014/main" xmlns="" id="{00000000-0008-0000-18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7" name="Text Box 9">
          <a:extLst>
            <a:ext uri="{FF2B5EF4-FFF2-40B4-BE49-F238E27FC236}">
              <a16:creationId xmlns:a16="http://schemas.microsoft.com/office/drawing/2014/main" xmlns="" id="{00000000-0008-0000-18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8" name="Text Box 9">
          <a:extLst>
            <a:ext uri="{FF2B5EF4-FFF2-40B4-BE49-F238E27FC236}">
              <a16:creationId xmlns:a16="http://schemas.microsoft.com/office/drawing/2014/main" xmlns="" id="{00000000-0008-0000-18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9" name="Text Box 8">
          <a:extLst>
            <a:ext uri="{FF2B5EF4-FFF2-40B4-BE49-F238E27FC236}">
              <a16:creationId xmlns:a16="http://schemas.microsoft.com/office/drawing/2014/main" xmlns="" id="{00000000-0008-0000-18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0" name="Text Box 8">
          <a:extLst>
            <a:ext uri="{FF2B5EF4-FFF2-40B4-BE49-F238E27FC236}">
              <a16:creationId xmlns:a16="http://schemas.microsoft.com/office/drawing/2014/main" xmlns="" id="{00000000-0008-0000-18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1" name="Text Box 9">
          <a:extLst>
            <a:ext uri="{FF2B5EF4-FFF2-40B4-BE49-F238E27FC236}">
              <a16:creationId xmlns:a16="http://schemas.microsoft.com/office/drawing/2014/main" xmlns="" id="{00000000-0008-0000-18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2" name="Text Box 9">
          <a:extLst>
            <a:ext uri="{FF2B5EF4-FFF2-40B4-BE49-F238E27FC236}">
              <a16:creationId xmlns:a16="http://schemas.microsoft.com/office/drawing/2014/main" xmlns="" id="{00000000-0008-0000-18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53" name="Text Box 8">
          <a:extLst>
            <a:ext uri="{FF2B5EF4-FFF2-40B4-BE49-F238E27FC236}">
              <a16:creationId xmlns:a16="http://schemas.microsoft.com/office/drawing/2014/main" xmlns="" id="{00000000-0008-0000-18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4" name="Text Box 8">
          <a:extLst>
            <a:ext uri="{FF2B5EF4-FFF2-40B4-BE49-F238E27FC236}">
              <a16:creationId xmlns:a16="http://schemas.microsoft.com/office/drawing/2014/main" xmlns="" id="{00000000-0008-0000-18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5" name="Text Box 9">
          <a:extLst>
            <a:ext uri="{FF2B5EF4-FFF2-40B4-BE49-F238E27FC236}">
              <a16:creationId xmlns:a16="http://schemas.microsoft.com/office/drawing/2014/main" xmlns="" id="{00000000-0008-0000-18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56" name="Text Box 8">
          <a:extLst>
            <a:ext uri="{FF2B5EF4-FFF2-40B4-BE49-F238E27FC236}">
              <a16:creationId xmlns:a16="http://schemas.microsoft.com/office/drawing/2014/main" xmlns="" id="{00000000-0008-0000-18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57" name="Text Box 8">
          <a:extLst>
            <a:ext uri="{FF2B5EF4-FFF2-40B4-BE49-F238E27FC236}">
              <a16:creationId xmlns:a16="http://schemas.microsoft.com/office/drawing/2014/main" xmlns="" id="{00000000-0008-0000-18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8" name="Text Box 9">
          <a:extLst>
            <a:ext uri="{FF2B5EF4-FFF2-40B4-BE49-F238E27FC236}">
              <a16:creationId xmlns:a16="http://schemas.microsoft.com/office/drawing/2014/main" xmlns="" id="{00000000-0008-0000-18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9" name="Text Box 9">
          <a:extLst>
            <a:ext uri="{FF2B5EF4-FFF2-40B4-BE49-F238E27FC236}">
              <a16:creationId xmlns:a16="http://schemas.microsoft.com/office/drawing/2014/main" xmlns="" id="{00000000-0008-0000-18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0" name="Text Box 8">
          <a:extLst>
            <a:ext uri="{FF2B5EF4-FFF2-40B4-BE49-F238E27FC236}">
              <a16:creationId xmlns:a16="http://schemas.microsoft.com/office/drawing/2014/main" xmlns="" id="{00000000-0008-0000-18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361" name="Text Box 8">
          <a:extLst>
            <a:ext uri="{FF2B5EF4-FFF2-40B4-BE49-F238E27FC236}">
              <a16:creationId xmlns:a16="http://schemas.microsoft.com/office/drawing/2014/main" xmlns="" id="{00000000-0008-0000-18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2" name="Text Box 8">
          <a:extLst>
            <a:ext uri="{FF2B5EF4-FFF2-40B4-BE49-F238E27FC236}">
              <a16:creationId xmlns:a16="http://schemas.microsoft.com/office/drawing/2014/main" xmlns="" id="{00000000-0008-0000-18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3" name="Text Box 8">
          <a:extLst>
            <a:ext uri="{FF2B5EF4-FFF2-40B4-BE49-F238E27FC236}">
              <a16:creationId xmlns:a16="http://schemas.microsoft.com/office/drawing/2014/main" xmlns="" id="{00000000-0008-0000-18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4" name="Text Box 9">
          <a:extLst>
            <a:ext uri="{FF2B5EF4-FFF2-40B4-BE49-F238E27FC236}">
              <a16:creationId xmlns:a16="http://schemas.microsoft.com/office/drawing/2014/main" xmlns="" id="{00000000-0008-0000-18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5" name="Text Box 9">
          <a:extLst>
            <a:ext uri="{FF2B5EF4-FFF2-40B4-BE49-F238E27FC236}">
              <a16:creationId xmlns:a16="http://schemas.microsoft.com/office/drawing/2014/main" xmlns="" id="{00000000-0008-0000-18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6" name="Text Box 8">
          <a:extLst>
            <a:ext uri="{FF2B5EF4-FFF2-40B4-BE49-F238E27FC236}">
              <a16:creationId xmlns:a16="http://schemas.microsoft.com/office/drawing/2014/main" xmlns="" id="{00000000-0008-0000-18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7" name="Text Box 8">
          <a:extLst>
            <a:ext uri="{FF2B5EF4-FFF2-40B4-BE49-F238E27FC236}">
              <a16:creationId xmlns:a16="http://schemas.microsoft.com/office/drawing/2014/main" xmlns="" id="{00000000-0008-0000-18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8" name="Text Box 9">
          <a:extLst>
            <a:ext uri="{FF2B5EF4-FFF2-40B4-BE49-F238E27FC236}">
              <a16:creationId xmlns:a16="http://schemas.microsoft.com/office/drawing/2014/main" xmlns="" id="{00000000-0008-0000-18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9" name="Text Box 9">
          <a:extLst>
            <a:ext uri="{FF2B5EF4-FFF2-40B4-BE49-F238E27FC236}">
              <a16:creationId xmlns:a16="http://schemas.microsoft.com/office/drawing/2014/main" xmlns="" id="{00000000-0008-0000-18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0" name="Text Box 8">
          <a:extLst>
            <a:ext uri="{FF2B5EF4-FFF2-40B4-BE49-F238E27FC236}">
              <a16:creationId xmlns:a16="http://schemas.microsoft.com/office/drawing/2014/main" xmlns="" id="{00000000-0008-0000-18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1" name="Text Box 8">
          <a:extLst>
            <a:ext uri="{FF2B5EF4-FFF2-40B4-BE49-F238E27FC236}">
              <a16:creationId xmlns:a16="http://schemas.microsoft.com/office/drawing/2014/main" xmlns="" id="{00000000-0008-0000-18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2" name="Text Box 9">
          <a:extLst>
            <a:ext uri="{FF2B5EF4-FFF2-40B4-BE49-F238E27FC236}">
              <a16:creationId xmlns:a16="http://schemas.microsoft.com/office/drawing/2014/main" xmlns="" id="{00000000-0008-0000-18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3" name="Text Box 9">
          <a:extLst>
            <a:ext uri="{FF2B5EF4-FFF2-40B4-BE49-F238E27FC236}">
              <a16:creationId xmlns:a16="http://schemas.microsoft.com/office/drawing/2014/main" xmlns="" id="{00000000-0008-0000-18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4" name="Text Box 8">
          <a:extLst>
            <a:ext uri="{FF2B5EF4-FFF2-40B4-BE49-F238E27FC236}">
              <a16:creationId xmlns:a16="http://schemas.microsoft.com/office/drawing/2014/main" xmlns="" id="{00000000-0008-0000-18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5" name="Text Box 8">
          <a:extLst>
            <a:ext uri="{FF2B5EF4-FFF2-40B4-BE49-F238E27FC236}">
              <a16:creationId xmlns:a16="http://schemas.microsoft.com/office/drawing/2014/main" xmlns="" id="{00000000-0008-0000-18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6" name="Text Box 9">
          <a:extLst>
            <a:ext uri="{FF2B5EF4-FFF2-40B4-BE49-F238E27FC236}">
              <a16:creationId xmlns:a16="http://schemas.microsoft.com/office/drawing/2014/main" xmlns="" id="{00000000-0008-0000-18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7" name="Text Box 9">
          <a:extLst>
            <a:ext uri="{FF2B5EF4-FFF2-40B4-BE49-F238E27FC236}">
              <a16:creationId xmlns:a16="http://schemas.microsoft.com/office/drawing/2014/main" xmlns="" id="{00000000-0008-0000-18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8" name="Text Box 8">
          <a:extLst>
            <a:ext uri="{FF2B5EF4-FFF2-40B4-BE49-F238E27FC236}">
              <a16:creationId xmlns:a16="http://schemas.microsoft.com/office/drawing/2014/main" xmlns="" id="{00000000-0008-0000-18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9" name="Text Box 8">
          <a:extLst>
            <a:ext uri="{FF2B5EF4-FFF2-40B4-BE49-F238E27FC236}">
              <a16:creationId xmlns:a16="http://schemas.microsoft.com/office/drawing/2014/main" xmlns="" id="{00000000-0008-0000-18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0" name="Text Box 9">
          <a:extLst>
            <a:ext uri="{FF2B5EF4-FFF2-40B4-BE49-F238E27FC236}">
              <a16:creationId xmlns:a16="http://schemas.microsoft.com/office/drawing/2014/main" xmlns="" id="{00000000-0008-0000-18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1" name="Text Box 8">
          <a:extLst>
            <a:ext uri="{FF2B5EF4-FFF2-40B4-BE49-F238E27FC236}">
              <a16:creationId xmlns:a16="http://schemas.microsoft.com/office/drawing/2014/main" xmlns="" id="{00000000-0008-0000-18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2" name="Text Box 8">
          <a:extLst>
            <a:ext uri="{FF2B5EF4-FFF2-40B4-BE49-F238E27FC236}">
              <a16:creationId xmlns:a16="http://schemas.microsoft.com/office/drawing/2014/main" xmlns="" id="{00000000-0008-0000-18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3" name="Text Box 9">
          <a:extLst>
            <a:ext uri="{FF2B5EF4-FFF2-40B4-BE49-F238E27FC236}">
              <a16:creationId xmlns:a16="http://schemas.microsoft.com/office/drawing/2014/main" xmlns="" id="{00000000-0008-0000-18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4" name="Text Box 9">
          <a:extLst>
            <a:ext uri="{FF2B5EF4-FFF2-40B4-BE49-F238E27FC236}">
              <a16:creationId xmlns:a16="http://schemas.microsoft.com/office/drawing/2014/main" xmlns="" id="{00000000-0008-0000-18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5" name="Text Box 8">
          <a:extLst>
            <a:ext uri="{FF2B5EF4-FFF2-40B4-BE49-F238E27FC236}">
              <a16:creationId xmlns:a16="http://schemas.microsoft.com/office/drawing/2014/main" xmlns="" id="{00000000-0008-0000-18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6" name="Text Box 8">
          <a:extLst>
            <a:ext uri="{FF2B5EF4-FFF2-40B4-BE49-F238E27FC236}">
              <a16:creationId xmlns:a16="http://schemas.microsoft.com/office/drawing/2014/main" xmlns="" id="{00000000-0008-0000-18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7" name="Text Box 9">
          <a:extLst>
            <a:ext uri="{FF2B5EF4-FFF2-40B4-BE49-F238E27FC236}">
              <a16:creationId xmlns:a16="http://schemas.microsoft.com/office/drawing/2014/main" xmlns="" id="{00000000-0008-0000-18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8" name="Text Box 8">
          <a:extLst>
            <a:ext uri="{FF2B5EF4-FFF2-40B4-BE49-F238E27FC236}">
              <a16:creationId xmlns:a16="http://schemas.microsoft.com/office/drawing/2014/main" xmlns="" id="{00000000-0008-0000-18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9" name="Text Box 8">
          <a:extLst>
            <a:ext uri="{FF2B5EF4-FFF2-40B4-BE49-F238E27FC236}">
              <a16:creationId xmlns:a16="http://schemas.microsoft.com/office/drawing/2014/main" xmlns="" id="{00000000-0008-0000-18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0" name="Text Box 9">
          <a:extLst>
            <a:ext uri="{FF2B5EF4-FFF2-40B4-BE49-F238E27FC236}">
              <a16:creationId xmlns:a16="http://schemas.microsoft.com/office/drawing/2014/main" xmlns="" id="{00000000-0008-0000-18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1" name="Text Box 9">
          <a:extLst>
            <a:ext uri="{FF2B5EF4-FFF2-40B4-BE49-F238E27FC236}">
              <a16:creationId xmlns:a16="http://schemas.microsoft.com/office/drawing/2014/main" xmlns="" id="{00000000-0008-0000-18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2" name="Text Box 8">
          <a:extLst>
            <a:ext uri="{FF2B5EF4-FFF2-40B4-BE49-F238E27FC236}">
              <a16:creationId xmlns:a16="http://schemas.microsoft.com/office/drawing/2014/main" xmlns="" id="{00000000-0008-0000-18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3" name="Text Box 8">
          <a:extLst>
            <a:ext uri="{FF2B5EF4-FFF2-40B4-BE49-F238E27FC236}">
              <a16:creationId xmlns:a16="http://schemas.microsoft.com/office/drawing/2014/main" xmlns="" id="{00000000-0008-0000-18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4" name="Text Box 9">
          <a:extLst>
            <a:ext uri="{FF2B5EF4-FFF2-40B4-BE49-F238E27FC236}">
              <a16:creationId xmlns:a16="http://schemas.microsoft.com/office/drawing/2014/main" xmlns="" id="{00000000-0008-0000-18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5" name="Text Box 9">
          <a:extLst>
            <a:ext uri="{FF2B5EF4-FFF2-40B4-BE49-F238E27FC236}">
              <a16:creationId xmlns:a16="http://schemas.microsoft.com/office/drawing/2014/main" xmlns="" id="{00000000-0008-0000-18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6" name="Text Box 8">
          <a:extLst>
            <a:ext uri="{FF2B5EF4-FFF2-40B4-BE49-F238E27FC236}">
              <a16:creationId xmlns:a16="http://schemas.microsoft.com/office/drawing/2014/main" xmlns="" id="{00000000-0008-0000-18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7" name="Text Box 8">
          <a:extLst>
            <a:ext uri="{FF2B5EF4-FFF2-40B4-BE49-F238E27FC236}">
              <a16:creationId xmlns:a16="http://schemas.microsoft.com/office/drawing/2014/main" xmlns="" id="{00000000-0008-0000-18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8" name="Text Box 9">
          <a:extLst>
            <a:ext uri="{FF2B5EF4-FFF2-40B4-BE49-F238E27FC236}">
              <a16:creationId xmlns:a16="http://schemas.microsoft.com/office/drawing/2014/main" xmlns="" id="{00000000-0008-0000-18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9" name="Text Box 9">
          <a:extLst>
            <a:ext uri="{FF2B5EF4-FFF2-40B4-BE49-F238E27FC236}">
              <a16:creationId xmlns:a16="http://schemas.microsoft.com/office/drawing/2014/main" xmlns="" id="{00000000-0008-0000-18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0" name="Text Box 8">
          <a:extLst>
            <a:ext uri="{FF2B5EF4-FFF2-40B4-BE49-F238E27FC236}">
              <a16:creationId xmlns:a16="http://schemas.microsoft.com/office/drawing/2014/main" xmlns="" id="{00000000-0008-0000-18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1" name="Text Box 8">
          <a:extLst>
            <a:ext uri="{FF2B5EF4-FFF2-40B4-BE49-F238E27FC236}">
              <a16:creationId xmlns:a16="http://schemas.microsoft.com/office/drawing/2014/main" xmlns="" id="{00000000-0008-0000-18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2" name="Text Box 9">
          <a:extLst>
            <a:ext uri="{FF2B5EF4-FFF2-40B4-BE49-F238E27FC236}">
              <a16:creationId xmlns:a16="http://schemas.microsoft.com/office/drawing/2014/main" xmlns="" id="{00000000-0008-0000-18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3" name="Text Box 9">
          <a:extLst>
            <a:ext uri="{FF2B5EF4-FFF2-40B4-BE49-F238E27FC236}">
              <a16:creationId xmlns:a16="http://schemas.microsoft.com/office/drawing/2014/main" xmlns="" id="{00000000-0008-0000-18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4" name="Text Box 8">
          <a:extLst>
            <a:ext uri="{FF2B5EF4-FFF2-40B4-BE49-F238E27FC236}">
              <a16:creationId xmlns:a16="http://schemas.microsoft.com/office/drawing/2014/main" xmlns="" id="{00000000-0008-0000-18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5" name="Text Box 8">
          <a:extLst>
            <a:ext uri="{FF2B5EF4-FFF2-40B4-BE49-F238E27FC236}">
              <a16:creationId xmlns:a16="http://schemas.microsoft.com/office/drawing/2014/main" xmlns="" id="{00000000-0008-0000-18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6" name="Text Box 9">
          <a:extLst>
            <a:ext uri="{FF2B5EF4-FFF2-40B4-BE49-F238E27FC236}">
              <a16:creationId xmlns:a16="http://schemas.microsoft.com/office/drawing/2014/main" xmlns="" id="{00000000-0008-0000-18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7" name="Text Box 9">
          <a:extLst>
            <a:ext uri="{FF2B5EF4-FFF2-40B4-BE49-F238E27FC236}">
              <a16:creationId xmlns:a16="http://schemas.microsoft.com/office/drawing/2014/main" xmlns="" id="{00000000-0008-0000-18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8" name="Text Box 8">
          <a:extLst>
            <a:ext uri="{FF2B5EF4-FFF2-40B4-BE49-F238E27FC236}">
              <a16:creationId xmlns:a16="http://schemas.microsoft.com/office/drawing/2014/main" xmlns="" id="{00000000-0008-0000-18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9" name="Text Box 8">
          <a:extLst>
            <a:ext uri="{FF2B5EF4-FFF2-40B4-BE49-F238E27FC236}">
              <a16:creationId xmlns:a16="http://schemas.microsoft.com/office/drawing/2014/main" xmlns="" id="{00000000-0008-0000-18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0" name="Text Box 9">
          <a:extLst>
            <a:ext uri="{FF2B5EF4-FFF2-40B4-BE49-F238E27FC236}">
              <a16:creationId xmlns:a16="http://schemas.microsoft.com/office/drawing/2014/main" xmlns="" id="{00000000-0008-0000-18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1" name="Text Box 9">
          <a:extLst>
            <a:ext uri="{FF2B5EF4-FFF2-40B4-BE49-F238E27FC236}">
              <a16:creationId xmlns:a16="http://schemas.microsoft.com/office/drawing/2014/main" xmlns="" id="{00000000-0008-0000-18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2" name="Text Box 8">
          <a:extLst>
            <a:ext uri="{FF2B5EF4-FFF2-40B4-BE49-F238E27FC236}">
              <a16:creationId xmlns:a16="http://schemas.microsoft.com/office/drawing/2014/main" xmlns="" id="{00000000-0008-0000-18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3" name="Text Box 8">
          <a:extLst>
            <a:ext uri="{FF2B5EF4-FFF2-40B4-BE49-F238E27FC236}">
              <a16:creationId xmlns:a16="http://schemas.microsoft.com/office/drawing/2014/main" xmlns="" id="{00000000-0008-0000-18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4" name="Text Box 9">
          <a:extLst>
            <a:ext uri="{FF2B5EF4-FFF2-40B4-BE49-F238E27FC236}">
              <a16:creationId xmlns:a16="http://schemas.microsoft.com/office/drawing/2014/main" xmlns="" id="{00000000-0008-0000-18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5" name="Text Box 9">
          <a:extLst>
            <a:ext uri="{FF2B5EF4-FFF2-40B4-BE49-F238E27FC236}">
              <a16:creationId xmlns:a16="http://schemas.microsoft.com/office/drawing/2014/main" xmlns="" id="{00000000-0008-0000-18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6" name="Text Box 8">
          <a:extLst>
            <a:ext uri="{FF2B5EF4-FFF2-40B4-BE49-F238E27FC236}">
              <a16:creationId xmlns:a16="http://schemas.microsoft.com/office/drawing/2014/main" xmlns="" id="{00000000-0008-0000-18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7" name="Text Box 8">
          <a:extLst>
            <a:ext uri="{FF2B5EF4-FFF2-40B4-BE49-F238E27FC236}">
              <a16:creationId xmlns:a16="http://schemas.microsoft.com/office/drawing/2014/main" xmlns="" id="{00000000-0008-0000-18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8" name="Text Box 9">
          <a:extLst>
            <a:ext uri="{FF2B5EF4-FFF2-40B4-BE49-F238E27FC236}">
              <a16:creationId xmlns:a16="http://schemas.microsoft.com/office/drawing/2014/main" xmlns="" id="{00000000-0008-0000-18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9" name="Text Box 9">
          <a:extLst>
            <a:ext uri="{FF2B5EF4-FFF2-40B4-BE49-F238E27FC236}">
              <a16:creationId xmlns:a16="http://schemas.microsoft.com/office/drawing/2014/main" xmlns="" id="{00000000-0008-0000-18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0" name="Text Box 8">
          <a:extLst>
            <a:ext uri="{FF2B5EF4-FFF2-40B4-BE49-F238E27FC236}">
              <a16:creationId xmlns:a16="http://schemas.microsoft.com/office/drawing/2014/main" xmlns="" id="{00000000-0008-0000-18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1" name="Text Box 8">
          <a:extLst>
            <a:ext uri="{FF2B5EF4-FFF2-40B4-BE49-F238E27FC236}">
              <a16:creationId xmlns:a16="http://schemas.microsoft.com/office/drawing/2014/main" xmlns="" id="{00000000-0008-0000-18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2" name="Text Box 9">
          <a:extLst>
            <a:ext uri="{FF2B5EF4-FFF2-40B4-BE49-F238E27FC236}">
              <a16:creationId xmlns:a16="http://schemas.microsoft.com/office/drawing/2014/main" xmlns="" id="{00000000-0008-0000-18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3" name="Text Box 9">
          <a:extLst>
            <a:ext uri="{FF2B5EF4-FFF2-40B4-BE49-F238E27FC236}">
              <a16:creationId xmlns:a16="http://schemas.microsoft.com/office/drawing/2014/main" xmlns="" id="{00000000-0008-0000-18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4" name="Text Box 8">
          <a:extLst>
            <a:ext uri="{FF2B5EF4-FFF2-40B4-BE49-F238E27FC236}">
              <a16:creationId xmlns:a16="http://schemas.microsoft.com/office/drawing/2014/main" xmlns="" id="{00000000-0008-0000-18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5" name="Text Box 8">
          <a:extLst>
            <a:ext uri="{FF2B5EF4-FFF2-40B4-BE49-F238E27FC236}">
              <a16:creationId xmlns:a16="http://schemas.microsoft.com/office/drawing/2014/main" xmlns="" id="{00000000-0008-0000-18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6" name="Text Box 9">
          <a:extLst>
            <a:ext uri="{FF2B5EF4-FFF2-40B4-BE49-F238E27FC236}">
              <a16:creationId xmlns:a16="http://schemas.microsoft.com/office/drawing/2014/main" xmlns="" id="{00000000-0008-0000-18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1059656</xdr:colOff>
      <xdr:row>42</xdr:row>
      <xdr:rowOff>0</xdr:rowOff>
    </xdr:from>
    <xdr:to>
      <xdr:col>1</xdr:col>
      <xdr:colOff>2106046</xdr:colOff>
      <xdr:row>42</xdr:row>
      <xdr:rowOff>104775</xdr:rowOff>
    </xdr:to>
    <xdr:sp macro="" textlink="">
      <xdr:nvSpPr>
        <xdr:cNvPr id="2" name="Text Box 8">
          <a:extLst>
            <a:ext uri="{FF2B5EF4-FFF2-40B4-BE49-F238E27FC236}">
              <a16:creationId xmlns:a16="http://schemas.microsoft.com/office/drawing/2014/main" xmlns="" id="{00000000-0008-0000-1900-000002000000}"/>
            </a:ext>
          </a:extLst>
        </xdr:cNvPr>
        <xdr:cNvSpPr txBox="1">
          <a:spLocks noChangeArrowheads="1"/>
        </xdr:cNvSpPr>
      </xdr:nvSpPr>
      <xdr:spPr bwMode="auto">
        <a:xfrm>
          <a:off x="1821656" y="18192750"/>
          <a:ext cx="1046390" cy="104775"/>
        </a:xfrm>
        <a:prstGeom prst="rect">
          <a:avLst/>
        </a:prstGeom>
        <a:noFill/>
        <a:ln w="9525">
          <a:noFill/>
          <a:miter lim="800000"/>
          <a:headEnd/>
          <a:tailEnd/>
        </a:ln>
      </xdr:spPr>
    </xdr:sp>
    <xdr:clientData/>
  </xdr:twoCellAnchor>
  <xdr:twoCellAnchor editAs="oneCell">
    <xdr:from>
      <xdr:col>1</xdr:col>
      <xdr:colOff>164306</xdr:colOff>
      <xdr:row>42</xdr:row>
      <xdr:rowOff>214313</xdr:rowOff>
    </xdr:from>
    <xdr:to>
      <xdr:col>1</xdr:col>
      <xdr:colOff>1293699</xdr:colOff>
      <xdr:row>43</xdr:row>
      <xdr:rowOff>71438</xdr:rowOff>
    </xdr:to>
    <xdr:sp macro="" textlink="">
      <xdr:nvSpPr>
        <xdr:cNvPr id="3" name="Text Box 8">
          <a:extLst>
            <a:ext uri="{FF2B5EF4-FFF2-40B4-BE49-F238E27FC236}">
              <a16:creationId xmlns:a16="http://schemas.microsoft.com/office/drawing/2014/main" xmlns="" id="{00000000-0008-0000-1900-000003000000}"/>
            </a:ext>
          </a:extLst>
        </xdr:cNvPr>
        <xdr:cNvSpPr txBox="1">
          <a:spLocks noChangeArrowheads="1"/>
        </xdr:cNvSpPr>
      </xdr:nvSpPr>
      <xdr:spPr bwMode="auto">
        <a:xfrm>
          <a:off x="926306" y="18407063"/>
          <a:ext cx="1129393" cy="95250"/>
        </a:xfrm>
        <a:prstGeom prst="rect">
          <a:avLst/>
        </a:prstGeom>
        <a:noFill/>
        <a:ln w="9525">
          <a:noFill/>
          <a:miter lim="800000"/>
          <a:headEnd/>
          <a:tailEnd/>
        </a:ln>
      </xdr:spPr>
    </xdr:sp>
    <xdr:clientData/>
  </xdr:twoCellAnchor>
  <xdr:twoCellAnchor editAs="oneCell">
    <xdr:from>
      <xdr:col>0</xdr:col>
      <xdr:colOff>666750</xdr:colOff>
      <xdr:row>43</xdr:row>
      <xdr:rowOff>11906</xdr:rowOff>
    </xdr:from>
    <xdr:to>
      <xdr:col>1</xdr:col>
      <xdr:colOff>1138918</xdr:colOff>
      <xdr:row>43</xdr:row>
      <xdr:rowOff>107156</xdr:rowOff>
    </xdr:to>
    <xdr:sp macro="" textlink="">
      <xdr:nvSpPr>
        <xdr:cNvPr id="4" name="Text Box 9">
          <a:extLst>
            <a:ext uri="{FF2B5EF4-FFF2-40B4-BE49-F238E27FC236}">
              <a16:creationId xmlns:a16="http://schemas.microsoft.com/office/drawing/2014/main" xmlns="" id="{00000000-0008-0000-1900-000004000000}"/>
            </a:ext>
          </a:extLst>
        </xdr:cNvPr>
        <xdr:cNvSpPr txBox="1">
          <a:spLocks noChangeArrowheads="1"/>
        </xdr:cNvSpPr>
      </xdr:nvSpPr>
      <xdr:spPr bwMode="auto">
        <a:xfrm>
          <a:off x="666750" y="18442781"/>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 name="Text Box 9">
          <a:extLst>
            <a:ext uri="{FF2B5EF4-FFF2-40B4-BE49-F238E27FC236}">
              <a16:creationId xmlns:a16="http://schemas.microsoft.com/office/drawing/2014/main" xmlns="" id="{00000000-0008-0000-1900-00000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 name="Text Box 8">
          <a:extLst>
            <a:ext uri="{FF2B5EF4-FFF2-40B4-BE49-F238E27FC236}">
              <a16:creationId xmlns:a16="http://schemas.microsoft.com/office/drawing/2014/main" xmlns="" id="{00000000-0008-0000-1900-00000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 name="Text Box 8">
          <a:extLst>
            <a:ext uri="{FF2B5EF4-FFF2-40B4-BE49-F238E27FC236}">
              <a16:creationId xmlns:a16="http://schemas.microsoft.com/office/drawing/2014/main" xmlns="" id="{00000000-0008-0000-1900-000007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 name="Text Box 8">
          <a:extLst>
            <a:ext uri="{FF2B5EF4-FFF2-40B4-BE49-F238E27FC236}">
              <a16:creationId xmlns:a16="http://schemas.microsoft.com/office/drawing/2014/main" xmlns="" id="{00000000-0008-0000-1900-00000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 name="Text Box 8">
          <a:extLst>
            <a:ext uri="{FF2B5EF4-FFF2-40B4-BE49-F238E27FC236}">
              <a16:creationId xmlns:a16="http://schemas.microsoft.com/office/drawing/2014/main" xmlns="" id="{00000000-0008-0000-1900-00000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 name="Text Box 9">
          <a:extLst>
            <a:ext uri="{FF2B5EF4-FFF2-40B4-BE49-F238E27FC236}">
              <a16:creationId xmlns:a16="http://schemas.microsoft.com/office/drawing/2014/main" xmlns="" id="{00000000-0008-0000-1900-00000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 name="Text Box 9">
          <a:extLst>
            <a:ext uri="{FF2B5EF4-FFF2-40B4-BE49-F238E27FC236}">
              <a16:creationId xmlns:a16="http://schemas.microsoft.com/office/drawing/2014/main" xmlns="" id="{00000000-0008-0000-1900-00000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 name="Text Box 8">
          <a:extLst>
            <a:ext uri="{FF2B5EF4-FFF2-40B4-BE49-F238E27FC236}">
              <a16:creationId xmlns:a16="http://schemas.microsoft.com/office/drawing/2014/main" xmlns="" id="{00000000-0008-0000-1900-00000C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 name="Text Box 8">
          <a:extLst>
            <a:ext uri="{FF2B5EF4-FFF2-40B4-BE49-F238E27FC236}">
              <a16:creationId xmlns:a16="http://schemas.microsoft.com/office/drawing/2014/main" xmlns="" id="{00000000-0008-0000-1900-00000D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 name="Text Box 9">
          <a:extLst>
            <a:ext uri="{FF2B5EF4-FFF2-40B4-BE49-F238E27FC236}">
              <a16:creationId xmlns:a16="http://schemas.microsoft.com/office/drawing/2014/main" xmlns="" id="{00000000-0008-0000-1900-00000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5" name="Text Box 9">
          <a:extLst>
            <a:ext uri="{FF2B5EF4-FFF2-40B4-BE49-F238E27FC236}">
              <a16:creationId xmlns:a16="http://schemas.microsoft.com/office/drawing/2014/main" xmlns="" id="{00000000-0008-0000-1900-00000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6" name="Text Box 8">
          <a:extLst>
            <a:ext uri="{FF2B5EF4-FFF2-40B4-BE49-F238E27FC236}">
              <a16:creationId xmlns:a16="http://schemas.microsoft.com/office/drawing/2014/main" xmlns="" id="{00000000-0008-0000-1900-000010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7" name="Text Box 8">
          <a:extLst>
            <a:ext uri="{FF2B5EF4-FFF2-40B4-BE49-F238E27FC236}">
              <a16:creationId xmlns:a16="http://schemas.microsoft.com/office/drawing/2014/main" xmlns="" id="{00000000-0008-0000-1900-000011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8" name="Text Box 9">
          <a:extLst>
            <a:ext uri="{FF2B5EF4-FFF2-40B4-BE49-F238E27FC236}">
              <a16:creationId xmlns:a16="http://schemas.microsoft.com/office/drawing/2014/main" xmlns="" id="{00000000-0008-0000-1900-00001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9" name="Text Box 9">
          <a:extLst>
            <a:ext uri="{FF2B5EF4-FFF2-40B4-BE49-F238E27FC236}">
              <a16:creationId xmlns:a16="http://schemas.microsoft.com/office/drawing/2014/main" xmlns="" id="{00000000-0008-0000-1900-00001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0" name="Text Box 8">
          <a:extLst>
            <a:ext uri="{FF2B5EF4-FFF2-40B4-BE49-F238E27FC236}">
              <a16:creationId xmlns:a16="http://schemas.microsoft.com/office/drawing/2014/main" xmlns="" id="{00000000-0008-0000-1900-000014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 name="Text Box 8">
          <a:extLst>
            <a:ext uri="{FF2B5EF4-FFF2-40B4-BE49-F238E27FC236}">
              <a16:creationId xmlns:a16="http://schemas.microsoft.com/office/drawing/2014/main" xmlns="" id="{00000000-0008-0000-1900-000015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 name="Text Box 9">
          <a:extLst>
            <a:ext uri="{FF2B5EF4-FFF2-40B4-BE49-F238E27FC236}">
              <a16:creationId xmlns:a16="http://schemas.microsoft.com/office/drawing/2014/main" xmlns="" id="{00000000-0008-0000-1900-00001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 name="Text Box 9">
          <a:extLst>
            <a:ext uri="{FF2B5EF4-FFF2-40B4-BE49-F238E27FC236}">
              <a16:creationId xmlns:a16="http://schemas.microsoft.com/office/drawing/2014/main" xmlns="" id="{00000000-0008-0000-1900-00001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 name="Text Box 8">
          <a:extLst>
            <a:ext uri="{FF2B5EF4-FFF2-40B4-BE49-F238E27FC236}">
              <a16:creationId xmlns:a16="http://schemas.microsoft.com/office/drawing/2014/main" xmlns="" id="{00000000-0008-0000-1900-00001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 name="Text Box 8">
          <a:extLst>
            <a:ext uri="{FF2B5EF4-FFF2-40B4-BE49-F238E27FC236}">
              <a16:creationId xmlns:a16="http://schemas.microsoft.com/office/drawing/2014/main" xmlns="" id="{00000000-0008-0000-1900-00001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 name="Text Box 9">
          <a:extLst>
            <a:ext uri="{FF2B5EF4-FFF2-40B4-BE49-F238E27FC236}">
              <a16:creationId xmlns:a16="http://schemas.microsoft.com/office/drawing/2014/main" xmlns="" id="{00000000-0008-0000-1900-00001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 name="Text Box 8">
          <a:extLst>
            <a:ext uri="{FF2B5EF4-FFF2-40B4-BE49-F238E27FC236}">
              <a16:creationId xmlns:a16="http://schemas.microsoft.com/office/drawing/2014/main" xmlns="" id="{00000000-0008-0000-1900-00001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 name="Text Box 8">
          <a:extLst>
            <a:ext uri="{FF2B5EF4-FFF2-40B4-BE49-F238E27FC236}">
              <a16:creationId xmlns:a16="http://schemas.microsoft.com/office/drawing/2014/main" xmlns="" id="{00000000-0008-0000-1900-00001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9" name="Text Box 9">
          <a:extLst>
            <a:ext uri="{FF2B5EF4-FFF2-40B4-BE49-F238E27FC236}">
              <a16:creationId xmlns:a16="http://schemas.microsoft.com/office/drawing/2014/main" xmlns="" id="{00000000-0008-0000-1900-00001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0" name="Text Box 9">
          <a:extLst>
            <a:ext uri="{FF2B5EF4-FFF2-40B4-BE49-F238E27FC236}">
              <a16:creationId xmlns:a16="http://schemas.microsoft.com/office/drawing/2014/main" xmlns="" id="{00000000-0008-0000-1900-00001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1" name="Text Box 8">
          <a:extLst>
            <a:ext uri="{FF2B5EF4-FFF2-40B4-BE49-F238E27FC236}">
              <a16:creationId xmlns:a16="http://schemas.microsoft.com/office/drawing/2014/main" xmlns="" id="{00000000-0008-0000-1900-00001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2" name="Text Box 8">
          <a:extLst>
            <a:ext uri="{FF2B5EF4-FFF2-40B4-BE49-F238E27FC236}">
              <a16:creationId xmlns:a16="http://schemas.microsoft.com/office/drawing/2014/main" xmlns="" id="{00000000-0008-0000-1900-00002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3" name="Text Box 9">
          <a:extLst>
            <a:ext uri="{FF2B5EF4-FFF2-40B4-BE49-F238E27FC236}">
              <a16:creationId xmlns:a16="http://schemas.microsoft.com/office/drawing/2014/main" xmlns="" id="{00000000-0008-0000-1900-00002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4" name="Text Box 8">
          <a:extLst>
            <a:ext uri="{FF2B5EF4-FFF2-40B4-BE49-F238E27FC236}">
              <a16:creationId xmlns:a16="http://schemas.microsoft.com/office/drawing/2014/main" xmlns="" id="{00000000-0008-0000-1900-00002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 name="Text Box 8">
          <a:extLst>
            <a:ext uri="{FF2B5EF4-FFF2-40B4-BE49-F238E27FC236}">
              <a16:creationId xmlns:a16="http://schemas.microsoft.com/office/drawing/2014/main" xmlns="" id="{00000000-0008-0000-1900-00002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 name="Text Box 9">
          <a:extLst>
            <a:ext uri="{FF2B5EF4-FFF2-40B4-BE49-F238E27FC236}">
              <a16:creationId xmlns:a16="http://schemas.microsoft.com/office/drawing/2014/main" xmlns="" id="{00000000-0008-0000-1900-00002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 name="Text Box 9">
          <a:extLst>
            <a:ext uri="{FF2B5EF4-FFF2-40B4-BE49-F238E27FC236}">
              <a16:creationId xmlns:a16="http://schemas.microsoft.com/office/drawing/2014/main" xmlns="" id="{00000000-0008-0000-1900-00002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 name="Text Box 8">
          <a:extLst>
            <a:ext uri="{FF2B5EF4-FFF2-40B4-BE49-F238E27FC236}">
              <a16:creationId xmlns:a16="http://schemas.microsoft.com/office/drawing/2014/main" xmlns="" id="{00000000-0008-0000-1900-00002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 name="Text Box 8">
          <a:extLst>
            <a:ext uri="{FF2B5EF4-FFF2-40B4-BE49-F238E27FC236}">
              <a16:creationId xmlns:a16="http://schemas.microsoft.com/office/drawing/2014/main" xmlns="" id="{00000000-0008-0000-1900-00002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 name="Text Box 9">
          <a:extLst>
            <a:ext uri="{FF2B5EF4-FFF2-40B4-BE49-F238E27FC236}">
              <a16:creationId xmlns:a16="http://schemas.microsoft.com/office/drawing/2014/main" xmlns="" id="{00000000-0008-0000-1900-00002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 name="Text Box 9">
          <a:extLst>
            <a:ext uri="{FF2B5EF4-FFF2-40B4-BE49-F238E27FC236}">
              <a16:creationId xmlns:a16="http://schemas.microsoft.com/office/drawing/2014/main" xmlns="" id="{00000000-0008-0000-1900-00002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 name="Text Box 8">
          <a:extLst>
            <a:ext uri="{FF2B5EF4-FFF2-40B4-BE49-F238E27FC236}">
              <a16:creationId xmlns:a16="http://schemas.microsoft.com/office/drawing/2014/main" xmlns="" id="{00000000-0008-0000-1900-00002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 name="Text Box 8">
          <a:extLst>
            <a:ext uri="{FF2B5EF4-FFF2-40B4-BE49-F238E27FC236}">
              <a16:creationId xmlns:a16="http://schemas.microsoft.com/office/drawing/2014/main" xmlns="" id="{00000000-0008-0000-1900-00002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 name="Text Box 9">
          <a:extLst>
            <a:ext uri="{FF2B5EF4-FFF2-40B4-BE49-F238E27FC236}">
              <a16:creationId xmlns:a16="http://schemas.microsoft.com/office/drawing/2014/main" xmlns="" id="{00000000-0008-0000-1900-00002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 name="Text Box 9">
          <a:extLst>
            <a:ext uri="{FF2B5EF4-FFF2-40B4-BE49-F238E27FC236}">
              <a16:creationId xmlns:a16="http://schemas.microsoft.com/office/drawing/2014/main" xmlns="" id="{00000000-0008-0000-1900-00002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 name="Text Box 8">
          <a:extLst>
            <a:ext uri="{FF2B5EF4-FFF2-40B4-BE49-F238E27FC236}">
              <a16:creationId xmlns:a16="http://schemas.microsoft.com/office/drawing/2014/main" xmlns="" id="{00000000-0008-0000-1900-00002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 name="Text Box 8">
          <a:extLst>
            <a:ext uri="{FF2B5EF4-FFF2-40B4-BE49-F238E27FC236}">
              <a16:creationId xmlns:a16="http://schemas.microsoft.com/office/drawing/2014/main" xmlns="" id="{00000000-0008-0000-1900-00002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 name="Text Box 9">
          <a:extLst>
            <a:ext uri="{FF2B5EF4-FFF2-40B4-BE49-F238E27FC236}">
              <a16:creationId xmlns:a16="http://schemas.microsoft.com/office/drawing/2014/main" xmlns="" id="{00000000-0008-0000-1900-00003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 name="Text Box 9">
          <a:extLst>
            <a:ext uri="{FF2B5EF4-FFF2-40B4-BE49-F238E27FC236}">
              <a16:creationId xmlns:a16="http://schemas.microsoft.com/office/drawing/2014/main" xmlns="" id="{00000000-0008-0000-1900-00003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0" name="Text Box 8">
          <a:extLst>
            <a:ext uri="{FF2B5EF4-FFF2-40B4-BE49-F238E27FC236}">
              <a16:creationId xmlns:a16="http://schemas.microsoft.com/office/drawing/2014/main" xmlns="" id="{00000000-0008-0000-1900-00003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1" name="Text Box 8">
          <a:extLst>
            <a:ext uri="{FF2B5EF4-FFF2-40B4-BE49-F238E27FC236}">
              <a16:creationId xmlns:a16="http://schemas.microsoft.com/office/drawing/2014/main" xmlns="" id="{00000000-0008-0000-1900-00003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2" name="Text Box 9">
          <a:extLst>
            <a:ext uri="{FF2B5EF4-FFF2-40B4-BE49-F238E27FC236}">
              <a16:creationId xmlns:a16="http://schemas.microsoft.com/office/drawing/2014/main" xmlns="" id="{00000000-0008-0000-1900-00003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3" name="Text Box 9">
          <a:extLst>
            <a:ext uri="{FF2B5EF4-FFF2-40B4-BE49-F238E27FC236}">
              <a16:creationId xmlns:a16="http://schemas.microsoft.com/office/drawing/2014/main" xmlns="" id="{00000000-0008-0000-1900-00003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4" name="Text Box 8">
          <a:extLst>
            <a:ext uri="{FF2B5EF4-FFF2-40B4-BE49-F238E27FC236}">
              <a16:creationId xmlns:a16="http://schemas.microsoft.com/office/drawing/2014/main" xmlns="" id="{00000000-0008-0000-1900-00003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5" name="Text Box 8">
          <a:extLst>
            <a:ext uri="{FF2B5EF4-FFF2-40B4-BE49-F238E27FC236}">
              <a16:creationId xmlns:a16="http://schemas.microsoft.com/office/drawing/2014/main" xmlns="" id="{00000000-0008-0000-1900-00003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6" name="Text Box 9">
          <a:extLst>
            <a:ext uri="{FF2B5EF4-FFF2-40B4-BE49-F238E27FC236}">
              <a16:creationId xmlns:a16="http://schemas.microsoft.com/office/drawing/2014/main" xmlns="" id="{00000000-0008-0000-1900-00003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7" name="Text Box 9">
          <a:extLst>
            <a:ext uri="{FF2B5EF4-FFF2-40B4-BE49-F238E27FC236}">
              <a16:creationId xmlns:a16="http://schemas.microsoft.com/office/drawing/2014/main" xmlns="" id="{00000000-0008-0000-1900-00003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8" name="Text Box 8">
          <a:extLst>
            <a:ext uri="{FF2B5EF4-FFF2-40B4-BE49-F238E27FC236}">
              <a16:creationId xmlns:a16="http://schemas.microsoft.com/office/drawing/2014/main" xmlns="" id="{00000000-0008-0000-1900-00003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9" name="Text Box 8">
          <a:extLst>
            <a:ext uri="{FF2B5EF4-FFF2-40B4-BE49-F238E27FC236}">
              <a16:creationId xmlns:a16="http://schemas.microsoft.com/office/drawing/2014/main" xmlns="" id="{00000000-0008-0000-1900-00003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0" name="Text Box 9">
          <a:extLst>
            <a:ext uri="{FF2B5EF4-FFF2-40B4-BE49-F238E27FC236}">
              <a16:creationId xmlns:a16="http://schemas.microsoft.com/office/drawing/2014/main" xmlns="" id="{00000000-0008-0000-1900-00003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1" name="Text Box 9">
          <a:extLst>
            <a:ext uri="{FF2B5EF4-FFF2-40B4-BE49-F238E27FC236}">
              <a16:creationId xmlns:a16="http://schemas.microsoft.com/office/drawing/2014/main" xmlns="" id="{00000000-0008-0000-1900-00003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2" name="Text Box 8">
          <a:extLst>
            <a:ext uri="{FF2B5EF4-FFF2-40B4-BE49-F238E27FC236}">
              <a16:creationId xmlns:a16="http://schemas.microsoft.com/office/drawing/2014/main" xmlns="" id="{00000000-0008-0000-1900-00003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3" name="Text Box 8">
          <a:extLst>
            <a:ext uri="{FF2B5EF4-FFF2-40B4-BE49-F238E27FC236}">
              <a16:creationId xmlns:a16="http://schemas.microsoft.com/office/drawing/2014/main" xmlns="" id="{00000000-0008-0000-1900-00003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4" name="Text Box 9">
          <a:extLst>
            <a:ext uri="{FF2B5EF4-FFF2-40B4-BE49-F238E27FC236}">
              <a16:creationId xmlns:a16="http://schemas.microsoft.com/office/drawing/2014/main" xmlns="" id="{00000000-0008-0000-1900-00004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5" name="Text Box 9">
          <a:extLst>
            <a:ext uri="{FF2B5EF4-FFF2-40B4-BE49-F238E27FC236}">
              <a16:creationId xmlns:a16="http://schemas.microsoft.com/office/drawing/2014/main" xmlns="" id="{00000000-0008-0000-1900-00004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6" name="Text Box 8">
          <a:extLst>
            <a:ext uri="{FF2B5EF4-FFF2-40B4-BE49-F238E27FC236}">
              <a16:creationId xmlns:a16="http://schemas.microsoft.com/office/drawing/2014/main" xmlns="" id="{00000000-0008-0000-1900-00004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7" name="Text Box 8">
          <a:extLst>
            <a:ext uri="{FF2B5EF4-FFF2-40B4-BE49-F238E27FC236}">
              <a16:creationId xmlns:a16="http://schemas.microsoft.com/office/drawing/2014/main" xmlns="" id="{00000000-0008-0000-1900-00004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8" name="Text Box 9">
          <a:extLst>
            <a:ext uri="{FF2B5EF4-FFF2-40B4-BE49-F238E27FC236}">
              <a16:creationId xmlns:a16="http://schemas.microsoft.com/office/drawing/2014/main" xmlns="" id="{00000000-0008-0000-1900-00004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9" name="Text Box 9">
          <a:extLst>
            <a:ext uri="{FF2B5EF4-FFF2-40B4-BE49-F238E27FC236}">
              <a16:creationId xmlns:a16="http://schemas.microsoft.com/office/drawing/2014/main" xmlns="" id="{00000000-0008-0000-1900-00004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0" name="Text Box 8">
          <a:extLst>
            <a:ext uri="{FF2B5EF4-FFF2-40B4-BE49-F238E27FC236}">
              <a16:creationId xmlns:a16="http://schemas.microsoft.com/office/drawing/2014/main" xmlns="" id="{00000000-0008-0000-1900-00004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1" name="Text Box 8">
          <a:extLst>
            <a:ext uri="{FF2B5EF4-FFF2-40B4-BE49-F238E27FC236}">
              <a16:creationId xmlns:a16="http://schemas.microsoft.com/office/drawing/2014/main" xmlns="" id="{00000000-0008-0000-1900-00004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2" name="Text Box 9">
          <a:extLst>
            <a:ext uri="{FF2B5EF4-FFF2-40B4-BE49-F238E27FC236}">
              <a16:creationId xmlns:a16="http://schemas.microsoft.com/office/drawing/2014/main" xmlns="" id="{00000000-0008-0000-1900-00004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3" name="Text Box 8">
          <a:extLst>
            <a:ext uri="{FF2B5EF4-FFF2-40B4-BE49-F238E27FC236}">
              <a16:creationId xmlns:a16="http://schemas.microsoft.com/office/drawing/2014/main" xmlns="" id="{00000000-0008-0000-1900-00004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4" name="Text Box 8">
          <a:extLst>
            <a:ext uri="{FF2B5EF4-FFF2-40B4-BE49-F238E27FC236}">
              <a16:creationId xmlns:a16="http://schemas.microsoft.com/office/drawing/2014/main" xmlns="" id="{00000000-0008-0000-1900-00004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5" name="Text Box 9">
          <a:extLst>
            <a:ext uri="{FF2B5EF4-FFF2-40B4-BE49-F238E27FC236}">
              <a16:creationId xmlns:a16="http://schemas.microsoft.com/office/drawing/2014/main" xmlns="" id="{00000000-0008-0000-1900-00004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6" name="Text Box 9">
          <a:extLst>
            <a:ext uri="{FF2B5EF4-FFF2-40B4-BE49-F238E27FC236}">
              <a16:creationId xmlns:a16="http://schemas.microsoft.com/office/drawing/2014/main" xmlns="" id="{00000000-0008-0000-1900-00004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7" name="Text Box 8">
          <a:extLst>
            <a:ext uri="{FF2B5EF4-FFF2-40B4-BE49-F238E27FC236}">
              <a16:creationId xmlns:a16="http://schemas.microsoft.com/office/drawing/2014/main" xmlns="" id="{00000000-0008-0000-1900-00004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8" name="Text Box 8">
          <a:extLst>
            <a:ext uri="{FF2B5EF4-FFF2-40B4-BE49-F238E27FC236}">
              <a16:creationId xmlns:a16="http://schemas.microsoft.com/office/drawing/2014/main" xmlns="" id="{00000000-0008-0000-1900-00004E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9" name="Text Box 8">
          <a:extLst>
            <a:ext uri="{FF2B5EF4-FFF2-40B4-BE49-F238E27FC236}">
              <a16:creationId xmlns:a16="http://schemas.microsoft.com/office/drawing/2014/main" xmlns="" id="{00000000-0008-0000-1900-00004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0" name="Text Box 8">
          <a:extLst>
            <a:ext uri="{FF2B5EF4-FFF2-40B4-BE49-F238E27FC236}">
              <a16:creationId xmlns:a16="http://schemas.microsoft.com/office/drawing/2014/main" xmlns="" id="{00000000-0008-0000-1900-00005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1" name="Text Box 9">
          <a:extLst>
            <a:ext uri="{FF2B5EF4-FFF2-40B4-BE49-F238E27FC236}">
              <a16:creationId xmlns:a16="http://schemas.microsoft.com/office/drawing/2014/main" xmlns="" id="{00000000-0008-0000-1900-00005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2" name="Text Box 9">
          <a:extLst>
            <a:ext uri="{FF2B5EF4-FFF2-40B4-BE49-F238E27FC236}">
              <a16:creationId xmlns:a16="http://schemas.microsoft.com/office/drawing/2014/main" xmlns="" id="{00000000-0008-0000-1900-00005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3" name="Text Box 8">
          <a:extLst>
            <a:ext uri="{FF2B5EF4-FFF2-40B4-BE49-F238E27FC236}">
              <a16:creationId xmlns:a16="http://schemas.microsoft.com/office/drawing/2014/main" xmlns="" id="{00000000-0008-0000-1900-000053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4" name="Text Box 8">
          <a:extLst>
            <a:ext uri="{FF2B5EF4-FFF2-40B4-BE49-F238E27FC236}">
              <a16:creationId xmlns:a16="http://schemas.microsoft.com/office/drawing/2014/main" xmlns="" id="{00000000-0008-0000-1900-000054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5" name="Text Box 9">
          <a:extLst>
            <a:ext uri="{FF2B5EF4-FFF2-40B4-BE49-F238E27FC236}">
              <a16:creationId xmlns:a16="http://schemas.microsoft.com/office/drawing/2014/main" xmlns="" id="{00000000-0008-0000-1900-00005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6" name="Text Box 9">
          <a:extLst>
            <a:ext uri="{FF2B5EF4-FFF2-40B4-BE49-F238E27FC236}">
              <a16:creationId xmlns:a16="http://schemas.microsoft.com/office/drawing/2014/main" xmlns="" id="{00000000-0008-0000-1900-00005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7" name="Text Box 8">
          <a:extLst>
            <a:ext uri="{FF2B5EF4-FFF2-40B4-BE49-F238E27FC236}">
              <a16:creationId xmlns:a16="http://schemas.microsoft.com/office/drawing/2014/main" xmlns="" id="{00000000-0008-0000-1900-000057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8" name="Text Box 8">
          <a:extLst>
            <a:ext uri="{FF2B5EF4-FFF2-40B4-BE49-F238E27FC236}">
              <a16:creationId xmlns:a16="http://schemas.microsoft.com/office/drawing/2014/main" xmlns="" id="{00000000-0008-0000-1900-000058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9" name="Text Box 9">
          <a:extLst>
            <a:ext uri="{FF2B5EF4-FFF2-40B4-BE49-F238E27FC236}">
              <a16:creationId xmlns:a16="http://schemas.microsoft.com/office/drawing/2014/main" xmlns="" id="{00000000-0008-0000-1900-00005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0" name="Text Box 9">
          <a:extLst>
            <a:ext uri="{FF2B5EF4-FFF2-40B4-BE49-F238E27FC236}">
              <a16:creationId xmlns:a16="http://schemas.microsoft.com/office/drawing/2014/main" xmlns="" id="{00000000-0008-0000-1900-00005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1" name="Text Box 8">
          <a:extLst>
            <a:ext uri="{FF2B5EF4-FFF2-40B4-BE49-F238E27FC236}">
              <a16:creationId xmlns:a16="http://schemas.microsoft.com/office/drawing/2014/main" xmlns="" id="{00000000-0008-0000-1900-00005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2" name="Text Box 8">
          <a:extLst>
            <a:ext uri="{FF2B5EF4-FFF2-40B4-BE49-F238E27FC236}">
              <a16:creationId xmlns:a16="http://schemas.microsoft.com/office/drawing/2014/main" xmlns="" id="{00000000-0008-0000-1900-00005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3" name="Text Box 9">
          <a:extLst>
            <a:ext uri="{FF2B5EF4-FFF2-40B4-BE49-F238E27FC236}">
              <a16:creationId xmlns:a16="http://schemas.microsoft.com/office/drawing/2014/main" xmlns="" id="{00000000-0008-0000-1900-00005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4" name="Text Box 9">
          <a:extLst>
            <a:ext uri="{FF2B5EF4-FFF2-40B4-BE49-F238E27FC236}">
              <a16:creationId xmlns:a16="http://schemas.microsoft.com/office/drawing/2014/main" xmlns="" id="{00000000-0008-0000-1900-00005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5" name="Text Box 8">
          <a:extLst>
            <a:ext uri="{FF2B5EF4-FFF2-40B4-BE49-F238E27FC236}">
              <a16:creationId xmlns:a16="http://schemas.microsoft.com/office/drawing/2014/main" xmlns="" id="{00000000-0008-0000-1900-00005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6" name="Text Box 8">
          <a:extLst>
            <a:ext uri="{FF2B5EF4-FFF2-40B4-BE49-F238E27FC236}">
              <a16:creationId xmlns:a16="http://schemas.microsoft.com/office/drawing/2014/main" xmlns="" id="{00000000-0008-0000-1900-00006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7" name="Text Box 9">
          <a:extLst>
            <a:ext uri="{FF2B5EF4-FFF2-40B4-BE49-F238E27FC236}">
              <a16:creationId xmlns:a16="http://schemas.microsoft.com/office/drawing/2014/main" xmlns="" id="{00000000-0008-0000-1900-00006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8" name="Text Box 8">
          <a:extLst>
            <a:ext uri="{FF2B5EF4-FFF2-40B4-BE49-F238E27FC236}">
              <a16:creationId xmlns:a16="http://schemas.microsoft.com/office/drawing/2014/main" xmlns="" id="{00000000-0008-0000-1900-00006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9" name="Text Box 8">
          <a:extLst>
            <a:ext uri="{FF2B5EF4-FFF2-40B4-BE49-F238E27FC236}">
              <a16:creationId xmlns:a16="http://schemas.microsoft.com/office/drawing/2014/main" xmlns="" id="{00000000-0008-0000-1900-00006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0" name="Text Box 9">
          <a:extLst>
            <a:ext uri="{FF2B5EF4-FFF2-40B4-BE49-F238E27FC236}">
              <a16:creationId xmlns:a16="http://schemas.microsoft.com/office/drawing/2014/main" xmlns="" id="{00000000-0008-0000-1900-00006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1" name="Text Box 9">
          <a:extLst>
            <a:ext uri="{FF2B5EF4-FFF2-40B4-BE49-F238E27FC236}">
              <a16:creationId xmlns:a16="http://schemas.microsoft.com/office/drawing/2014/main" xmlns="" id="{00000000-0008-0000-1900-00006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2" name="Text Box 8">
          <a:extLst>
            <a:ext uri="{FF2B5EF4-FFF2-40B4-BE49-F238E27FC236}">
              <a16:creationId xmlns:a16="http://schemas.microsoft.com/office/drawing/2014/main" xmlns="" id="{00000000-0008-0000-1900-00006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3" name="Text Box 8">
          <a:extLst>
            <a:ext uri="{FF2B5EF4-FFF2-40B4-BE49-F238E27FC236}">
              <a16:creationId xmlns:a16="http://schemas.microsoft.com/office/drawing/2014/main" xmlns="" id="{00000000-0008-0000-1900-00006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4" name="Text Box 9">
          <a:extLst>
            <a:ext uri="{FF2B5EF4-FFF2-40B4-BE49-F238E27FC236}">
              <a16:creationId xmlns:a16="http://schemas.microsoft.com/office/drawing/2014/main" xmlns="" id="{00000000-0008-0000-1900-00006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5" name="Text Box 8">
          <a:extLst>
            <a:ext uri="{FF2B5EF4-FFF2-40B4-BE49-F238E27FC236}">
              <a16:creationId xmlns:a16="http://schemas.microsoft.com/office/drawing/2014/main" xmlns="" id="{00000000-0008-0000-1900-00006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6" name="Text Box 8">
          <a:extLst>
            <a:ext uri="{FF2B5EF4-FFF2-40B4-BE49-F238E27FC236}">
              <a16:creationId xmlns:a16="http://schemas.microsoft.com/office/drawing/2014/main" xmlns="" id="{00000000-0008-0000-1900-00006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7" name="Text Box 9">
          <a:extLst>
            <a:ext uri="{FF2B5EF4-FFF2-40B4-BE49-F238E27FC236}">
              <a16:creationId xmlns:a16="http://schemas.microsoft.com/office/drawing/2014/main" xmlns="" id="{00000000-0008-0000-1900-00006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8" name="Text Box 9">
          <a:extLst>
            <a:ext uri="{FF2B5EF4-FFF2-40B4-BE49-F238E27FC236}">
              <a16:creationId xmlns:a16="http://schemas.microsoft.com/office/drawing/2014/main" xmlns="" id="{00000000-0008-0000-1900-00006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9" name="Text Box 8">
          <a:extLst>
            <a:ext uri="{FF2B5EF4-FFF2-40B4-BE49-F238E27FC236}">
              <a16:creationId xmlns:a16="http://schemas.microsoft.com/office/drawing/2014/main" xmlns="" id="{00000000-0008-0000-1900-00006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0" name="Text Box 8">
          <a:extLst>
            <a:ext uri="{FF2B5EF4-FFF2-40B4-BE49-F238E27FC236}">
              <a16:creationId xmlns:a16="http://schemas.microsoft.com/office/drawing/2014/main" xmlns="" id="{00000000-0008-0000-1900-00006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1" name="Text Box 9">
          <a:extLst>
            <a:ext uri="{FF2B5EF4-FFF2-40B4-BE49-F238E27FC236}">
              <a16:creationId xmlns:a16="http://schemas.microsoft.com/office/drawing/2014/main" xmlns="" id="{00000000-0008-0000-1900-00006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2" name="Text Box 9">
          <a:extLst>
            <a:ext uri="{FF2B5EF4-FFF2-40B4-BE49-F238E27FC236}">
              <a16:creationId xmlns:a16="http://schemas.microsoft.com/office/drawing/2014/main" xmlns="" id="{00000000-0008-0000-1900-00007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3" name="Text Box 8">
          <a:extLst>
            <a:ext uri="{FF2B5EF4-FFF2-40B4-BE49-F238E27FC236}">
              <a16:creationId xmlns:a16="http://schemas.microsoft.com/office/drawing/2014/main" xmlns="" id="{00000000-0008-0000-1900-00007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4" name="Text Box 8">
          <a:extLst>
            <a:ext uri="{FF2B5EF4-FFF2-40B4-BE49-F238E27FC236}">
              <a16:creationId xmlns:a16="http://schemas.microsoft.com/office/drawing/2014/main" xmlns="" id="{00000000-0008-0000-1900-00007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5" name="Text Box 9">
          <a:extLst>
            <a:ext uri="{FF2B5EF4-FFF2-40B4-BE49-F238E27FC236}">
              <a16:creationId xmlns:a16="http://schemas.microsoft.com/office/drawing/2014/main" xmlns="" id="{00000000-0008-0000-1900-00007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6" name="Text Box 9">
          <a:extLst>
            <a:ext uri="{FF2B5EF4-FFF2-40B4-BE49-F238E27FC236}">
              <a16:creationId xmlns:a16="http://schemas.microsoft.com/office/drawing/2014/main" xmlns="" id="{00000000-0008-0000-1900-00007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7" name="Text Box 8">
          <a:extLst>
            <a:ext uri="{FF2B5EF4-FFF2-40B4-BE49-F238E27FC236}">
              <a16:creationId xmlns:a16="http://schemas.microsoft.com/office/drawing/2014/main" xmlns="" id="{00000000-0008-0000-1900-00007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8" name="Text Box 8">
          <a:extLst>
            <a:ext uri="{FF2B5EF4-FFF2-40B4-BE49-F238E27FC236}">
              <a16:creationId xmlns:a16="http://schemas.microsoft.com/office/drawing/2014/main" xmlns="" id="{00000000-0008-0000-1900-00007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9" name="Text Box 9">
          <a:extLst>
            <a:ext uri="{FF2B5EF4-FFF2-40B4-BE49-F238E27FC236}">
              <a16:creationId xmlns:a16="http://schemas.microsoft.com/office/drawing/2014/main" xmlns="" id="{00000000-0008-0000-1900-00007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0" name="Text Box 9">
          <a:extLst>
            <a:ext uri="{FF2B5EF4-FFF2-40B4-BE49-F238E27FC236}">
              <a16:creationId xmlns:a16="http://schemas.microsoft.com/office/drawing/2014/main" xmlns="" id="{00000000-0008-0000-1900-00007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1" name="Text Box 8">
          <a:extLst>
            <a:ext uri="{FF2B5EF4-FFF2-40B4-BE49-F238E27FC236}">
              <a16:creationId xmlns:a16="http://schemas.microsoft.com/office/drawing/2014/main" xmlns="" id="{00000000-0008-0000-1900-00007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2" name="Text Box 8">
          <a:extLst>
            <a:ext uri="{FF2B5EF4-FFF2-40B4-BE49-F238E27FC236}">
              <a16:creationId xmlns:a16="http://schemas.microsoft.com/office/drawing/2014/main" xmlns="" id="{00000000-0008-0000-1900-00007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3" name="Text Box 9">
          <a:extLst>
            <a:ext uri="{FF2B5EF4-FFF2-40B4-BE49-F238E27FC236}">
              <a16:creationId xmlns:a16="http://schemas.microsoft.com/office/drawing/2014/main" xmlns="" id="{00000000-0008-0000-1900-00007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4" name="Text Box 9">
          <a:extLst>
            <a:ext uri="{FF2B5EF4-FFF2-40B4-BE49-F238E27FC236}">
              <a16:creationId xmlns:a16="http://schemas.microsoft.com/office/drawing/2014/main" xmlns="" id="{00000000-0008-0000-1900-00007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5" name="Text Box 8">
          <a:extLst>
            <a:ext uri="{FF2B5EF4-FFF2-40B4-BE49-F238E27FC236}">
              <a16:creationId xmlns:a16="http://schemas.microsoft.com/office/drawing/2014/main" xmlns="" id="{00000000-0008-0000-1900-00007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6" name="Text Box 8">
          <a:extLst>
            <a:ext uri="{FF2B5EF4-FFF2-40B4-BE49-F238E27FC236}">
              <a16:creationId xmlns:a16="http://schemas.microsoft.com/office/drawing/2014/main" xmlns="" id="{00000000-0008-0000-1900-00007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7" name="Text Box 9">
          <a:extLst>
            <a:ext uri="{FF2B5EF4-FFF2-40B4-BE49-F238E27FC236}">
              <a16:creationId xmlns:a16="http://schemas.microsoft.com/office/drawing/2014/main" xmlns="" id="{00000000-0008-0000-1900-00007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8" name="Text Box 9">
          <a:extLst>
            <a:ext uri="{FF2B5EF4-FFF2-40B4-BE49-F238E27FC236}">
              <a16:creationId xmlns:a16="http://schemas.microsoft.com/office/drawing/2014/main" xmlns="" id="{00000000-0008-0000-1900-00008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9" name="Text Box 8">
          <a:extLst>
            <a:ext uri="{FF2B5EF4-FFF2-40B4-BE49-F238E27FC236}">
              <a16:creationId xmlns:a16="http://schemas.microsoft.com/office/drawing/2014/main" xmlns="" id="{00000000-0008-0000-1900-00008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0" name="Text Box 8">
          <a:extLst>
            <a:ext uri="{FF2B5EF4-FFF2-40B4-BE49-F238E27FC236}">
              <a16:creationId xmlns:a16="http://schemas.microsoft.com/office/drawing/2014/main" xmlns="" id="{00000000-0008-0000-1900-00008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1" name="Text Box 9">
          <a:extLst>
            <a:ext uri="{FF2B5EF4-FFF2-40B4-BE49-F238E27FC236}">
              <a16:creationId xmlns:a16="http://schemas.microsoft.com/office/drawing/2014/main" xmlns="" id="{00000000-0008-0000-1900-00008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2" name="Text Box 9">
          <a:extLst>
            <a:ext uri="{FF2B5EF4-FFF2-40B4-BE49-F238E27FC236}">
              <a16:creationId xmlns:a16="http://schemas.microsoft.com/office/drawing/2014/main" xmlns="" id="{00000000-0008-0000-1900-00008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3" name="Text Box 8">
          <a:extLst>
            <a:ext uri="{FF2B5EF4-FFF2-40B4-BE49-F238E27FC236}">
              <a16:creationId xmlns:a16="http://schemas.microsoft.com/office/drawing/2014/main" xmlns="" id="{00000000-0008-0000-1900-00008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4" name="Text Box 8">
          <a:extLst>
            <a:ext uri="{FF2B5EF4-FFF2-40B4-BE49-F238E27FC236}">
              <a16:creationId xmlns:a16="http://schemas.microsoft.com/office/drawing/2014/main" xmlns="" id="{00000000-0008-0000-1900-00008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5" name="Text Box 9">
          <a:extLst>
            <a:ext uri="{FF2B5EF4-FFF2-40B4-BE49-F238E27FC236}">
              <a16:creationId xmlns:a16="http://schemas.microsoft.com/office/drawing/2014/main" xmlns="" id="{00000000-0008-0000-1900-00008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6" name="Text Box 9">
          <a:extLst>
            <a:ext uri="{FF2B5EF4-FFF2-40B4-BE49-F238E27FC236}">
              <a16:creationId xmlns:a16="http://schemas.microsoft.com/office/drawing/2014/main" xmlns="" id="{00000000-0008-0000-1900-00008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7" name="Text Box 8">
          <a:extLst>
            <a:ext uri="{FF2B5EF4-FFF2-40B4-BE49-F238E27FC236}">
              <a16:creationId xmlns:a16="http://schemas.microsoft.com/office/drawing/2014/main" xmlns="" id="{00000000-0008-0000-1900-00008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8" name="Text Box 8">
          <a:extLst>
            <a:ext uri="{FF2B5EF4-FFF2-40B4-BE49-F238E27FC236}">
              <a16:creationId xmlns:a16="http://schemas.microsoft.com/office/drawing/2014/main" xmlns="" id="{00000000-0008-0000-1900-00008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9" name="Text Box 9">
          <a:extLst>
            <a:ext uri="{FF2B5EF4-FFF2-40B4-BE49-F238E27FC236}">
              <a16:creationId xmlns:a16="http://schemas.microsoft.com/office/drawing/2014/main" xmlns="" id="{00000000-0008-0000-1900-00008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0" name="Text Box 9">
          <a:extLst>
            <a:ext uri="{FF2B5EF4-FFF2-40B4-BE49-F238E27FC236}">
              <a16:creationId xmlns:a16="http://schemas.microsoft.com/office/drawing/2014/main" xmlns="" id="{00000000-0008-0000-1900-00008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41" name="Text Box 8">
          <a:extLst>
            <a:ext uri="{FF2B5EF4-FFF2-40B4-BE49-F238E27FC236}">
              <a16:creationId xmlns:a16="http://schemas.microsoft.com/office/drawing/2014/main" xmlns="" id="{00000000-0008-0000-1900-00008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42" name="Text Box 8">
          <a:extLst>
            <a:ext uri="{FF2B5EF4-FFF2-40B4-BE49-F238E27FC236}">
              <a16:creationId xmlns:a16="http://schemas.microsoft.com/office/drawing/2014/main" xmlns="" id="{00000000-0008-0000-1900-00008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3" name="Text Box 9">
          <a:extLst>
            <a:ext uri="{FF2B5EF4-FFF2-40B4-BE49-F238E27FC236}">
              <a16:creationId xmlns:a16="http://schemas.microsoft.com/office/drawing/2014/main" xmlns="" id="{00000000-0008-0000-1900-00008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a16="http://schemas.microsoft.com/office/drawing/2014/main" xmlns="" id="{00000000-0008-0000-1900-00009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a16="http://schemas.microsoft.com/office/drawing/2014/main" xmlns="" id="{00000000-0008-0000-1900-00009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a16="http://schemas.microsoft.com/office/drawing/2014/main" xmlns="" id="{00000000-0008-0000-1900-00009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a16="http://schemas.microsoft.com/office/drawing/2014/main" xmlns="" id="{00000000-0008-0000-1900-00009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a16="http://schemas.microsoft.com/office/drawing/2014/main" xmlns="" id="{00000000-0008-0000-1900-00009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a16="http://schemas.microsoft.com/office/drawing/2014/main" xmlns="" id="{00000000-0008-0000-1900-000095000000}"/>
            </a:ext>
          </a:extLst>
        </xdr:cNvPr>
        <xdr:cNvSpPr txBox="1">
          <a:spLocks noChangeArrowheads="1"/>
        </xdr:cNvSpPr>
      </xdr:nvSpPr>
      <xdr:spPr bwMode="auto">
        <a:xfrm>
          <a:off x="390525" y="959262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a16="http://schemas.microsoft.com/office/drawing/2014/main" xmlns="" id="{00000000-0008-0000-1900-00009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a16="http://schemas.microsoft.com/office/drawing/2014/main" xmlns="" id="{00000000-0008-0000-1900-00009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a16="http://schemas.microsoft.com/office/drawing/2014/main" xmlns="" id="{00000000-0008-0000-1900-00009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a16="http://schemas.microsoft.com/office/drawing/2014/main" xmlns="" id="{00000000-0008-0000-1900-000099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a16="http://schemas.microsoft.com/office/drawing/2014/main" xmlns="" id="{00000000-0008-0000-1900-00009A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a16="http://schemas.microsoft.com/office/drawing/2014/main" xmlns="" id="{00000000-0008-0000-1900-00009B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a16="http://schemas.microsoft.com/office/drawing/2014/main" xmlns="" id="{00000000-0008-0000-1900-00009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a16="http://schemas.microsoft.com/office/drawing/2014/main" xmlns="" id="{00000000-0008-0000-1900-00009D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a16="http://schemas.microsoft.com/office/drawing/2014/main" xmlns="" id="{00000000-0008-0000-1900-00009E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a16="http://schemas.microsoft.com/office/drawing/2014/main" xmlns="" id="{00000000-0008-0000-1900-00009F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a16="http://schemas.microsoft.com/office/drawing/2014/main" xmlns="" id="{00000000-0008-0000-1900-0000A0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a16="http://schemas.microsoft.com/office/drawing/2014/main" xmlns="" id="{00000000-0008-0000-1900-0000A1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a16="http://schemas.microsoft.com/office/drawing/2014/main" xmlns="" id="{00000000-0008-0000-1900-0000A2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a16="http://schemas.microsoft.com/office/drawing/2014/main" xmlns="" id="{00000000-0008-0000-1900-0000A3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a16="http://schemas.microsoft.com/office/drawing/2014/main" xmlns="" id="{00000000-0008-0000-1900-0000A4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a16="http://schemas.microsoft.com/office/drawing/2014/main" xmlns="" id="{00000000-0008-0000-1900-0000A5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a16="http://schemas.microsoft.com/office/drawing/2014/main" xmlns="" id="{00000000-0008-0000-1900-0000A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a16="http://schemas.microsoft.com/office/drawing/2014/main" xmlns="" id="{00000000-0008-0000-1900-0000A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a16="http://schemas.microsoft.com/office/drawing/2014/main" xmlns="" id="{00000000-0008-0000-1900-0000A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a16="http://schemas.microsoft.com/office/drawing/2014/main" xmlns="" id="{00000000-0008-0000-1900-0000A9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a16="http://schemas.microsoft.com/office/drawing/2014/main" xmlns="" id="{00000000-0008-0000-1900-0000AA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a16="http://schemas.microsoft.com/office/drawing/2014/main" xmlns="" id="{00000000-0008-0000-1900-0000A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a16="http://schemas.microsoft.com/office/drawing/2014/main" xmlns="" id="{00000000-0008-0000-1900-0000A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a16="http://schemas.microsoft.com/office/drawing/2014/main" xmlns="" id="{00000000-0008-0000-1900-0000AD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a16="http://schemas.microsoft.com/office/drawing/2014/main" xmlns="" id="{00000000-0008-0000-1900-0000AE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a16="http://schemas.microsoft.com/office/drawing/2014/main" xmlns="" id="{00000000-0008-0000-1900-0000A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a16="http://schemas.microsoft.com/office/drawing/2014/main" xmlns="" id="{00000000-0008-0000-1900-0000B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a16="http://schemas.microsoft.com/office/drawing/2014/main" xmlns="" id="{00000000-0008-0000-1900-0000B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a16="http://schemas.microsoft.com/office/drawing/2014/main" xmlns="" id="{00000000-0008-0000-1900-0000B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a16="http://schemas.microsoft.com/office/drawing/2014/main" xmlns="" id="{00000000-0008-0000-1900-0000B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a16="http://schemas.microsoft.com/office/drawing/2014/main" xmlns="" id="{00000000-0008-0000-1900-0000B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a16="http://schemas.microsoft.com/office/drawing/2014/main" xmlns="" id="{00000000-0008-0000-1900-0000B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a16="http://schemas.microsoft.com/office/drawing/2014/main" xmlns="" id="{00000000-0008-0000-1900-0000B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a16="http://schemas.microsoft.com/office/drawing/2014/main" xmlns="" id="{00000000-0008-0000-1900-0000B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a16="http://schemas.microsoft.com/office/drawing/2014/main" xmlns="" id="{00000000-0008-0000-1900-0000B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a16="http://schemas.microsoft.com/office/drawing/2014/main" xmlns="" id="{00000000-0008-0000-1900-0000B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a16="http://schemas.microsoft.com/office/drawing/2014/main" xmlns="" id="{00000000-0008-0000-1900-0000B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a16="http://schemas.microsoft.com/office/drawing/2014/main" xmlns="" id="{00000000-0008-0000-1900-0000B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a16="http://schemas.microsoft.com/office/drawing/2014/main" xmlns="" id="{00000000-0008-0000-1900-0000B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a16="http://schemas.microsoft.com/office/drawing/2014/main" xmlns="" id="{00000000-0008-0000-1900-0000B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a16="http://schemas.microsoft.com/office/drawing/2014/main" xmlns="" id="{00000000-0008-0000-1900-0000B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a16="http://schemas.microsoft.com/office/drawing/2014/main" xmlns="" id="{00000000-0008-0000-1900-0000B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a16="http://schemas.microsoft.com/office/drawing/2014/main" xmlns="" id="{00000000-0008-0000-1900-0000C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a16="http://schemas.microsoft.com/office/drawing/2014/main" xmlns="" id="{00000000-0008-0000-1900-0000C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a16="http://schemas.microsoft.com/office/drawing/2014/main" xmlns="" id="{00000000-0008-0000-1900-0000C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a16="http://schemas.microsoft.com/office/drawing/2014/main" xmlns="" id="{00000000-0008-0000-1900-0000C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a16="http://schemas.microsoft.com/office/drawing/2014/main" xmlns="" id="{00000000-0008-0000-1900-0000C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a16="http://schemas.microsoft.com/office/drawing/2014/main" xmlns="" id="{00000000-0008-0000-1900-0000C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a16="http://schemas.microsoft.com/office/drawing/2014/main" xmlns="" id="{00000000-0008-0000-1900-0000C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a16="http://schemas.microsoft.com/office/drawing/2014/main" xmlns="" id="{00000000-0008-0000-1900-0000C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a16="http://schemas.microsoft.com/office/drawing/2014/main" xmlns="" id="{00000000-0008-0000-1900-0000C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a16="http://schemas.microsoft.com/office/drawing/2014/main" xmlns="" id="{00000000-0008-0000-1900-0000C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a16="http://schemas.microsoft.com/office/drawing/2014/main" xmlns="" id="{00000000-0008-0000-1900-0000C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a16="http://schemas.microsoft.com/office/drawing/2014/main" xmlns="" id="{00000000-0008-0000-1900-0000C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a16="http://schemas.microsoft.com/office/drawing/2014/main" xmlns="" id="{00000000-0008-0000-1900-0000C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a16="http://schemas.microsoft.com/office/drawing/2014/main" xmlns="" id="{00000000-0008-0000-1900-0000C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a16="http://schemas.microsoft.com/office/drawing/2014/main" xmlns="" id="{00000000-0008-0000-1900-0000C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a16="http://schemas.microsoft.com/office/drawing/2014/main" xmlns="" id="{00000000-0008-0000-1900-0000C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a16="http://schemas.microsoft.com/office/drawing/2014/main" xmlns="" id="{00000000-0008-0000-1900-0000D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a16="http://schemas.microsoft.com/office/drawing/2014/main" xmlns="" id="{00000000-0008-0000-1900-0000D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a16="http://schemas.microsoft.com/office/drawing/2014/main" xmlns="" id="{00000000-0008-0000-1900-0000D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a16="http://schemas.microsoft.com/office/drawing/2014/main" xmlns="" id="{00000000-0008-0000-1900-0000D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a16="http://schemas.microsoft.com/office/drawing/2014/main" xmlns="" id="{00000000-0008-0000-1900-0000D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a16="http://schemas.microsoft.com/office/drawing/2014/main" xmlns="" id="{00000000-0008-0000-1900-0000D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4" name="Text Box 8">
          <a:extLst>
            <a:ext uri="{FF2B5EF4-FFF2-40B4-BE49-F238E27FC236}">
              <a16:creationId xmlns:a16="http://schemas.microsoft.com/office/drawing/2014/main" xmlns="" id="{00000000-0008-0000-1900-0000D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5" name="Text Box 8">
          <a:extLst>
            <a:ext uri="{FF2B5EF4-FFF2-40B4-BE49-F238E27FC236}">
              <a16:creationId xmlns:a16="http://schemas.microsoft.com/office/drawing/2014/main" xmlns="" id="{00000000-0008-0000-1900-0000D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6" name="Text Box 9">
          <a:extLst>
            <a:ext uri="{FF2B5EF4-FFF2-40B4-BE49-F238E27FC236}">
              <a16:creationId xmlns:a16="http://schemas.microsoft.com/office/drawing/2014/main" xmlns="" id="{00000000-0008-0000-1900-0000D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7" name="Text Box 9">
          <a:extLst>
            <a:ext uri="{FF2B5EF4-FFF2-40B4-BE49-F238E27FC236}">
              <a16:creationId xmlns:a16="http://schemas.microsoft.com/office/drawing/2014/main" xmlns="" id="{00000000-0008-0000-1900-0000D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8" name="Text Box 8">
          <a:extLst>
            <a:ext uri="{FF2B5EF4-FFF2-40B4-BE49-F238E27FC236}">
              <a16:creationId xmlns:a16="http://schemas.microsoft.com/office/drawing/2014/main" xmlns="" id="{00000000-0008-0000-1900-0000D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219" name="Text Box 8">
          <a:extLst>
            <a:ext uri="{FF2B5EF4-FFF2-40B4-BE49-F238E27FC236}">
              <a16:creationId xmlns:a16="http://schemas.microsoft.com/office/drawing/2014/main" xmlns="" id="{00000000-0008-0000-1900-0000DB000000}"/>
            </a:ext>
          </a:extLst>
        </xdr:cNvPr>
        <xdr:cNvSpPr txBox="1">
          <a:spLocks noChangeArrowheads="1"/>
        </xdr:cNvSpPr>
      </xdr:nvSpPr>
      <xdr:spPr bwMode="auto">
        <a:xfrm>
          <a:off x="390525" y="934878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0" name="Text Box 8">
          <a:extLst>
            <a:ext uri="{FF2B5EF4-FFF2-40B4-BE49-F238E27FC236}">
              <a16:creationId xmlns:a16="http://schemas.microsoft.com/office/drawing/2014/main" xmlns="" id="{00000000-0008-0000-1900-0000D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1" name="Text Box 8">
          <a:extLst>
            <a:ext uri="{FF2B5EF4-FFF2-40B4-BE49-F238E27FC236}">
              <a16:creationId xmlns:a16="http://schemas.microsoft.com/office/drawing/2014/main" xmlns="" id="{00000000-0008-0000-1900-0000D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2" name="Text Box 9">
          <a:extLst>
            <a:ext uri="{FF2B5EF4-FFF2-40B4-BE49-F238E27FC236}">
              <a16:creationId xmlns:a16="http://schemas.microsoft.com/office/drawing/2014/main" xmlns="" id="{00000000-0008-0000-1900-0000D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3" name="Text Box 9">
          <a:extLst>
            <a:ext uri="{FF2B5EF4-FFF2-40B4-BE49-F238E27FC236}">
              <a16:creationId xmlns:a16="http://schemas.microsoft.com/office/drawing/2014/main" xmlns="" id="{00000000-0008-0000-1900-0000DF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4" name="Text Box 8">
          <a:extLst>
            <a:ext uri="{FF2B5EF4-FFF2-40B4-BE49-F238E27FC236}">
              <a16:creationId xmlns:a16="http://schemas.microsoft.com/office/drawing/2014/main" xmlns="" id="{00000000-0008-0000-1900-0000E0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5" name="Text Box 8">
          <a:extLst>
            <a:ext uri="{FF2B5EF4-FFF2-40B4-BE49-F238E27FC236}">
              <a16:creationId xmlns:a16="http://schemas.microsoft.com/office/drawing/2014/main" xmlns="" id="{00000000-0008-0000-1900-0000E1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6" name="Text Box 9">
          <a:extLst>
            <a:ext uri="{FF2B5EF4-FFF2-40B4-BE49-F238E27FC236}">
              <a16:creationId xmlns:a16="http://schemas.microsoft.com/office/drawing/2014/main" xmlns="" id="{00000000-0008-0000-1900-0000E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7" name="Text Box 9">
          <a:extLst>
            <a:ext uri="{FF2B5EF4-FFF2-40B4-BE49-F238E27FC236}">
              <a16:creationId xmlns:a16="http://schemas.microsoft.com/office/drawing/2014/main" xmlns="" id="{00000000-0008-0000-1900-0000E3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8" name="Text Box 8">
          <a:extLst>
            <a:ext uri="{FF2B5EF4-FFF2-40B4-BE49-F238E27FC236}">
              <a16:creationId xmlns:a16="http://schemas.microsoft.com/office/drawing/2014/main" xmlns="" id="{00000000-0008-0000-1900-0000E4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9" name="Text Box 8">
          <a:extLst>
            <a:ext uri="{FF2B5EF4-FFF2-40B4-BE49-F238E27FC236}">
              <a16:creationId xmlns:a16="http://schemas.microsoft.com/office/drawing/2014/main" xmlns="" id="{00000000-0008-0000-1900-0000E5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0" name="Text Box 9">
          <a:extLst>
            <a:ext uri="{FF2B5EF4-FFF2-40B4-BE49-F238E27FC236}">
              <a16:creationId xmlns:a16="http://schemas.microsoft.com/office/drawing/2014/main" xmlns="" id="{00000000-0008-0000-1900-0000E6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1" name="Text Box 9">
          <a:extLst>
            <a:ext uri="{FF2B5EF4-FFF2-40B4-BE49-F238E27FC236}">
              <a16:creationId xmlns:a16="http://schemas.microsoft.com/office/drawing/2014/main" xmlns="" id="{00000000-0008-0000-1900-0000E7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2" name="Text Box 8">
          <a:extLst>
            <a:ext uri="{FF2B5EF4-FFF2-40B4-BE49-F238E27FC236}">
              <a16:creationId xmlns:a16="http://schemas.microsoft.com/office/drawing/2014/main" xmlns="" id="{00000000-0008-0000-1900-0000E8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3" name="Text Box 8">
          <a:extLst>
            <a:ext uri="{FF2B5EF4-FFF2-40B4-BE49-F238E27FC236}">
              <a16:creationId xmlns:a16="http://schemas.microsoft.com/office/drawing/2014/main" xmlns="" id="{00000000-0008-0000-1900-0000E9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4" name="Text Box 9">
          <a:extLst>
            <a:ext uri="{FF2B5EF4-FFF2-40B4-BE49-F238E27FC236}">
              <a16:creationId xmlns:a16="http://schemas.microsoft.com/office/drawing/2014/main" xmlns="" id="{00000000-0008-0000-1900-0000EA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5" name="Text Box 9">
          <a:extLst>
            <a:ext uri="{FF2B5EF4-FFF2-40B4-BE49-F238E27FC236}">
              <a16:creationId xmlns:a16="http://schemas.microsoft.com/office/drawing/2014/main" xmlns="" id="{00000000-0008-0000-1900-0000EB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6" name="Text Box 8">
          <a:extLst>
            <a:ext uri="{FF2B5EF4-FFF2-40B4-BE49-F238E27FC236}">
              <a16:creationId xmlns:a16="http://schemas.microsoft.com/office/drawing/2014/main" xmlns="" id="{00000000-0008-0000-1900-0000E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7" name="Text Box 8">
          <a:extLst>
            <a:ext uri="{FF2B5EF4-FFF2-40B4-BE49-F238E27FC236}">
              <a16:creationId xmlns:a16="http://schemas.microsoft.com/office/drawing/2014/main" xmlns="" id="{00000000-0008-0000-1900-0000E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8" name="Text Box 9">
          <a:extLst>
            <a:ext uri="{FF2B5EF4-FFF2-40B4-BE49-F238E27FC236}">
              <a16:creationId xmlns:a16="http://schemas.microsoft.com/office/drawing/2014/main" xmlns="" id="{00000000-0008-0000-1900-0000E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9" name="Text Box 8">
          <a:extLst>
            <a:ext uri="{FF2B5EF4-FFF2-40B4-BE49-F238E27FC236}">
              <a16:creationId xmlns:a16="http://schemas.microsoft.com/office/drawing/2014/main" xmlns="" id="{00000000-0008-0000-1900-0000EF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0" name="Text Box 8">
          <a:extLst>
            <a:ext uri="{FF2B5EF4-FFF2-40B4-BE49-F238E27FC236}">
              <a16:creationId xmlns:a16="http://schemas.microsoft.com/office/drawing/2014/main" xmlns="" id="{00000000-0008-0000-1900-0000F0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1" name="Text Box 9">
          <a:extLst>
            <a:ext uri="{FF2B5EF4-FFF2-40B4-BE49-F238E27FC236}">
              <a16:creationId xmlns:a16="http://schemas.microsoft.com/office/drawing/2014/main" xmlns="" id="{00000000-0008-0000-1900-0000F1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2" name="Text Box 9">
          <a:extLst>
            <a:ext uri="{FF2B5EF4-FFF2-40B4-BE49-F238E27FC236}">
              <a16:creationId xmlns:a16="http://schemas.microsoft.com/office/drawing/2014/main" xmlns="" id="{00000000-0008-0000-1900-0000F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3" name="Text Box 8">
          <a:extLst>
            <a:ext uri="{FF2B5EF4-FFF2-40B4-BE49-F238E27FC236}">
              <a16:creationId xmlns:a16="http://schemas.microsoft.com/office/drawing/2014/main" xmlns="" id="{00000000-0008-0000-1900-0000F3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4" name="Text Box 8">
          <a:extLst>
            <a:ext uri="{FF2B5EF4-FFF2-40B4-BE49-F238E27FC236}">
              <a16:creationId xmlns:a16="http://schemas.microsoft.com/office/drawing/2014/main" xmlns="" id="{00000000-0008-0000-1900-0000F4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5" name="Text Box 9">
          <a:extLst>
            <a:ext uri="{FF2B5EF4-FFF2-40B4-BE49-F238E27FC236}">
              <a16:creationId xmlns:a16="http://schemas.microsoft.com/office/drawing/2014/main" xmlns="" id="{00000000-0008-0000-1900-0000F5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6" name="Text Box 8">
          <a:extLst>
            <a:ext uri="{FF2B5EF4-FFF2-40B4-BE49-F238E27FC236}">
              <a16:creationId xmlns:a16="http://schemas.microsoft.com/office/drawing/2014/main" xmlns="" id="{00000000-0008-0000-1900-0000F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7" name="Text Box 8">
          <a:extLst>
            <a:ext uri="{FF2B5EF4-FFF2-40B4-BE49-F238E27FC236}">
              <a16:creationId xmlns:a16="http://schemas.microsoft.com/office/drawing/2014/main" xmlns="" id="{00000000-0008-0000-1900-0000F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8" name="Text Box 9">
          <a:extLst>
            <a:ext uri="{FF2B5EF4-FFF2-40B4-BE49-F238E27FC236}">
              <a16:creationId xmlns:a16="http://schemas.microsoft.com/office/drawing/2014/main" xmlns="" id="{00000000-0008-0000-1900-0000F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9" name="Text Box 9">
          <a:extLst>
            <a:ext uri="{FF2B5EF4-FFF2-40B4-BE49-F238E27FC236}">
              <a16:creationId xmlns:a16="http://schemas.microsoft.com/office/drawing/2014/main" xmlns="" id="{00000000-0008-0000-1900-0000F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0" name="Text Box 8">
          <a:extLst>
            <a:ext uri="{FF2B5EF4-FFF2-40B4-BE49-F238E27FC236}">
              <a16:creationId xmlns:a16="http://schemas.microsoft.com/office/drawing/2014/main" xmlns="" id="{00000000-0008-0000-1900-0000F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1" name="Text Box 8">
          <a:extLst>
            <a:ext uri="{FF2B5EF4-FFF2-40B4-BE49-F238E27FC236}">
              <a16:creationId xmlns:a16="http://schemas.microsoft.com/office/drawing/2014/main" xmlns="" id="{00000000-0008-0000-1900-0000FB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2" name="Text Box 9">
          <a:extLst>
            <a:ext uri="{FF2B5EF4-FFF2-40B4-BE49-F238E27FC236}">
              <a16:creationId xmlns:a16="http://schemas.microsoft.com/office/drawing/2014/main" xmlns="" id="{00000000-0008-0000-1900-0000FC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3" name="Text Box 9">
          <a:extLst>
            <a:ext uri="{FF2B5EF4-FFF2-40B4-BE49-F238E27FC236}">
              <a16:creationId xmlns:a16="http://schemas.microsoft.com/office/drawing/2014/main" xmlns="" id="{00000000-0008-0000-1900-0000FD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4" name="Text Box 8">
          <a:extLst>
            <a:ext uri="{FF2B5EF4-FFF2-40B4-BE49-F238E27FC236}">
              <a16:creationId xmlns:a16="http://schemas.microsoft.com/office/drawing/2014/main" xmlns="" id="{00000000-0008-0000-1900-0000FE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5" name="Text Box 8">
          <a:extLst>
            <a:ext uri="{FF2B5EF4-FFF2-40B4-BE49-F238E27FC236}">
              <a16:creationId xmlns:a16="http://schemas.microsoft.com/office/drawing/2014/main" xmlns="" id="{00000000-0008-0000-1900-0000FF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6" name="Text Box 9">
          <a:extLst>
            <a:ext uri="{FF2B5EF4-FFF2-40B4-BE49-F238E27FC236}">
              <a16:creationId xmlns:a16="http://schemas.microsoft.com/office/drawing/2014/main" xmlns="" id="{00000000-0008-0000-1900-00000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7" name="Text Box 9">
          <a:extLst>
            <a:ext uri="{FF2B5EF4-FFF2-40B4-BE49-F238E27FC236}">
              <a16:creationId xmlns:a16="http://schemas.microsoft.com/office/drawing/2014/main" xmlns="" id="{00000000-0008-0000-1900-00000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8" name="Text Box 8">
          <a:extLst>
            <a:ext uri="{FF2B5EF4-FFF2-40B4-BE49-F238E27FC236}">
              <a16:creationId xmlns:a16="http://schemas.microsoft.com/office/drawing/2014/main" xmlns="" id="{00000000-0008-0000-1900-00000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9" name="Text Box 8">
          <a:extLst>
            <a:ext uri="{FF2B5EF4-FFF2-40B4-BE49-F238E27FC236}">
              <a16:creationId xmlns:a16="http://schemas.microsoft.com/office/drawing/2014/main" xmlns="" id="{00000000-0008-0000-1900-00000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0" name="Text Box 9">
          <a:extLst>
            <a:ext uri="{FF2B5EF4-FFF2-40B4-BE49-F238E27FC236}">
              <a16:creationId xmlns:a16="http://schemas.microsoft.com/office/drawing/2014/main" xmlns="" id="{00000000-0008-0000-1900-00000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1" name="Text Box 9">
          <a:extLst>
            <a:ext uri="{FF2B5EF4-FFF2-40B4-BE49-F238E27FC236}">
              <a16:creationId xmlns:a16="http://schemas.microsoft.com/office/drawing/2014/main" xmlns="" id="{00000000-0008-0000-1900-00000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2" name="Text Box 8">
          <a:extLst>
            <a:ext uri="{FF2B5EF4-FFF2-40B4-BE49-F238E27FC236}">
              <a16:creationId xmlns:a16="http://schemas.microsoft.com/office/drawing/2014/main" xmlns="" id="{00000000-0008-0000-1900-00000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3" name="Text Box 8">
          <a:extLst>
            <a:ext uri="{FF2B5EF4-FFF2-40B4-BE49-F238E27FC236}">
              <a16:creationId xmlns:a16="http://schemas.microsoft.com/office/drawing/2014/main" xmlns="" id="{00000000-0008-0000-1900-00000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4" name="Text Box 9">
          <a:extLst>
            <a:ext uri="{FF2B5EF4-FFF2-40B4-BE49-F238E27FC236}">
              <a16:creationId xmlns:a16="http://schemas.microsoft.com/office/drawing/2014/main" xmlns="" id="{00000000-0008-0000-1900-00000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5" name="Text Box 9">
          <a:extLst>
            <a:ext uri="{FF2B5EF4-FFF2-40B4-BE49-F238E27FC236}">
              <a16:creationId xmlns:a16="http://schemas.microsoft.com/office/drawing/2014/main" xmlns="" id="{00000000-0008-0000-1900-00000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6" name="Text Box 8">
          <a:extLst>
            <a:ext uri="{FF2B5EF4-FFF2-40B4-BE49-F238E27FC236}">
              <a16:creationId xmlns:a16="http://schemas.microsoft.com/office/drawing/2014/main" xmlns="" id="{00000000-0008-0000-1900-00000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7" name="Text Box 8">
          <a:extLst>
            <a:ext uri="{FF2B5EF4-FFF2-40B4-BE49-F238E27FC236}">
              <a16:creationId xmlns:a16="http://schemas.microsoft.com/office/drawing/2014/main" xmlns="" id="{00000000-0008-0000-1900-00000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8" name="Text Box 9">
          <a:extLst>
            <a:ext uri="{FF2B5EF4-FFF2-40B4-BE49-F238E27FC236}">
              <a16:creationId xmlns:a16="http://schemas.microsoft.com/office/drawing/2014/main" xmlns="" id="{00000000-0008-0000-1900-00000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9" name="Text Box 9">
          <a:extLst>
            <a:ext uri="{FF2B5EF4-FFF2-40B4-BE49-F238E27FC236}">
              <a16:creationId xmlns:a16="http://schemas.microsoft.com/office/drawing/2014/main" xmlns="" id="{00000000-0008-0000-1900-00000D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0" name="Text Box 8">
          <a:extLst>
            <a:ext uri="{FF2B5EF4-FFF2-40B4-BE49-F238E27FC236}">
              <a16:creationId xmlns:a16="http://schemas.microsoft.com/office/drawing/2014/main" xmlns="" id="{00000000-0008-0000-1900-00000E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1" name="Text Box 8">
          <a:extLst>
            <a:ext uri="{FF2B5EF4-FFF2-40B4-BE49-F238E27FC236}">
              <a16:creationId xmlns:a16="http://schemas.microsoft.com/office/drawing/2014/main" xmlns="" id="{00000000-0008-0000-1900-00000F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2" name="Text Box 9">
          <a:extLst>
            <a:ext uri="{FF2B5EF4-FFF2-40B4-BE49-F238E27FC236}">
              <a16:creationId xmlns:a16="http://schemas.microsoft.com/office/drawing/2014/main" xmlns="" id="{00000000-0008-0000-1900-00001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3" name="Text Box 9">
          <a:extLst>
            <a:ext uri="{FF2B5EF4-FFF2-40B4-BE49-F238E27FC236}">
              <a16:creationId xmlns:a16="http://schemas.microsoft.com/office/drawing/2014/main" xmlns="" id="{00000000-0008-0000-1900-00001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4" name="Text Box 8">
          <a:extLst>
            <a:ext uri="{FF2B5EF4-FFF2-40B4-BE49-F238E27FC236}">
              <a16:creationId xmlns:a16="http://schemas.microsoft.com/office/drawing/2014/main" xmlns="" id="{00000000-0008-0000-1900-00001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5" name="Text Box 8">
          <a:extLst>
            <a:ext uri="{FF2B5EF4-FFF2-40B4-BE49-F238E27FC236}">
              <a16:creationId xmlns:a16="http://schemas.microsoft.com/office/drawing/2014/main" xmlns="" id="{00000000-0008-0000-1900-00001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6" name="Text Box 9">
          <a:extLst>
            <a:ext uri="{FF2B5EF4-FFF2-40B4-BE49-F238E27FC236}">
              <a16:creationId xmlns:a16="http://schemas.microsoft.com/office/drawing/2014/main" xmlns="" id="{00000000-0008-0000-1900-00001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7" name="Text Box 9">
          <a:extLst>
            <a:ext uri="{FF2B5EF4-FFF2-40B4-BE49-F238E27FC236}">
              <a16:creationId xmlns:a16="http://schemas.microsoft.com/office/drawing/2014/main" xmlns="" id="{00000000-0008-0000-1900-00001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8" name="Text Box 8">
          <a:extLst>
            <a:ext uri="{FF2B5EF4-FFF2-40B4-BE49-F238E27FC236}">
              <a16:creationId xmlns:a16="http://schemas.microsoft.com/office/drawing/2014/main" xmlns="" id="{00000000-0008-0000-1900-00001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9" name="Text Box 8">
          <a:extLst>
            <a:ext uri="{FF2B5EF4-FFF2-40B4-BE49-F238E27FC236}">
              <a16:creationId xmlns:a16="http://schemas.microsoft.com/office/drawing/2014/main" xmlns="" id="{00000000-0008-0000-1900-00001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0" name="Text Box 9">
          <a:extLst>
            <a:ext uri="{FF2B5EF4-FFF2-40B4-BE49-F238E27FC236}">
              <a16:creationId xmlns:a16="http://schemas.microsoft.com/office/drawing/2014/main" xmlns="" id="{00000000-0008-0000-1900-00001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1" name="Text Box 9">
          <a:extLst>
            <a:ext uri="{FF2B5EF4-FFF2-40B4-BE49-F238E27FC236}">
              <a16:creationId xmlns:a16="http://schemas.microsoft.com/office/drawing/2014/main" xmlns="" id="{00000000-0008-0000-1900-00001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82" name="Text Box 8">
          <a:extLst>
            <a:ext uri="{FF2B5EF4-FFF2-40B4-BE49-F238E27FC236}">
              <a16:creationId xmlns:a16="http://schemas.microsoft.com/office/drawing/2014/main" xmlns="" id="{00000000-0008-0000-1900-00001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83" name="Text Box 8">
          <a:extLst>
            <a:ext uri="{FF2B5EF4-FFF2-40B4-BE49-F238E27FC236}">
              <a16:creationId xmlns:a16="http://schemas.microsoft.com/office/drawing/2014/main" xmlns="" id="{00000000-0008-0000-1900-00001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4" name="Text Box 9">
          <a:extLst>
            <a:ext uri="{FF2B5EF4-FFF2-40B4-BE49-F238E27FC236}">
              <a16:creationId xmlns:a16="http://schemas.microsoft.com/office/drawing/2014/main" xmlns="" id="{00000000-0008-0000-1900-00001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a16="http://schemas.microsoft.com/office/drawing/2014/main" xmlns="" id="{00000000-0008-0000-1900-00001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a16="http://schemas.microsoft.com/office/drawing/2014/main" xmlns="" id="{00000000-0008-0000-1900-00001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a16="http://schemas.microsoft.com/office/drawing/2014/main" xmlns="" id="{00000000-0008-0000-1900-00001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a16="http://schemas.microsoft.com/office/drawing/2014/main" xmlns="" id="{00000000-0008-0000-1900-00002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a16="http://schemas.microsoft.com/office/drawing/2014/main" xmlns="" id="{00000000-0008-0000-1900-00002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a16="http://schemas.microsoft.com/office/drawing/2014/main" xmlns="" id="{00000000-0008-0000-1900-000022010000}"/>
            </a:ext>
          </a:extLst>
        </xdr:cNvPr>
        <xdr:cNvSpPr txBox="1">
          <a:spLocks noChangeArrowheads="1"/>
        </xdr:cNvSpPr>
      </xdr:nvSpPr>
      <xdr:spPr bwMode="auto">
        <a:xfrm>
          <a:off x="390525" y="14457997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a16="http://schemas.microsoft.com/office/drawing/2014/main" xmlns="" id="{00000000-0008-0000-1900-00002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a16="http://schemas.microsoft.com/office/drawing/2014/main" xmlns="" id="{00000000-0008-0000-1900-00002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a16="http://schemas.microsoft.com/office/drawing/2014/main" xmlns="" id="{00000000-0008-0000-1900-00002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a16="http://schemas.microsoft.com/office/drawing/2014/main" xmlns="" id="{00000000-0008-0000-1900-000026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a16="http://schemas.microsoft.com/office/drawing/2014/main" xmlns="" id="{00000000-0008-0000-1900-000027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a16="http://schemas.microsoft.com/office/drawing/2014/main" xmlns="" id="{00000000-0008-0000-1900-000028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a16="http://schemas.microsoft.com/office/drawing/2014/main" xmlns="" id="{00000000-0008-0000-1900-00002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a16="http://schemas.microsoft.com/office/drawing/2014/main" xmlns="" id="{00000000-0008-0000-1900-00002A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a16="http://schemas.microsoft.com/office/drawing/2014/main" xmlns="" id="{00000000-0008-0000-1900-00002B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a16="http://schemas.microsoft.com/office/drawing/2014/main" xmlns="" id="{00000000-0008-0000-1900-00002C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a16="http://schemas.microsoft.com/office/drawing/2014/main" xmlns="" id="{00000000-0008-0000-1900-00002D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a16="http://schemas.microsoft.com/office/drawing/2014/main" xmlns="" id="{00000000-0008-0000-1900-00002E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a16="http://schemas.microsoft.com/office/drawing/2014/main" xmlns="" id="{00000000-0008-0000-1900-00002F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a16="http://schemas.microsoft.com/office/drawing/2014/main" xmlns="" id="{00000000-0008-0000-1900-000030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a16="http://schemas.microsoft.com/office/drawing/2014/main" xmlns="" id="{00000000-0008-0000-1900-000031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a16="http://schemas.microsoft.com/office/drawing/2014/main" xmlns="" id="{00000000-0008-0000-1900-000032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a16="http://schemas.microsoft.com/office/drawing/2014/main" xmlns="" id="{00000000-0008-0000-1900-00003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a16="http://schemas.microsoft.com/office/drawing/2014/main" xmlns="" id="{00000000-0008-0000-1900-00003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a16="http://schemas.microsoft.com/office/drawing/2014/main" xmlns="" id="{00000000-0008-0000-1900-00003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a16="http://schemas.microsoft.com/office/drawing/2014/main" xmlns="" id="{00000000-0008-0000-1900-000036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a16="http://schemas.microsoft.com/office/drawing/2014/main" xmlns="" id="{00000000-0008-0000-1900-000037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a16="http://schemas.microsoft.com/office/drawing/2014/main" xmlns="" id="{00000000-0008-0000-1900-00003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a16="http://schemas.microsoft.com/office/drawing/2014/main" xmlns="" id="{00000000-0008-0000-1900-00003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a16="http://schemas.microsoft.com/office/drawing/2014/main" xmlns="" id="{00000000-0008-0000-1900-00003A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a16="http://schemas.microsoft.com/office/drawing/2014/main" xmlns="" id="{00000000-0008-0000-1900-00003B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a16="http://schemas.microsoft.com/office/drawing/2014/main" xmlns="" id="{00000000-0008-0000-1900-00003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a16="http://schemas.microsoft.com/office/drawing/2014/main" xmlns="" id="{00000000-0008-0000-1900-00003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a16="http://schemas.microsoft.com/office/drawing/2014/main" xmlns="" id="{00000000-0008-0000-1900-00003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a16="http://schemas.microsoft.com/office/drawing/2014/main" xmlns="" id="{00000000-0008-0000-1900-00003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a16="http://schemas.microsoft.com/office/drawing/2014/main" xmlns="" id="{00000000-0008-0000-1900-00004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a16="http://schemas.microsoft.com/office/drawing/2014/main" xmlns="" id="{00000000-0008-0000-1900-00004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a16="http://schemas.microsoft.com/office/drawing/2014/main" xmlns="" id="{00000000-0008-0000-1900-00004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a16="http://schemas.microsoft.com/office/drawing/2014/main" xmlns="" id="{00000000-0008-0000-1900-00004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a16="http://schemas.microsoft.com/office/drawing/2014/main" xmlns="" id="{00000000-0008-0000-1900-00004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a16="http://schemas.microsoft.com/office/drawing/2014/main" xmlns="" id="{00000000-0008-0000-1900-00004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a16="http://schemas.microsoft.com/office/drawing/2014/main" xmlns="" id="{00000000-0008-0000-1900-00004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a16="http://schemas.microsoft.com/office/drawing/2014/main" xmlns="" id="{00000000-0008-0000-1900-00004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a16="http://schemas.microsoft.com/office/drawing/2014/main" xmlns="" id="{00000000-0008-0000-1900-00004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a16="http://schemas.microsoft.com/office/drawing/2014/main" xmlns="" id="{00000000-0008-0000-1900-00004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a16="http://schemas.microsoft.com/office/drawing/2014/main" xmlns="" id="{00000000-0008-0000-1900-00004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a16="http://schemas.microsoft.com/office/drawing/2014/main" xmlns="" id="{00000000-0008-0000-1900-00004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a16="http://schemas.microsoft.com/office/drawing/2014/main" xmlns="" id="{00000000-0008-0000-1900-00004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a16="http://schemas.microsoft.com/office/drawing/2014/main" xmlns="" id="{00000000-0008-0000-1900-00004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a16="http://schemas.microsoft.com/office/drawing/2014/main" xmlns="" id="{00000000-0008-0000-1900-00004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a16="http://schemas.microsoft.com/office/drawing/2014/main" xmlns="" id="{00000000-0008-0000-1900-00004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a16="http://schemas.microsoft.com/office/drawing/2014/main" xmlns="" id="{00000000-0008-0000-1900-00005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a16="http://schemas.microsoft.com/office/drawing/2014/main" xmlns="" id="{00000000-0008-0000-1900-00005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a16="http://schemas.microsoft.com/office/drawing/2014/main" xmlns="" id="{00000000-0008-0000-1900-00005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a16="http://schemas.microsoft.com/office/drawing/2014/main" xmlns="" id="{00000000-0008-0000-1900-00005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a16="http://schemas.microsoft.com/office/drawing/2014/main" xmlns="" id="{00000000-0008-0000-1900-00005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a16="http://schemas.microsoft.com/office/drawing/2014/main" xmlns="" id="{00000000-0008-0000-1900-00005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a16="http://schemas.microsoft.com/office/drawing/2014/main" xmlns="" id="{00000000-0008-0000-1900-00005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a16="http://schemas.microsoft.com/office/drawing/2014/main" xmlns="" id="{00000000-0008-0000-1900-00005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a16="http://schemas.microsoft.com/office/drawing/2014/main" xmlns="" id="{00000000-0008-0000-1900-00005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a16="http://schemas.microsoft.com/office/drawing/2014/main" xmlns="" id="{00000000-0008-0000-1900-00005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a16="http://schemas.microsoft.com/office/drawing/2014/main" xmlns="" id="{00000000-0008-0000-1900-00005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a16="http://schemas.microsoft.com/office/drawing/2014/main" xmlns="" id="{00000000-0008-0000-1900-00005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a16="http://schemas.microsoft.com/office/drawing/2014/main" xmlns="" id="{00000000-0008-0000-1900-00005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a16="http://schemas.microsoft.com/office/drawing/2014/main" xmlns="" id="{00000000-0008-0000-1900-00005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a16="http://schemas.microsoft.com/office/drawing/2014/main" xmlns="" id="{00000000-0008-0000-1900-00005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a16="http://schemas.microsoft.com/office/drawing/2014/main" xmlns="" id="{00000000-0008-0000-1900-00005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a16="http://schemas.microsoft.com/office/drawing/2014/main" xmlns="" id="{00000000-0008-0000-1900-00006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a16="http://schemas.microsoft.com/office/drawing/2014/main" xmlns="" id="{00000000-0008-0000-1900-00006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a16="http://schemas.microsoft.com/office/drawing/2014/main" xmlns="" id="{00000000-0008-0000-1900-00006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a16="http://schemas.microsoft.com/office/drawing/2014/main" xmlns="" id="{00000000-0008-0000-1900-00006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56" name="Text Box 8">
          <a:extLst>
            <a:ext uri="{FF2B5EF4-FFF2-40B4-BE49-F238E27FC236}">
              <a16:creationId xmlns:a16="http://schemas.microsoft.com/office/drawing/2014/main" xmlns="" id="{00000000-0008-0000-19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57" name="Text Box 8">
          <a:extLst>
            <a:ext uri="{FF2B5EF4-FFF2-40B4-BE49-F238E27FC236}">
              <a16:creationId xmlns:a16="http://schemas.microsoft.com/office/drawing/2014/main" xmlns="" id="{00000000-0008-0000-19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8" name="Text Box 9">
          <a:extLst>
            <a:ext uri="{FF2B5EF4-FFF2-40B4-BE49-F238E27FC236}">
              <a16:creationId xmlns:a16="http://schemas.microsoft.com/office/drawing/2014/main" xmlns="" id="{00000000-0008-0000-19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9" name="Text Box 9">
          <a:extLst>
            <a:ext uri="{FF2B5EF4-FFF2-40B4-BE49-F238E27FC236}">
              <a16:creationId xmlns:a16="http://schemas.microsoft.com/office/drawing/2014/main" xmlns="" id="{00000000-0008-0000-19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0" name="Text Box 8">
          <a:extLst>
            <a:ext uri="{FF2B5EF4-FFF2-40B4-BE49-F238E27FC236}">
              <a16:creationId xmlns:a16="http://schemas.microsoft.com/office/drawing/2014/main" xmlns="" id="{00000000-0008-0000-19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361" name="Text Box 8">
          <a:extLst>
            <a:ext uri="{FF2B5EF4-FFF2-40B4-BE49-F238E27FC236}">
              <a16:creationId xmlns:a16="http://schemas.microsoft.com/office/drawing/2014/main" xmlns="" id="{00000000-0008-0000-19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2" name="Text Box 8">
          <a:extLst>
            <a:ext uri="{FF2B5EF4-FFF2-40B4-BE49-F238E27FC236}">
              <a16:creationId xmlns:a16="http://schemas.microsoft.com/office/drawing/2014/main" xmlns="" id="{00000000-0008-0000-19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3" name="Text Box 8">
          <a:extLst>
            <a:ext uri="{FF2B5EF4-FFF2-40B4-BE49-F238E27FC236}">
              <a16:creationId xmlns:a16="http://schemas.microsoft.com/office/drawing/2014/main" xmlns="" id="{00000000-0008-0000-19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4" name="Text Box 9">
          <a:extLst>
            <a:ext uri="{FF2B5EF4-FFF2-40B4-BE49-F238E27FC236}">
              <a16:creationId xmlns:a16="http://schemas.microsoft.com/office/drawing/2014/main" xmlns="" id="{00000000-0008-0000-19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5" name="Text Box 9">
          <a:extLst>
            <a:ext uri="{FF2B5EF4-FFF2-40B4-BE49-F238E27FC236}">
              <a16:creationId xmlns:a16="http://schemas.microsoft.com/office/drawing/2014/main" xmlns="" id="{00000000-0008-0000-19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6" name="Text Box 8">
          <a:extLst>
            <a:ext uri="{FF2B5EF4-FFF2-40B4-BE49-F238E27FC236}">
              <a16:creationId xmlns:a16="http://schemas.microsoft.com/office/drawing/2014/main" xmlns="" id="{00000000-0008-0000-19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7" name="Text Box 8">
          <a:extLst>
            <a:ext uri="{FF2B5EF4-FFF2-40B4-BE49-F238E27FC236}">
              <a16:creationId xmlns:a16="http://schemas.microsoft.com/office/drawing/2014/main" xmlns="" id="{00000000-0008-0000-19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8" name="Text Box 9">
          <a:extLst>
            <a:ext uri="{FF2B5EF4-FFF2-40B4-BE49-F238E27FC236}">
              <a16:creationId xmlns:a16="http://schemas.microsoft.com/office/drawing/2014/main" xmlns="" id="{00000000-0008-0000-19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9" name="Text Box 9">
          <a:extLst>
            <a:ext uri="{FF2B5EF4-FFF2-40B4-BE49-F238E27FC236}">
              <a16:creationId xmlns:a16="http://schemas.microsoft.com/office/drawing/2014/main" xmlns="" id="{00000000-0008-0000-19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0" name="Text Box 8">
          <a:extLst>
            <a:ext uri="{FF2B5EF4-FFF2-40B4-BE49-F238E27FC236}">
              <a16:creationId xmlns:a16="http://schemas.microsoft.com/office/drawing/2014/main" xmlns="" id="{00000000-0008-0000-19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1" name="Text Box 8">
          <a:extLst>
            <a:ext uri="{FF2B5EF4-FFF2-40B4-BE49-F238E27FC236}">
              <a16:creationId xmlns:a16="http://schemas.microsoft.com/office/drawing/2014/main" xmlns="" id="{00000000-0008-0000-19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2" name="Text Box 9">
          <a:extLst>
            <a:ext uri="{FF2B5EF4-FFF2-40B4-BE49-F238E27FC236}">
              <a16:creationId xmlns:a16="http://schemas.microsoft.com/office/drawing/2014/main" xmlns="" id="{00000000-0008-0000-19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3" name="Text Box 9">
          <a:extLst>
            <a:ext uri="{FF2B5EF4-FFF2-40B4-BE49-F238E27FC236}">
              <a16:creationId xmlns:a16="http://schemas.microsoft.com/office/drawing/2014/main" xmlns="" id="{00000000-0008-0000-19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4" name="Text Box 8">
          <a:extLst>
            <a:ext uri="{FF2B5EF4-FFF2-40B4-BE49-F238E27FC236}">
              <a16:creationId xmlns:a16="http://schemas.microsoft.com/office/drawing/2014/main" xmlns="" id="{00000000-0008-0000-19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5" name="Text Box 8">
          <a:extLst>
            <a:ext uri="{FF2B5EF4-FFF2-40B4-BE49-F238E27FC236}">
              <a16:creationId xmlns:a16="http://schemas.microsoft.com/office/drawing/2014/main" xmlns="" id="{00000000-0008-0000-19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6" name="Text Box 9">
          <a:extLst>
            <a:ext uri="{FF2B5EF4-FFF2-40B4-BE49-F238E27FC236}">
              <a16:creationId xmlns:a16="http://schemas.microsoft.com/office/drawing/2014/main" xmlns="" id="{00000000-0008-0000-19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7" name="Text Box 9">
          <a:extLst>
            <a:ext uri="{FF2B5EF4-FFF2-40B4-BE49-F238E27FC236}">
              <a16:creationId xmlns:a16="http://schemas.microsoft.com/office/drawing/2014/main" xmlns="" id="{00000000-0008-0000-19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8" name="Text Box 8">
          <a:extLst>
            <a:ext uri="{FF2B5EF4-FFF2-40B4-BE49-F238E27FC236}">
              <a16:creationId xmlns:a16="http://schemas.microsoft.com/office/drawing/2014/main" xmlns="" id="{00000000-0008-0000-19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9" name="Text Box 8">
          <a:extLst>
            <a:ext uri="{FF2B5EF4-FFF2-40B4-BE49-F238E27FC236}">
              <a16:creationId xmlns:a16="http://schemas.microsoft.com/office/drawing/2014/main" xmlns="" id="{00000000-0008-0000-19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0" name="Text Box 9">
          <a:extLst>
            <a:ext uri="{FF2B5EF4-FFF2-40B4-BE49-F238E27FC236}">
              <a16:creationId xmlns:a16="http://schemas.microsoft.com/office/drawing/2014/main" xmlns="" id="{00000000-0008-0000-19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1" name="Text Box 8">
          <a:extLst>
            <a:ext uri="{FF2B5EF4-FFF2-40B4-BE49-F238E27FC236}">
              <a16:creationId xmlns:a16="http://schemas.microsoft.com/office/drawing/2014/main" xmlns="" id="{00000000-0008-0000-19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2" name="Text Box 8">
          <a:extLst>
            <a:ext uri="{FF2B5EF4-FFF2-40B4-BE49-F238E27FC236}">
              <a16:creationId xmlns:a16="http://schemas.microsoft.com/office/drawing/2014/main" xmlns="" id="{00000000-0008-0000-19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3" name="Text Box 9">
          <a:extLst>
            <a:ext uri="{FF2B5EF4-FFF2-40B4-BE49-F238E27FC236}">
              <a16:creationId xmlns:a16="http://schemas.microsoft.com/office/drawing/2014/main" xmlns="" id="{00000000-0008-0000-19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4" name="Text Box 9">
          <a:extLst>
            <a:ext uri="{FF2B5EF4-FFF2-40B4-BE49-F238E27FC236}">
              <a16:creationId xmlns:a16="http://schemas.microsoft.com/office/drawing/2014/main" xmlns="" id="{00000000-0008-0000-19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5" name="Text Box 8">
          <a:extLst>
            <a:ext uri="{FF2B5EF4-FFF2-40B4-BE49-F238E27FC236}">
              <a16:creationId xmlns:a16="http://schemas.microsoft.com/office/drawing/2014/main" xmlns="" id="{00000000-0008-0000-19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6" name="Text Box 8">
          <a:extLst>
            <a:ext uri="{FF2B5EF4-FFF2-40B4-BE49-F238E27FC236}">
              <a16:creationId xmlns:a16="http://schemas.microsoft.com/office/drawing/2014/main" xmlns="" id="{00000000-0008-0000-19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7" name="Text Box 9">
          <a:extLst>
            <a:ext uri="{FF2B5EF4-FFF2-40B4-BE49-F238E27FC236}">
              <a16:creationId xmlns:a16="http://schemas.microsoft.com/office/drawing/2014/main" xmlns="" id="{00000000-0008-0000-19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8" name="Text Box 8">
          <a:extLst>
            <a:ext uri="{FF2B5EF4-FFF2-40B4-BE49-F238E27FC236}">
              <a16:creationId xmlns:a16="http://schemas.microsoft.com/office/drawing/2014/main" xmlns="" id="{00000000-0008-0000-19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9" name="Text Box 8">
          <a:extLst>
            <a:ext uri="{FF2B5EF4-FFF2-40B4-BE49-F238E27FC236}">
              <a16:creationId xmlns:a16="http://schemas.microsoft.com/office/drawing/2014/main" xmlns="" id="{00000000-0008-0000-19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0" name="Text Box 9">
          <a:extLst>
            <a:ext uri="{FF2B5EF4-FFF2-40B4-BE49-F238E27FC236}">
              <a16:creationId xmlns:a16="http://schemas.microsoft.com/office/drawing/2014/main" xmlns="" id="{00000000-0008-0000-19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1" name="Text Box 9">
          <a:extLst>
            <a:ext uri="{FF2B5EF4-FFF2-40B4-BE49-F238E27FC236}">
              <a16:creationId xmlns:a16="http://schemas.microsoft.com/office/drawing/2014/main" xmlns="" id="{00000000-0008-0000-19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2" name="Text Box 8">
          <a:extLst>
            <a:ext uri="{FF2B5EF4-FFF2-40B4-BE49-F238E27FC236}">
              <a16:creationId xmlns:a16="http://schemas.microsoft.com/office/drawing/2014/main" xmlns="" id="{00000000-0008-0000-19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3" name="Text Box 8">
          <a:extLst>
            <a:ext uri="{FF2B5EF4-FFF2-40B4-BE49-F238E27FC236}">
              <a16:creationId xmlns:a16="http://schemas.microsoft.com/office/drawing/2014/main" xmlns="" id="{00000000-0008-0000-19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4" name="Text Box 9">
          <a:extLst>
            <a:ext uri="{FF2B5EF4-FFF2-40B4-BE49-F238E27FC236}">
              <a16:creationId xmlns:a16="http://schemas.microsoft.com/office/drawing/2014/main" xmlns="" id="{00000000-0008-0000-19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5" name="Text Box 9">
          <a:extLst>
            <a:ext uri="{FF2B5EF4-FFF2-40B4-BE49-F238E27FC236}">
              <a16:creationId xmlns:a16="http://schemas.microsoft.com/office/drawing/2014/main" xmlns="" id="{00000000-0008-0000-19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6" name="Text Box 8">
          <a:extLst>
            <a:ext uri="{FF2B5EF4-FFF2-40B4-BE49-F238E27FC236}">
              <a16:creationId xmlns:a16="http://schemas.microsoft.com/office/drawing/2014/main" xmlns="" id="{00000000-0008-0000-19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7" name="Text Box 8">
          <a:extLst>
            <a:ext uri="{FF2B5EF4-FFF2-40B4-BE49-F238E27FC236}">
              <a16:creationId xmlns:a16="http://schemas.microsoft.com/office/drawing/2014/main" xmlns="" id="{00000000-0008-0000-19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8" name="Text Box 9">
          <a:extLst>
            <a:ext uri="{FF2B5EF4-FFF2-40B4-BE49-F238E27FC236}">
              <a16:creationId xmlns:a16="http://schemas.microsoft.com/office/drawing/2014/main" xmlns="" id="{00000000-0008-0000-19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9" name="Text Box 9">
          <a:extLst>
            <a:ext uri="{FF2B5EF4-FFF2-40B4-BE49-F238E27FC236}">
              <a16:creationId xmlns:a16="http://schemas.microsoft.com/office/drawing/2014/main" xmlns="" id="{00000000-0008-0000-19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0" name="Text Box 8">
          <a:extLst>
            <a:ext uri="{FF2B5EF4-FFF2-40B4-BE49-F238E27FC236}">
              <a16:creationId xmlns:a16="http://schemas.microsoft.com/office/drawing/2014/main" xmlns="" id="{00000000-0008-0000-19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1" name="Text Box 8">
          <a:extLst>
            <a:ext uri="{FF2B5EF4-FFF2-40B4-BE49-F238E27FC236}">
              <a16:creationId xmlns:a16="http://schemas.microsoft.com/office/drawing/2014/main" xmlns="" id="{00000000-0008-0000-19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2" name="Text Box 9">
          <a:extLst>
            <a:ext uri="{FF2B5EF4-FFF2-40B4-BE49-F238E27FC236}">
              <a16:creationId xmlns:a16="http://schemas.microsoft.com/office/drawing/2014/main" xmlns="" id="{00000000-0008-0000-19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3" name="Text Box 9">
          <a:extLst>
            <a:ext uri="{FF2B5EF4-FFF2-40B4-BE49-F238E27FC236}">
              <a16:creationId xmlns:a16="http://schemas.microsoft.com/office/drawing/2014/main" xmlns="" id="{00000000-0008-0000-19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4" name="Text Box 8">
          <a:extLst>
            <a:ext uri="{FF2B5EF4-FFF2-40B4-BE49-F238E27FC236}">
              <a16:creationId xmlns:a16="http://schemas.microsoft.com/office/drawing/2014/main" xmlns="" id="{00000000-0008-0000-19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5" name="Text Box 8">
          <a:extLst>
            <a:ext uri="{FF2B5EF4-FFF2-40B4-BE49-F238E27FC236}">
              <a16:creationId xmlns:a16="http://schemas.microsoft.com/office/drawing/2014/main" xmlns="" id="{00000000-0008-0000-19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6" name="Text Box 9">
          <a:extLst>
            <a:ext uri="{FF2B5EF4-FFF2-40B4-BE49-F238E27FC236}">
              <a16:creationId xmlns:a16="http://schemas.microsoft.com/office/drawing/2014/main" xmlns="" id="{00000000-0008-0000-19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7" name="Text Box 9">
          <a:extLst>
            <a:ext uri="{FF2B5EF4-FFF2-40B4-BE49-F238E27FC236}">
              <a16:creationId xmlns:a16="http://schemas.microsoft.com/office/drawing/2014/main" xmlns="" id="{00000000-0008-0000-19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8" name="Text Box 8">
          <a:extLst>
            <a:ext uri="{FF2B5EF4-FFF2-40B4-BE49-F238E27FC236}">
              <a16:creationId xmlns:a16="http://schemas.microsoft.com/office/drawing/2014/main" xmlns="" id="{00000000-0008-0000-19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9" name="Text Box 8">
          <a:extLst>
            <a:ext uri="{FF2B5EF4-FFF2-40B4-BE49-F238E27FC236}">
              <a16:creationId xmlns:a16="http://schemas.microsoft.com/office/drawing/2014/main" xmlns="" id="{00000000-0008-0000-19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0" name="Text Box 9">
          <a:extLst>
            <a:ext uri="{FF2B5EF4-FFF2-40B4-BE49-F238E27FC236}">
              <a16:creationId xmlns:a16="http://schemas.microsoft.com/office/drawing/2014/main" xmlns="" id="{00000000-0008-0000-19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1" name="Text Box 9">
          <a:extLst>
            <a:ext uri="{FF2B5EF4-FFF2-40B4-BE49-F238E27FC236}">
              <a16:creationId xmlns:a16="http://schemas.microsoft.com/office/drawing/2014/main" xmlns="" id="{00000000-0008-0000-19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2" name="Text Box 8">
          <a:extLst>
            <a:ext uri="{FF2B5EF4-FFF2-40B4-BE49-F238E27FC236}">
              <a16:creationId xmlns:a16="http://schemas.microsoft.com/office/drawing/2014/main" xmlns="" id="{00000000-0008-0000-19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3" name="Text Box 8">
          <a:extLst>
            <a:ext uri="{FF2B5EF4-FFF2-40B4-BE49-F238E27FC236}">
              <a16:creationId xmlns:a16="http://schemas.microsoft.com/office/drawing/2014/main" xmlns="" id="{00000000-0008-0000-19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4" name="Text Box 9">
          <a:extLst>
            <a:ext uri="{FF2B5EF4-FFF2-40B4-BE49-F238E27FC236}">
              <a16:creationId xmlns:a16="http://schemas.microsoft.com/office/drawing/2014/main" xmlns="" id="{00000000-0008-0000-19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5" name="Text Box 9">
          <a:extLst>
            <a:ext uri="{FF2B5EF4-FFF2-40B4-BE49-F238E27FC236}">
              <a16:creationId xmlns:a16="http://schemas.microsoft.com/office/drawing/2014/main" xmlns="" id="{00000000-0008-0000-19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6" name="Text Box 8">
          <a:extLst>
            <a:ext uri="{FF2B5EF4-FFF2-40B4-BE49-F238E27FC236}">
              <a16:creationId xmlns:a16="http://schemas.microsoft.com/office/drawing/2014/main" xmlns="" id="{00000000-0008-0000-19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7" name="Text Box 8">
          <a:extLst>
            <a:ext uri="{FF2B5EF4-FFF2-40B4-BE49-F238E27FC236}">
              <a16:creationId xmlns:a16="http://schemas.microsoft.com/office/drawing/2014/main" xmlns="" id="{00000000-0008-0000-19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8" name="Text Box 9">
          <a:extLst>
            <a:ext uri="{FF2B5EF4-FFF2-40B4-BE49-F238E27FC236}">
              <a16:creationId xmlns:a16="http://schemas.microsoft.com/office/drawing/2014/main" xmlns="" id="{00000000-0008-0000-19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9" name="Text Box 9">
          <a:extLst>
            <a:ext uri="{FF2B5EF4-FFF2-40B4-BE49-F238E27FC236}">
              <a16:creationId xmlns:a16="http://schemas.microsoft.com/office/drawing/2014/main" xmlns="" id="{00000000-0008-0000-19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0" name="Text Box 8">
          <a:extLst>
            <a:ext uri="{FF2B5EF4-FFF2-40B4-BE49-F238E27FC236}">
              <a16:creationId xmlns:a16="http://schemas.microsoft.com/office/drawing/2014/main" xmlns="" id="{00000000-0008-0000-19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1" name="Text Box 8">
          <a:extLst>
            <a:ext uri="{FF2B5EF4-FFF2-40B4-BE49-F238E27FC236}">
              <a16:creationId xmlns:a16="http://schemas.microsoft.com/office/drawing/2014/main" xmlns="" id="{00000000-0008-0000-19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2" name="Text Box 9">
          <a:extLst>
            <a:ext uri="{FF2B5EF4-FFF2-40B4-BE49-F238E27FC236}">
              <a16:creationId xmlns:a16="http://schemas.microsoft.com/office/drawing/2014/main" xmlns="" id="{00000000-0008-0000-19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3" name="Text Box 9">
          <a:extLst>
            <a:ext uri="{FF2B5EF4-FFF2-40B4-BE49-F238E27FC236}">
              <a16:creationId xmlns:a16="http://schemas.microsoft.com/office/drawing/2014/main" xmlns="" id="{00000000-0008-0000-19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4" name="Text Box 8">
          <a:extLst>
            <a:ext uri="{FF2B5EF4-FFF2-40B4-BE49-F238E27FC236}">
              <a16:creationId xmlns:a16="http://schemas.microsoft.com/office/drawing/2014/main" xmlns="" id="{00000000-0008-0000-19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5" name="Text Box 8">
          <a:extLst>
            <a:ext uri="{FF2B5EF4-FFF2-40B4-BE49-F238E27FC236}">
              <a16:creationId xmlns:a16="http://schemas.microsoft.com/office/drawing/2014/main" xmlns="" id="{00000000-0008-0000-19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6" name="Text Box 9">
          <a:extLst>
            <a:ext uri="{FF2B5EF4-FFF2-40B4-BE49-F238E27FC236}">
              <a16:creationId xmlns:a16="http://schemas.microsoft.com/office/drawing/2014/main" xmlns="" id="{00000000-0008-0000-19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7" name="Text Box 8">
          <a:extLst>
            <a:ext uri="{FF2B5EF4-FFF2-40B4-BE49-F238E27FC236}">
              <a16:creationId xmlns:a16="http://schemas.microsoft.com/office/drawing/2014/main" xmlns="" id="{00000000-0008-0000-1900-0000A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8" name="Text Box 8">
          <a:extLst>
            <a:ext uri="{FF2B5EF4-FFF2-40B4-BE49-F238E27FC236}">
              <a16:creationId xmlns:a16="http://schemas.microsoft.com/office/drawing/2014/main" xmlns="" id="{00000000-0008-0000-1900-0000A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9" name="Text Box 9">
          <a:extLst>
            <a:ext uri="{FF2B5EF4-FFF2-40B4-BE49-F238E27FC236}">
              <a16:creationId xmlns:a16="http://schemas.microsoft.com/office/drawing/2014/main" xmlns="" id="{00000000-0008-0000-1900-0000A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0" name="Text Box 9">
          <a:extLst>
            <a:ext uri="{FF2B5EF4-FFF2-40B4-BE49-F238E27FC236}">
              <a16:creationId xmlns:a16="http://schemas.microsoft.com/office/drawing/2014/main" xmlns="" id="{00000000-0008-0000-1900-0000A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1" name="Text Box 8">
          <a:extLst>
            <a:ext uri="{FF2B5EF4-FFF2-40B4-BE49-F238E27FC236}">
              <a16:creationId xmlns:a16="http://schemas.microsoft.com/office/drawing/2014/main" xmlns="" id="{00000000-0008-0000-1900-0000A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432" name="Text Box 8">
          <a:extLst>
            <a:ext uri="{FF2B5EF4-FFF2-40B4-BE49-F238E27FC236}">
              <a16:creationId xmlns:a16="http://schemas.microsoft.com/office/drawing/2014/main" xmlns="" id="{00000000-0008-0000-1900-0000B0010000}"/>
            </a:ext>
          </a:extLst>
        </xdr:cNvPr>
        <xdr:cNvSpPr txBox="1">
          <a:spLocks noChangeArrowheads="1"/>
        </xdr:cNvSpPr>
      </xdr:nvSpPr>
      <xdr:spPr bwMode="auto">
        <a:xfrm>
          <a:off x="390525" y="15573375"/>
          <a:ext cx="112939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3" name="Text Box 8">
          <a:extLst>
            <a:ext uri="{FF2B5EF4-FFF2-40B4-BE49-F238E27FC236}">
              <a16:creationId xmlns:a16="http://schemas.microsoft.com/office/drawing/2014/main" xmlns="" id="{00000000-0008-0000-1900-0000B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4" name="Text Box 8">
          <a:extLst>
            <a:ext uri="{FF2B5EF4-FFF2-40B4-BE49-F238E27FC236}">
              <a16:creationId xmlns:a16="http://schemas.microsoft.com/office/drawing/2014/main" xmlns="" id="{00000000-0008-0000-1900-0000B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5" name="Text Box 9">
          <a:extLst>
            <a:ext uri="{FF2B5EF4-FFF2-40B4-BE49-F238E27FC236}">
              <a16:creationId xmlns:a16="http://schemas.microsoft.com/office/drawing/2014/main" xmlns="" id="{00000000-0008-0000-1900-0000B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6" name="Text Box 9">
          <a:extLst>
            <a:ext uri="{FF2B5EF4-FFF2-40B4-BE49-F238E27FC236}">
              <a16:creationId xmlns:a16="http://schemas.microsoft.com/office/drawing/2014/main" xmlns="" id="{00000000-0008-0000-1900-0000B4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7" name="Text Box 8">
          <a:extLst>
            <a:ext uri="{FF2B5EF4-FFF2-40B4-BE49-F238E27FC236}">
              <a16:creationId xmlns:a16="http://schemas.microsoft.com/office/drawing/2014/main" xmlns="" id="{00000000-0008-0000-1900-0000B5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8" name="Text Box 8">
          <a:extLst>
            <a:ext uri="{FF2B5EF4-FFF2-40B4-BE49-F238E27FC236}">
              <a16:creationId xmlns:a16="http://schemas.microsoft.com/office/drawing/2014/main" xmlns="" id="{00000000-0008-0000-1900-0000B6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9" name="Text Box 9">
          <a:extLst>
            <a:ext uri="{FF2B5EF4-FFF2-40B4-BE49-F238E27FC236}">
              <a16:creationId xmlns:a16="http://schemas.microsoft.com/office/drawing/2014/main" xmlns="" id="{00000000-0008-0000-1900-0000B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0" name="Text Box 9">
          <a:extLst>
            <a:ext uri="{FF2B5EF4-FFF2-40B4-BE49-F238E27FC236}">
              <a16:creationId xmlns:a16="http://schemas.microsoft.com/office/drawing/2014/main" xmlns="" id="{00000000-0008-0000-1900-0000B8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1" name="Text Box 8">
          <a:extLst>
            <a:ext uri="{FF2B5EF4-FFF2-40B4-BE49-F238E27FC236}">
              <a16:creationId xmlns:a16="http://schemas.microsoft.com/office/drawing/2014/main" xmlns="" id="{00000000-0008-0000-1900-0000B9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2" name="Text Box 8">
          <a:extLst>
            <a:ext uri="{FF2B5EF4-FFF2-40B4-BE49-F238E27FC236}">
              <a16:creationId xmlns:a16="http://schemas.microsoft.com/office/drawing/2014/main" xmlns="" id="{00000000-0008-0000-1900-0000BA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3" name="Text Box 9">
          <a:extLst>
            <a:ext uri="{FF2B5EF4-FFF2-40B4-BE49-F238E27FC236}">
              <a16:creationId xmlns:a16="http://schemas.microsoft.com/office/drawing/2014/main" xmlns="" id="{00000000-0008-0000-1900-0000BB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4" name="Text Box 9">
          <a:extLst>
            <a:ext uri="{FF2B5EF4-FFF2-40B4-BE49-F238E27FC236}">
              <a16:creationId xmlns:a16="http://schemas.microsoft.com/office/drawing/2014/main" xmlns="" id="{00000000-0008-0000-1900-0000BC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5" name="Text Box 8">
          <a:extLst>
            <a:ext uri="{FF2B5EF4-FFF2-40B4-BE49-F238E27FC236}">
              <a16:creationId xmlns:a16="http://schemas.microsoft.com/office/drawing/2014/main" xmlns="" id="{00000000-0008-0000-1900-0000BD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6" name="Text Box 8">
          <a:extLst>
            <a:ext uri="{FF2B5EF4-FFF2-40B4-BE49-F238E27FC236}">
              <a16:creationId xmlns:a16="http://schemas.microsoft.com/office/drawing/2014/main" xmlns="" id="{00000000-0008-0000-1900-0000BE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7" name="Text Box 9">
          <a:extLst>
            <a:ext uri="{FF2B5EF4-FFF2-40B4-BE49-F238E27FC236}">
              <a16:creationId xmlns:a16="http://schemas.microsoft.com/office/drawing/2014/main" xmlns="" id="{00000000-0008-0000-1900-0000BF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8" name="Text Box 9">
          <a:extLst>
            <a:ext uri="{FF2B5EF4-FFF2-40B4-BE49-F238E27FC236}">
              <a16:creationId xmlns:a16="http://schemas.microsoft.com/office/drawing/2014/main" xmlns="" id="{00000000-0008-0000-1900-0000C0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9" name="Text Box 8">
          <a:extLst>
            <a:ext uri="{FF2B5EF4-FFF2-40B4-BE49-F238E27FC236}">
              <a16:creationId xmlns:a16="http://schemas.microsoft.com/office/drawing/2014/main" xmlns="" id="{00000000-0008-0000-1900-0000C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0" name="Text Box 8">
          <a:extLst>
            <a:ext uri="{FF2B5EF4-FFF2-40B4-BE49-F238E27FC236}">
              <a16:creationId xmlns:a16="http://schemas.microsoft.com/office/drawing/2014/main" xmlns="" id="{00000000-0008-0000-1900-0000C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1" name="Text Box 9">
          <a:extLst>
            <a:ext uri="{FF2B5EF4-FFF2-40B4-BE49-F238E27FC236}">
              <a16:creationId xmlns:a16="http://schemas.microsoft.com/office/drawing/2014/main" xmlns="" id="{00000000-0008-0000-1900-0000C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2" name="Text Box 8">
          <a:extLst>
            <a:ext uri="{FF2B5EF4-FFF2-40B4-BE49-F238E27FC236}">
              <a16:creationId xmlns:a16="http://schemas.microsoft.com/office/drawing/2014/main" xmlns="" id="{00000000-0008-0000-1900-0000C4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3" name="Text Box 8">
          <a:extLst>
            <a:ext uri="{FF2B5EF4-FFF2-40B4-BE49-F238E27FC236}">
              <a16:creationId xmlns:a16="http://schemas.microsoft.com/office/drawing/2014/main" xmlns="" id="{00000000-0008-0000-1900-0000C5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4" name="Text Box 9">
          <a:extLst>
            <a:ext uri="{FF2B5EF4-FFF2-40B4-BE49-F238E27FC236}">
              <a16:creationId xmlns:a16="http://schemas.microsoft.com/office/drawing/2014/main" xmlns="" id="{00000000-0008-0000-1900-0000C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5" name="Text Box 9">
          <a:extLst>
            <a:ext uri="{FF2B5EF4-FFF2-40B4-BE49-F238E27FC236}">
              <a16:creationId xmlns:a16="http://schemas.microsoft.com/office/drawing/2014/main" xmlns="" id="{00000000-0008-0000-1900-0000C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6" name="Text Box 8">
          <a:extLst>
            <a:ext uri="{FF2B5EF4-FFF2-40B4-BE49-F238E27FC236}">
              <a16:creationId xmlns:a16="http://schemas.microsoft.com/office/drawing/2014/main" xmlns="" id="{00000000-0008-0000-1900-0000C8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7" name="Text Box 8">
          <a:extLst>
            <a:ext uri="{FF2B5EF4-FFF2-40B4-BE49-F238E27FC236}">
              <a16:creationId xmlns:a16="http://schemas.microsoft.com/office/drawing/2014/main" xmlns="" id="{00000000-0008-0000-1900-0000C9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8" name="Text Box 9">
          <a:extLst>
            <a:ext uri="{FF2B5EF4-FFF2-40B4-BE49-F238E27FC236}">
              <a16:creationId xmlns:a16="http://schemas.microsoft.com/office/drawing/2014/main" xmlns="" id="{00000000-0008-0000-1900-0000C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9" name="Text Box 8">
          <a:extLst>
            <a:ext uri="{FF2B5EF4-FFF2-40B4-BE49-F238E27FC236}">
              <a16:creationId xmlns:a16="http://schemas.microsoft.com/office/drawing/2014/main" xmlns="" id="{00000000-0008-0000-1900-0000C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0" name="Text Box 8">
          <a:extLst>
            <a:ext uri="{FF2B5EF4-FFF2-40B4-BE49-F238E27FC236}">
              <a16:creationId xmlns:a16="http://schemas.microsoft.com/office/drawing/2014/main" xmlns="" id="{00000000-0008-0000-1900-0000C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1" name="Text Box 9">
          <a:extLst>
            <a:ext uri="{FF2B5EF4-FFF2-40B4-BE49-F238E27FC236}">
              <a16:creationId xmlns:a16="http://schemas.microsoft.com/office/drawing/2014/main" xmlns="" id="{00000000-0008-0000-1900-0000C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2" name="Text Box 9">
          <a:extLst>
            <a:ext uri="{FF2B5EF4-FFF2-40B4-BE49-F238E27FC236}">
              <a16:creationId xmlns:a16="http://schemas.microsoft.com/office/drawing/2014/main" xmlns="" id="{00000000-0008-0000-1900-0000C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3" name="Text Box 8">
          <a:extLst>
            <a:ext uri="{FF2B5EF4-FFF2-40B4-BE49-F238E27FC236}">
              <a16:creationId xmlns:a16="http://schemas.microsoft.com/office/drawing/2014/main" xmlns="" id="{00000000-0008-0000-1900-0000C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4" name="Text Box 8">
          <a:extLst>
            <a:ext uri="{FF2B5EF4-FFF2-40B4-BE49-F238E27FC236}">
              <a16:creationId xmlns:a16="http://schemas.microsoft.com/office/drawing/2014/main" xmlns="" id="{00000000-0008-0000-1900-0000D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5" name="Text Box 9">
          <a:extLst>
            <a:ext uri="{FF2B5EF4-FFF2-40B4-BE49-F238E27FC236}">
              <a16:creationId xmlns:a16="http://schemas.microsoft.com/office/drawing/2014/main" xmlns="" id="{00000000-0008-0000-1900-0000D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6" name="Text Box 9">
          <a:extLst>
            <a:ext uri="{FF2B5EF4-FFF2-40B4-BE49-F238E27FC236}">
              <a16:creationId xmlns:a16="http://schemas.microsoft.com/office/drawing/2014/main" xmlns="" id="{00000000-0008-0000-1900-0000D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7" name="Text Box 8">
          <a:extLst>
            <a:ext uri="{FF2B5EF4-FFF2-40B4-BE49-F238E27FC236}">
              <a16:creationId xmlns:a16="http://schemas.microsoft.com/office/drawing/2014/main" xmlns="" id="{00000000-0008-0000-1900-0000D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8" name="Text Box 8">
          <a:extLst>
            <a:ext uri="{FF2B5EF4-FFF2-40B4-BE49-F238E27FC236}">
              <a16:creationId xmlns:a16="http://schemas.microsoft.com/office/drawing/2014/main" xmlns="" id="{00000000-0008-0000-1900-0000D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9" name="Text Box 9">
          <a:extLst>
            <a:ext uri="{FF2B5EF4-FFF2-40B4-BE49-F238E27FC236}">
              <a16:creationId xmlns:a16="http://schemas.microsoft.com/office/drawing/2014/main" xmlns="" id="{00000000-0008-0000-1900-0000D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0" name="Text Box 9">
          <a:extLst>
            <a:ext uri="{FF2B5EF4-FFF2-40B4-BE49-F238E27FC236}">
              <a16:creationId xmlns:a16="http://schemas.microsoft.com/office/drawing/2014/main" xmlns="" id="{00000000-0008-0000-1900-0000D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1" name="Text Box 8">
          <a:extLst>
            <a:ext uri="{FF2B5EF4-FFF2-40B4-BE49-F238E27FC236}">
              <a16:creationId xmlns:a16="http://schemas.microsoft.com/office/drawing/2014/main" xmlns="" id="{00000000-0008-0000-1900-0000D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2" name="Text Box 8">
          <a:extLst>
            <a:ext uri="{FF2B5EF4-FFF2-40B4-BE49-F238E27FC236}">
              <a16:creationId xmlns:a16="http://schemas.microsoft.com/office/drawing/2014/main" xmlns="" id="{00000000-0008-0000-1900-0000D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3" name="Text Box 9">
          <a:extLst>
            <a:ext uri="{FF2B5EF4-FFF2-40B4-BE49-F238E27FC236}">
              <a16:creationId xmlns:a16="http://schemas.microsoft.com/office/drawing/2014/main" xmlns="" id="{00000000-0008-0000-1900-0000D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4" name="Text Box 9">
          <a:extLst>
            <a:ext uri="{FF2B5EF4-FFF2-40B4-BE49-F238E27FC236}">
              <a16:creationId xmlns:a16="http://schemas.microsoft.com/office/drawing/2014/main" xmlns="" id="{00000000-0008-0000-1900-0000D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5" name="Text Box 8">
          <a:extLst>
            <a:ext uri="{FF2B5EF4-FFF2-40B4-BE49-F238E27FC236}">
              <a16:creationId xmlns:a16="http://schemas.microsoft.com/office/drawing/2014/main" xmlns="" id="{00000000-0008-0000-1900-0000D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6" name="Text Box 8">
          <a:extLst>
            <a:ext uri="{FF2B5EF4-FFF2-40B4-BE49-F238E27FC236}">
              <a16:creationId xmlns:a16="http://schemas.microsoft.com/office/drawing/2014/main" xmlns="" id="{00000000-0008-0000-1900-0000D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7" name="Text Box 9">
          <a:extLst>
            <a:ext uri="{FF2B5EF4-FFF2-40B4-BE49-F238E27FC236}">
              <a16:creationId xmlns:a16="http://schemas.microsoft.com/office/drawing/2014/main" xmlns="" id="{00000000-0008-0000-1900-0000D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8" name="Text Box 9">
          <a:extLst>
            <a:ext uri="{FF2B5EF4-FFF2-40B4-BE49-F238E27FC236}">
              <a16:creationId xmlns:a16="http://schemas.microsoft.com/office/drawing/2014/main" xmlns="" id="{00000000-0008-0000-1900-0000D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9" name="Text Box 8">
          <a:extLst>
            <a:ext uri="{FF2B5EF4-FFF2-40B4-BE49-F238E27FC236}">
              <a16:creationId xmlns:a16="http://schemas.microsoft.com/office/drawing/2014/main" xmlns="" id="{00000000-0008-0000-1900-0000D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0" name="Text Box 8">
          <a:extLst>
            <a:ext uri="{FF2B5EF4-FFF2-40B4-BE49-F238E27FC236}">
              <a16:creationId xmlns:a16="http://schemas.microsoft.com/office/drawing/2014/main" xmlns="" id="{00000000-0008-0000-1900-0000E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1" name="Text Box 9">
          <a:extLst>
            <a:ext uri="{FF2B5EF4-FFF2-40B4-BE49-F238E27FC236}">
              <a16:creationId xmlns:a16="http://schemas.microsoft.com/office/drawing/2014/main" xmlns="" id="{00000000-0008-0000-1900-0000E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2" name="Text Box 9">
          <a:extLst>
            <a:ext uri="{FF2B5EF4-FFF2-40B4-BE49-F238E27FC236}">
              <a16:creationId xmlns:a16="http://schemas.microsoft.com/office/drawing/2014/main" xmlns="" id="{00000000-0008-0000-1900-0000E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3" name="Text Box 8">
          <a:extLst>
            <a:ext uri="{FF2B5EF4-FFF2-40B4-BE49-F238E27FC236}">
              <a16:creationId xmlns:a16="http://schemas.microsoft.com/office/drawing/2014/main" xmlns="" id="{00000000-0008-0000-1900-0000E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4" name="Text Box 8">
          <a:extLst>
            <a:ext uri="{FF2B5EF4-FFF2-40B4-BE49-F238E27FC236}">
              <a16:creationId xmlns:a16="http://schemas.microsoft.com/office/drawing/2014/main" xmlns="" id="{00000000-0008-0000-1900-0000E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5" name="Text Box 9">
          <a:extLst>
            <a:ext uri="{FF2B5EF4-FFF2-40B4-BE49-F238E27FC236}">
              <a16:creationId xmlns:a16="http://schemas.microsoft.com/office/drawing/2014/main" xmlns="" id="{00000000-0008-0000-1900-0000E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6" name="Text Box 9">
          <a:extLst>
            <a:ext uri="{FF2B5EF4-FFF2-40B4-BE49-F238E27FC236}">
              <a16:creationId xmlns:a16="http://schemas.microsoft.com/office/drawing/2014/main" xmlns="" id="{00000000-0008-0000-1900-0000E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7" name="Text Box 8">
          <a:extLst>
            <a:ext uri="{FF2B5EF4-FFF2-40B4-BE49-F238E27FC236}">
              <a16:creationId xmlns:a16="http://schemas.microsoft.com/office/drawing/2014/main" xmlns="" id="{00000000-0008-0000-1900-0000E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8" name="Text Box 8">
          <a:extLst>
            <a:ext uri="{FF2B5EF4-FFF2-40B4-BE49-F238E27FC236}">
              <a16:creationId xmlns:a16="http://schemas.microsoft.com/office/drawing/2014/main" xmlns="" id="{00000000-0008-0000-1900-0000E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9" name="Text Box 9">
          <a:extLst>
            <a:ext uri="{FF2B5EF4-FFF2-40B4-BE49-F238E27FC236}">
              <a16:creationId xmlns:a16="http://schemas.microsoft.com/office/drawing/2014/main" xmlns="" id="{00000000-0008-0000-1900-0000E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0" name="Text Box 9">
          <a:extLst>
            <a:ext uri="{FF2B5EF4-FFF2-40B4-BE49-F238E27FC236}">
              <a16:creationId xmlns:a16="http://schemas.microsoft.com/office/drawing/2014/main" xmlns="" id="{00000000-0008-0000-1900-0000E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1" name="Text Box 8">
          <a:extLst>
            <a:ext uri="{FF2B5EF4-FFF2-40B4-BE49-F238E27FC236}">
              <a16:creationId xmlns:a16="http://schemas.microsoft.com/office/drawing/2014/main" xmlns="" id="{00000000-0008-0000-1900-0000E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2" name="Text Box 8">
          <a:extLst>
            <a:ext uri="{FF2B5EF4-FFF2-40B4-BE49-F238E27FC236}">
              <a16:creationId xmlns:a16="http://schemas.microsoft.com/office/drawing/2014/main" xmlns="" id="{00000000-0008-0000-1900-0000E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3" name="Text Box 9">
          <a:extLst>
            <a:ext uri="{FF2B5EF4-FFF2-40B4-BE49-F238E27FC236}">
              <a16:creationId xmlns:a16="http://schemas.microsoft.com/office/drawing/2014/main" xmlns="" id="{00000000-0008-0000-1900-0000E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4" name="Text Box 9">
          <a:extLst>
            <a:ext uri="{FF2B5EF4-FFF2-40B4-BE49-F238E27FC236}">
              <a16:creationId xmlns:a16="http://schemas.microsoft.com/office/drawing/2014/main" xmlns="" id="{00000000-0008-0000-1900-0000E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5" name="Text Box 8">
          <a:extLst>
            <a:ext uri="{FF2B5EF4-FFF2-40B4-BE49-F238E27FC236}">
              <a16:creationId xmlns:a16="http://schemas.microsoft.com/office/drawing/2014/main" xmlns="" id="{00000000-0008-0000-1900-0000E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6" name="Text Box 8">
          <a:extLst>
            <a:ext uri="{FF2B5EF4-FFF2-40B4-BE49-F238E27FC236}">
              <a16:creationId xmlns:a16="http://schemas.microsoft.com/office/drawing/2014/main" xmlns="" id="{00000000-0008-0000-1900-0000F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7" name="Text Box 9">
          <a:extLst>
            <a:ext uri="{FF2B5EF4-FFF2-40B4-BE49-F238E27FC236}">
              <a16:creationId xmlns:a16="http://schemas.microsoft.com/office/drawing/2014/main" xmlns="" id="{00000000-0008-0000-1900-0000F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498" name="Text Box 8">
          <a:extLst>
            <a:ext uri="{FF2B5EF4-FFF2-40B4-BE49-F238E27FC236}">
              <a16:creationId xmlns:a16="http://schemas.microsoft.com/office/drawing/2014/main" xmlns="" id="{00000000-0008-0000-1900-0000F2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499" name="Text Box 8">
          <a:extLst>
            <a:ext uri="{FF2B5EF4-FFF2-40B4-BE49-F238E27FC236}">
              <a16:creationId xmlns:a16="http://schemas.microsoft.com/office/drawing/2014/main" xmlns="" id="{00000000-0008-0000-1900-0000F3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txBody>
        <a:bodyPr/>
        <a:lstStyle/>
        <a:p>
          <a:r>
            <a:rPr lang="en-US"/>
            <a:t>29</a:t>
          </a:r>
          <a:endParaRPr lang="vi-VN"/>
        </a:p>
      </xdr:txBody>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0" name="Text Box 9">
          <a:extLst>
            <a:ext uri="{FF2B5EF4-FFF2-40B4-BE49-F238E27FC236}">
              <a16:creationId xmlns:a16="http://schemas.microsoft.com/office/drawing/2014/main" xmlns="" id="{00000000-0008-0000-1900-0000F4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1" name="Text Box 9">
          <a:extLst>
            <a:ext uri="{FF2B5EF4-FFF2-40B4-BE49-F238E27FC236}">
              <a16:creationId xmlns:a16="http://schemas.microsoft.com/office/drawing/2014/main" xmlns="" id="{00000000-0008-0000-1900-0000F5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2" name="Text Box 8">
          <a:extLst>
            <a:ext uri="{FF2B5EF4-FFF2-40B4-BE49-F238E27FC236}">
              <a16:creationId xmlns:a16="http://schemas.microsoft.com/office/drawing/2014/main" xmlns="" id="{00000000-0008-0000-1900-0000F6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03" name="Text Box 8">
          <a:extLst>
            <a:ext uri="{FF2B5EF4-FFF2-40B4-BE49-F238E27FC236}">
              <a16:creationId xmlns:a16="http://schemas.microsoft.com/office/drawing/2014/main" xmlns="" id="{00000000-0008-0000-1900-0000F701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4" name="Text Box 8">
          <a:extLst>
            <a:ext uri="{FF2B5EF4-FFF2-40B4-BE49-F238E27FC236}">
              <a16:creationId xmlns:a16="http://schemas.microsoft.com/office/drawing/2014/main" xmlns="" id="{00000000-0008-0000-1900-0000F8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5" name="Text Box 8">
          <a:extLst>
            <a:ext uri="{FF2B5EF4-FFF2-40B4-BE49-F238E27FC236}">
              <a16:creationId xmlns:a16="http://schemas.microsoft.com/office/drawing/2014/main" xmlns="" id="{00000000-0008-0000-1900-0000F9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6" name="Text Box 9">
          <a:extLst>
            <a:ext uri="{FF2B5EF4-FFF2-40B4-BE49-F238E27FC236}">
              <a16:creationId xmlns:a16="http://schemas.microsoft.com/office/drawing/2014/main" xmlns="" id="{00000000-0008-0000-1900-0000FA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7" name="Text Box 9">
          <a:extLst>
            <a:ext uri="{FF2B5EF4-FFF2-40B4-BE49-F238E27FC236}">
              <a16:creationId xmlns:a16="http://schemas.microsoft.com/office/drawing/2014/main" xmlns="" id="{00000000-0008-0000-1900-0000FB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8" name="Text Box 8">
          <a:extLst>
            <a:ext uri="{FF2B5EF4-FFF2-40B4-BE49-F238E27FC236}">
              <a16:creationId xmlns:a16="http://schemas.microsoft.com/office/drawing/2014/main" xmlns="" id="{00000000-0008-0000-1900-0000FC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9" name="Text Box 8">
          <a:extLst>
            <a:ext uri="{FF2B5EF4-FFF2-40B4-BE49-F238E27FC236}">
              <a16:creationId xmlns:a16="http://schemas.microsoft.com/office/drawing/2014/main" xmlns="" id="{00000000-0008-0000-1900-0000FD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0" name="Text Box 9">
          <a:extLst>
            <a:ext uri="{FF2B5EF4-FFF2-40B4-BE49-F238E27FC236}">
              <a16:creationId xmlns:a16="http://schemas.microsoft.com/office/drawing/2014/main" xmlns="" id="{00000000-0008-0000-1900-0000FE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1" name="Text Box 9">
          <a:extLst>
            <a:ext uri="{FF2B5EF4-FFF2-40B4-BE49-F238E27FC236}">
              <a16:creationId xmlns:a16="http://schemas.microsoft.com/office/drawing/2014/main" xmlns="" id="{00000000-0008-0000-1900-0000FF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2" name="Text Box 8">
          <a:extLst>
            <a:ext uri="{FF2B5EF4-FFF2-40B4-BE49-F238E27FC236}">
              <a16:creationId xmlns:a16="http://schemas.microsoft.com/office/drawing/2014/main" xmlns="" id="{00000000-0008-0000-1900-00000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3" name="Text Box 8">
          <a:extLst>
            <a:ext uri="{FF2B5EF4-FFF2-40B4-BE49-F238E27FC236}">
              <a16:creationId xmlns:a16="http://schemas.microsoft.com/office/drawing/2014/main" xmlns="" id="{00000000-0008-0000-1900-00000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4" name="Text Box 9">
          <a:extLst>
            <a:ext uri="{FF2B5EF4-FFF2-40B4-BE49-F238E27FC236}">
              <a16:creationId xmlns:a16="http://schemas.microsoft.com/office/drawing/2014/main" xmlns="" id="{00000000-0008-0000-1900-00000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5" name="Text Box 9">
          <a:extLst>
            <a:ext uri="{FF2B5EF4-FFF2-40B4-BE49-F238E27FC236}">
              <a16:creationId xmlns:a16="http://schemas.microsoft.com/office/drawing/2014/main" xmlns="" id="{00000000-0008-0000-1900-00000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6" name="Text Box 8">
          <a:extLst>
            <a:ext uri="{FF2B5EF4-FFF2-40B4-BE49-F238E27FC236}">
              <a16:creationId xmlns:a16="http://schemas.microsoft.com/office/drawing/2014/main" xmlns="" id="{00000000-0008-0000-1900-00000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7" name="Text Box 8">
          <a:extLst>
            <a:ext uri="{FF2B5EF4-FFF2-40B4-BE49-F238E27FC236}">
              <a16:creationId xmlns:a16="http://schemas.microsoft.com/office/drawing/2014/main" xmlns="" id="{00000000-0008-0000-1900-00000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8" name="Text Box 9">
          <a:extLst>
            <a:ext uri="{FF2B5EF4-FFF2-40B4-BE49-F238E27FC236}">
              <a16:creationId xmlns:a16="http://schemas.microsoft.com/office/drawing/2014/main" xmlns="" id="{00000000-0008-0000-1900-00000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9" name="Text Box 9">
          <a:extLst>
            <a:ext uri="{FF2B5EF4-FFF2-40B4-BE49-F238E27FC236}">
              <a16:creationId xmlns:a16="http://schemas.microsoft.com/office/drawing/2014/main" xmlns="" id="{00000000-0008-0000-1900-00000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0" name="Text Box 8">
          <a:extLst>
            <a:ext uri="{FF2B5EF4-FFF2-40B4-BE49-F238E27FC236}">
              <a16:creationId xmlns:a16="http://schemas.microsoft.com/office/drawing/2014/main" xmlns="" id="{00000000-0008-0000-1900-00000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1" name="Text Box 8">
          <a:extLst>
            <a:ext uri="{FF2B5EF4-FFF2-40B4-BE49-F238E27FC236}">
              <a16:creationId xmlns:a16="http://schemas.microsoft.com/office/drawing/2014/main" xmlns="" id="{00000000-0008-0000-1900-00000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2" name="Text Box 9">
          <a:extLst>
            <a:ext uri="{FF2B5EF4-FFF2-40B4-BE49-F238E27FC236}">
              <a16:creationId xmlns:a16="http://schemas.microsoft.com/office/drawing/2014/main" xmlns="" id="{00000000-0008-0000-1900-00000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3" name="Text Box 8">
          <a:extLst>
            <a:ext uri="{FF2B5EF4-FFF2-40B4-BE49-F238E27FC236}">
              <a16:creationId xmlns:a16="http://schemas.microsoft.com/office/drawing/2014/main" xmlns="" id="{00000000-0008-0000-1900-00000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4" name="Text Box 8">
          <a:extLst>
            <a:ext uri="{FF2B5EF4-FFF2-40B4-BE49-F238E27FC236}">
              <a16:creationId xmlns:a16="http://schemas.microsoft.com/office/drawing/2014/main" xmlns="" id="{00000000-0008-0000-1900-00000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5" name="Text Box 9">
          <a:extLst>
            <a:ext uri="{FF2B5EF4-FFF2-40B4-BE49-F238E27FC236}">
              <a16:creationId xmlns:a16="http://schemas.microsoft.com/office/drawing/2014/main" xmlns="" id="{00000000-0008-0000-1900-00000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6" name="Text Box 9">
          <a:extLst>
            <a:ext uri="{FF2B5EF4-FFF2-40B4-BE49-F238E27FC236}">
              <a16:creationId xmlns:a16="http://schemas.microsoft.com/office/drawing/2014/main" xmlns="" id="{00000000-0008-0000-1900-00000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7" name="Text Box 8">
          <a:extLst>
            <a:ext uri="{FF2B5EF4-FFF2-40B4-BE49-F238E27FC236}">
              <a16:creationId xmlns:a16="http://schemas.microsoft.com/office/drawing/2014/main" xmlns="" id="{00000000-0008-0000-1900-00000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8" name="Text Box 8">
          <a:extLst>
            <a:ext uri="{FF2B5EF4-FFF2-40B4-BE49-F238E27FC236}">
              <a16:creationId xmlns:a16="http://schemas.microsoft.com/office/drawing/2014/main" xmlns="" id="{00000000-0008-0000-1900-00001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9" name="Text Box 9">
          <a:extLst>
            <a:ext uri="{FF2B5EF4-FFF2-40B4-BE49-F238E27FC236}">
              <a16:creationId xmlns:a16="http://schemas.microsoft.com/office/drawing/2014/main" xmlns="" id="{00000000-0008-0000-1900-00001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0" name="Text Box 8">
          <a:extLst>
            <a:ext uri="{FF2B5EF4-FFF2-40B4-BE49-F238E27FC236}">
              <a16:creationId xmlns:a16="http://schemas.microsoft.com/office/drawing/2014/main" xmlns="" id="{00000000-0008-0000-1900-00001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1" name="Text Box 8">
          <a:extLst>
            <a:ext uri="{FF2B5EF4-FFF2-40B4-BE49-F238E27FC236}">
              <a16:creationId xmlns:a16="http://schemas.microsoft.com/office/drawing/2014/main" xmlns="" id="{00000000-0008-0000-1900-00001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2" name="Text Box 9">
          <a:extLst>
            <a:ext uri="{FF2B5EF4-FFF2-40B4-BE49-F238E27FC236}">
              <a16:creationId xmlns:a16="http://schemas.microsoft.com/office/drawing/2014/main" xmlns="" id="{00000000-0008-0000-1900-00001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3" name="Text Box 9">
          <a:extLst>
            <a:ext uri="{FF2B5EF4-FFF2-40B4-BE49-F238E27FC236}">
              <a16:creationId xmlns:a16="http://schemas.microsoft.com/office/drawing/2014/main" xmlns="" id="{00000000-0008-0000-1900-00001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4" name="Text Box 8">
          <a:extLst>
            <a:ext uri="{FF2B5EF4-FFF2-40B4-BE49-F238E27FC236}">
              <a16:creationId xmlns:a16="http://schemas.microsoft.com/office/drawing/2014/main" xmlns="" id="{00000000-0008-0000-1900-00001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5" name="Text Box 8">
          <a:extLst>
            <a:ext uri="{FF2B5EF4-FFF2-40B4-BE49-F238E27FC236}">
              <a16:creationId xmlns:a16="http://schemas.microsoft.com/office/drawing/2014/main" xmlns="" id="{00000000-0008-0000-1900-00001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6" name="Text Box 9">
          <a:extLst>
            <a:ext uri="{FF2B5EF4-FFF2-40B4-BE49-F238E27FC236}">
              <a16:creationId xmlns:a16="http://schemas.microsoft.com/office/drawing/2014/main" xmlns="" id="{00000000-0008-0000-1900-00001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7" name="Text Box 9">
          <a:extLst>
            <a:ext uri="{FF2B5EF4-FFF2-40B4-BE49-F238E27FC236}">
              <a16:creationId xmlns:a16="http://schemas.microsoft.com/office/drawing/2014/main" xmlns="" id="{00000000-0008-0000-1900-00001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8" name="Text Box 8">
          <a:extLst>
            <a:ext uri="{FF2B5EF4-FFF2-40B4-BE49-F238E27FC236}">
              <a16:creationId xmlns:a16="http://schemas.microsoft.com/office/drawing/2014/main" xmlns="" id="{00000000-0008-0000-1900-00001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9" name="Text Box 8">
          <a:extLst>
            <a:ext uri="{FF2B5EF4-FFF2-40B4-BE49-F238E27FC236}">
              <a16:creationId xmlns:a16="http://schemas.microsoft.com/office/drawing/2014/main" xmlns="" id="{00000000-0008-0000-1900-00001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0" name="Text Box 9">
          <a:extLst>
            <a:ext uri="{FF2B5EF4-FFF2-40B4-BE49-F238E27FC236}">
              <a16:creationId xmlns:a16="http://schemas.microsoft.com/office/drawing/2014/main" xmlns="" id="{00000000-0008-0000-1900-00001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1" name="Text Box 9">
          <a:extLst>
            <a:ext uri="{FF2B5EF4-FFF2-40B4-BE49-F238E27FC236}">
              <a16:creationId xmlns:a16="http://schemas.microsoft.com/office/drawing/2014/main" xmlns="" id="{00000000-0008-0000-1900-00001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2" name="Text Box 8">
          <a:extLst>
            <a:ext uri="{FF2B5EF4-FFF2-40B4-BE49-F238E27FC236}">
              <a16:creationId xmlns:a16="http://schemas.microsoft.com/office/drawing/2014/main" xmlns="" id="{00000000-0008-0000-1900-00001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3" name="Text Box 8">
          <a:extLst>
            <a:ext uri="{FF2B5EF4-FFF2-40B4-BE49-F238E27FC236}">
              <a16:creationId xmlns:a16="http://schemas.microsoft.com/office/drawing/2014/main" xmlns="" id="{00000000-0008-0000-1900-00001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4" name="Text Box 9">
          <a:extLst>
            <a:ext uri="{FF2B5EF4-FFF2-40B4-BE49-F238E27FC236}">
              <a16:creationId xmlns:a16="http://schemas.microsoft.com/office/drawing/2014/main" xmlns="" id="{00000000-0008-0000-1900-00002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5" name="Text Box 9">
          <a:extLst>
            <a:ext uri="{FF2B5EF4-FFF2-40B4-BE49-F238E27FC236}">
              <a16:creationId xmlns:a16="http://schemas.microsoft.com/office/drawing/2014/main" xmlns="" id="{00000000-0008-0000-1900-00002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6" name="Text Box 8">
          <a:extLst>
            <a:ext uri="{FF2B5EF4-FFF2-40B4-BE49-F238E27FC236}">
              <a16:creationId xmlns:a16="http://schemas.microsoft.com/office/drawing/2014/main" xmlns="" id="{00000000-0008-0000-1900-00002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7" name="Text Box 8">
          <a:extLst>
            <a:ext uri="{FF2B5EF4-FFF2-40B4-BE49-F238E27FC236}">
              <a16:creationId xmlns:a16="http://schemas.microsoft.com/office/drawing/2014/main" xmlns="" id="{00000000-0008-0000-1900-00002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8" name="Text Box 9">
          <a:extLst>
            <a:ext uri="{FF2B5EF4-FFF2-40B4-BE49-F238E27FC236}">
              <a16:creationId xmlns:a16="http://schemas.microsoft.com/office/drawing/2014/main" xmlns="" id="{00000000-0008-0000-1900-00002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9" name="Text Box 9">
          <a:extLst>
            <a:ext uri="{FF2B5EF4-FFF2-40B4-BE49-F238E27FC236}">
              <a16:creationId xmlns:a16="http://schemas.microsoft.com/office/drawing/2014/main" xmlns="" id="{00000000-0008-0000-1900-00002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0" name="Text Box 8">
          <a:extLst>
            <a:ext uri="{FF2B5EF4-FFF2-40B4-BE49-F238E27FC236}">
              <a16:creationId xmlns:a16="http://schemas.microsoft.com/office/drawing/2014/main" xmlns="" id="{00000000-0008-0000-1900-00002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1" name="Text Box 8">
          <a:extLst>
            <a:ext uri="{FF2B5EF4-FFF2-40B4-BE49-F238E27FC236}">
              <a16:creationId xmlns:a16="http://schemas.microsoft.com/office/drawing/2014/main" xmlns="" id="{00000000-0008-0000-1900-00002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2" name="Text Box 9">
          <a:extLst>
            <a:ext uri="{FF2B5EF4-FFF2-40B4-BE49-F238E27FC236}">
              <a16:creationId xmlns:a16="http://schemas.microsoft.com/office/drawing/2014/main" xmlns="" id="{00000000-0008-0000-1900-00002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3" name="Text Box 9">
          <a:extLst>
            <a:ext uri="{FF2B5EF4-FFF2-40B4-BE49-F238E27FC236}">
              <a16:creationId xmlns:a16="http://schemas.microsoft.com/office/drawing/2014/main" xmlns="" id="{00000000-0008-0000-1900-00002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4" name="Text Box 8">
          <a:extLst>
            <a:ext uri="{FF2B5EF4-FFF2-40B4-BE49-F238E27FC236}">
              <a16:creationId xmlns:a16="http://schemas.microsoft.com/office/drawing/2014/main" xmlns="" id="{00000000-0008-0000-1900-00002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5" name="Text Box 8">
          <a:extLst>
            <a:ext uri="{FF2B5EF4-FFF2-40B4-BE49-F238E27FC236}">
              <a16:creationId xmlns:a16="http://schemas.microsoft.com/office/drawing/2014/main" xmlns="" id="{00000000-0008-0000-1900-00002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6" name="Text Box 9">
          <a:extLst>
            <a:ext uri="{FF2B5EF4-FFF2-40B4-BE49-F238E27FC236}">
              <a16:creationId xmlns:a16="http://schemas.microsoft.com/office/drawing/2014/main" xmlns="" id="{00000000-0008-0000-1900-00002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7" name="Text Box 9">
          <a:extLst>
            <a:ext uri="{FF2B5EF4-FFF2-40B4-BE49-F238E27FC236}">
              <a16:creationId xmlns:a16="http://schemas.microsoft.com/office/drawing/2014/main" xmlns="" id="{00000000-0008-0000-1900-00002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8" name="Text Box 8">
          <a:extLst>
            <a:ext uri="{FF2B5EF4-FFF2-40B4-BE49-F238E27FC236}">
              <a16:creationId xmlns:a16="http://schemas.microsoft.com/office/drawing/2014/main" xmlns="" id="{00000000-0008-0000-1900-00002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9" name="Text Box 8">
          <a:extLst>
            <a:ext uri="{FF2B5EF4-FFF2-40B4-BE49-F238E27FC236}">
              <a16:creationId xmlns:a16="http://schemas.microsoft.com/office/drawing/2014/main" xmlns="" id="{00000000-0008-0000-1900-00002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0" name="Text Box 9">
          <a:extLst>
            <a:ext uri="{FF2B5EF4-FFF2-40B4-BE49-F238E27FC236}">
              <a16:creationId xmlns:a16="http://schemas.microsoft.com/office/drawing/2014/main" xmlns="" id="{00000000-0008-0000-1900-00003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1" name="Text Box 9">
          <a:extLst>
            <a:ext uri="{FF2B5EF4-FFF2-40B4-BE49-F238E27FC236}">
              <a16:creationId xmlns:a16="http://schemas.microsoft.com/office/drawing/2014/main" xmlns="" id="{00000000-0008-0000-1900-00003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2" name="Text Box 8">
          <a:extLst>
            <a:ext uri="{FF2B5EF4-FFF2-40B4-BE49-F238E27FC236}">
              <a16:creationId xmlns:a16="http://schemas.microsoft.com/office/drawing/2014/main" xmlns="" id="{00000000-0008-0000-1900-00003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3" name="Text Box 8">
          <a:extLst>
            <a:ext uri="{FF2B5EF4-FFF2-40B4-BE49-F238E27FC236}">
              <a16:creationId xmlns:a16="http://schemas.microsoft.com/office/drawing/2014/main" xmlns="" id="{00000000-0008-0000-1900-00003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4" name="Text Box 9">
          <a:extLst>
            <a:ext uri="{FF2B5EF4-FFF2-40B4-BE49-F238E27FC236}">
              <a16:creationId xmlns:a16="http://schemas.microsoft.com/office/drawing/2014/main" xmlns="" id="{00000000-0008-0000-1900-00003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5" name="Text Box 9">
          <a:extLst>
            <a:ext uri="{FF2B5EF4-FFF2-40B4-BE49-F238E27FC236}">
              <a16:creationId xmlns:a16="http://schemas.microsoft.com/office/drawing/2014/main" xmlns="" id="{00000000-0008-0000-1900-00003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6" name="Text Box 8">
          <a:extLst>
            <a:ext uri="{FF2B5EF4-FFF2-40B4-BE49-F238E27FC236}">
              <a16:creationId xmlns:a16="http://schemas.microsoft.com/office/drawing/2014/main" xmlns="" id="{00000000-0008-0000-1900-00003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7" name="Text Box 8">
          <a:extLst>
            <a:ext uri="{FF2B5EF4-FFF2-40B4-BE49-F238E27FC236}">
              <a16:creationId xmlns:a16="http://schemas.microsoft.com/office/drawing/2014/main" xmlns="" id="{00000000-0008-0000-1900-00003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8" name="Text Box 9">
          <a:extLst>
            <a:ext uri="{FF2B5EF4-FFF2-40B4-BE49-F238E27FC236}">
              <a16:creationId xmlns:a16="http://schemas.microsoft.com/office/drawing/2014/main" xmlns="" id="{00000000-0008-0000-1900-00003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9" name="Text Box 8">
          <a:extLst>
            <a:ext uri="{FF2B5EF4-FFF2-40B4-BE49-F238E27FC236}">
              <a16:creationId xmlns:a16="http://schemas.microsoft.com/office/drawing/2014/main" xmlns="" id="{00000000-0008-0000-1900-00003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0" name="Text Box 8">
          <a:extLst>
            <a:ext uri="{FF2B5EF4-FFF2-40B4-BE49-F238E27FC236}">
              <a16:creationId xmlns:a16="http://schemas.microsoft.com/office/drawing/2014/main" xmlns="" id="{00000000-0008-0000-1900-00003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1" name="Text Box 9">
          <a:extLst>
            <a:ext uri="{FF2B5EF4-FFF2-40B4-BE49-F238E27FC236}">
              <a16:creationId xmlns:a16="http://schemas.microsoft.com/office/drawing/2014/main" xmlns="" id="{00000000-0008-0000-1900-00003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2" name="Text Box 9">
          <a:extLst>
            <a:ext uri="{FF2B5EF4-FFF2-40B4-BE49-F238E27FC236}">
              <a16:creationId xmlns:a16="http://schemas.microsoft.com/office/drawing/2014/main" xmlns="" id="{00000000-0008-0000-1900-00003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3" name="Text Box 8">
          <a:extLst>
            <a:ext uri="{FF2B5EF4-FFF2-40B4-BE49-F238E27FC236}">
              <a16:creationId xmlns:a16="http://schemas.microsoft.com/office/drawing/2014/main" xmlns="" id="{00000000-0008-0000-1900-00003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74" name="Text Box 8">
          <a:extLst>
            <a:ext uri="{FF2B5EF4-FFF2-40B4-BE49-F238E27FC236}">
              <a16:creationId xmlns:a16="http://schemas.microsoft.com/office/drawing/2014/main" xmlns="" id="{00000000-0008-0000-1900-00003E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5" name="Text Box 8">
          <a:extLst>
            <a:ext uri="{FF2B5EF4-FFF2-40B4-BE49-F238E27FC236}">
              <a16:creationId xmlns:a16="http://schemas.microsoft.com/office/drawing/2014/main" xmlns="" id="{00000000-0008-0000-1900-00003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6" name="Text Box 8">
          <a:extLst>
            <a:ext uri="{FF2B5EF4-FFF2-40B4-BE49-F238E27FC236}">
              <a16:creationId xmlns:a16="http://schemas.microsoft.com/office/drawing/2014/main" xmlns="" id="{00000000-0008-0000-1900-00004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7" name="Text Box 9">
          <a:extLst>
            <a:ext uri="{FF2B5EF4-FFF2-40B4-BE49-F238E27FC236}">
              <a16:creationId xmlns:a16="http://schemas.microsoft.com/office/drawing/2014/main" xmlns="" id="{00000000-0008-0000-1900-00004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8" name="Text Box 9">
          <a:extLst>
            <a:ext uri="{FF2B5EF4-FFF2-40B4-BE49-F238E27FC236}">
              <a16:creationId xmlns:a16="http://schemas.microsoft.com/office/drawing/2014/main" xmlns="" id="{00000000-0008-0000-1900-00004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9" name="Text Box 8">
          <a:extLst>
            <a:ext uri="{FF2B5EF4-FFF2-40B4-BE49-F238E27FC236}">
              <a16:creationId xmlns:a16="http://schemas.microsoft.com/office/drawing/2014/main" xmlns="" id="{00000000-0008-0000-1900-000043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0" name="Text Box 8">
          <a:extLst>
            <a:ext uri="{FF2B5EF4-FFF2-40B4-BE49-F238E27FC236}">
              <a16:creationId xmlns:a16="http://schemas.microsoft.com/office/drawing/2014/main" xmlns="" id="{00000000-0008-0000-1900-000044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1" name="Text Box 9">
          <a:extLst>
            <a:ext uri="{FF2B5EF4-FFF2-40B4-BE49-F238E27FC236}">
              <a16:creationId xmlns:a16="http://schemas.microsoft.com/office/drawing/2014/main" xmlns="" id="{00000000-0008-0000-1900-00004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2" name="Text Box 9">
          <a:extLst>
            <a:ext uri="{FF2B5EF4-FFF2-40B4-BE49-F238E27FC236}">
              <a16:creationId xmlns:a16="http://schemas.microsoft.com/office/drawing/2014/main" xmlns="" id="{00000000-0008-0000-1900-00004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3" name="Text Box 8">
          <a:extLst>
            <a:ext uri="{FF2B5EF4-FFF2-40B4-BE49-F238E27FC236}">
              <a16:creationId xmlns:a16="http://schemas.microsoft.com/office/drawing/2014/main" xmlns="" id="{00000000-0008-0000-1900-000047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4" name="Text Box 8">
          <a:extLst>
            <a:ext uri="{FF2B5EF4-FFF2-40B4-BE49-F238E27FC236}">
              <a16:creationId xmlns:a16="http://schemas.microsoft.com/office/drawing/2014/main" xmlns="" id="{00000000-0008-0000-1900-000048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5" name="Text Box 9">
          <a:extLst>
            <a:ext uri="{FF2B5EF4-FFF2-40B4-BE49-F238E27FC236}">
              <a16:creationId xmlns:a16="http://schemas.microsoft.com/office/drawing/2014/main" xmlns="" id="{00000000-0008-0000-1900-00004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6" name="Text Box 9">
          <a:extLst>
            <a:ext uri="{FF2B5EF4-FFF2-40B4-BE49-F238E27FC236}">
              <a16:creationId xmlns:a16="http://schemas.microsoft.com/office/drawing/2014/main" xmlns="" id="{00000000-0008-0000-1900-00004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7" name="Text Box 8">
          <a:extLst>
            <a:ext uri="{FF2B5EF4-FFF2-40B4-BE49-F238E27FC236}">
              <a16:creationId xmlns:a16="http://schemas.microsoft.com/office/drawing/2014/main" xmlns="" id="{00000000-0008-0000-1900-00004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8" name="Text Box 8">
          <a:extLst>
            <a:ext uri="{FF2B5EF4-FFF2-40B4-BE49-F238E27FC236}">
              <a16:creationId xmlns:a16="http://schemas.microsoft.com/office/drawing/2014/main" xmlns="" id="{00000000-0008-0000-1900-00004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9" name="Text Box 9">
          <a:extLst>
            <a:ext uri="{FF2B5EF4-FFF2-40B4-BE49-F238E27FC236}">
              <a16:creationId xmlns:a16="http://schemas.microsoft.com/office/drawing/2014/main" xmlns="" id="{00000000-0008-0000-1900-00004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0" name="Text Box 9">
          <a:extLst>
            <a:ext uri="{FF2B5EF4-FFF2-40B4-BE49-F238E27FC236}">
              <a16:creationId xmlns:a16="http://schemas.microsoft.com/office/drawing/2014/main" xmlns="" id="{00000000-0008-0000-1900-00004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1" name="Text Box 8">
          <a:extLst>
            <a:ext uri="{FF2B5EF4-FFF2-40B4-BE49-F238E27FC236}">
              <a16:creationId xmlns:a16="http://schemas.microsoft.com/office/drawing/2014/main" xmlns="" id="{00000000-0008-0000-1900-00004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2" name="Text Box 8">
          <a:extLst>
            <a:ext uri="{FF2B5EF4-FFF2-40B4-BE49-F238E27FC236}">
              <a16:creationId xmlns:a16="http://schemas.microsoft.com/office/drawing/2014/main" xmlns="" id="{00000000-0008-0000-1900-00005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3" name="Text Box 9">
          <a:extLst>
            <a:ext uri="{FF2B5EF4-FFF2-40B4-BE49-F238E27FC236}">
              <a16:creationId xmlns:a16="http://schemas.microsoft.com/office/drawing/2014/main" xmlns="" id="{00000000-0008-0000-1900-00005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4" name="Text Box 8">
          <a:extLst>
            <a:ext uri="{FF2B5EF4-FFF2-40B4-BE49-F238E27FC236}">
              <a16:creationId xmlns:a16="http://schemas.microsoft.com/office/drawing/2014/main" xmlns="" id="{00000000-0008-0000-1900-00005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5" name="Text Box 8">
          <a:extLst>
            <a:ext uri="{FF2B5EF4-FFF2-40B4-BE49-F238E27FC236}">
              <a16:creationId xmlns:a16="http://schemas.microsoft.com/office/drawing/2014/main" xmlns="" id="{00000000-0008-0000-1900-00005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6" name="Text Box 9">
          <a:extLst>
            <a:ext uri="{FF2B5EF4-FFF2-40B4-BE49-F238E27FC236}">
              <a16:creationId xmlns:a16="http://schemas.microsoft.com/office/drawing/2014/main" xmlns="" id="{00000000-0008-0000-1900-00005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7" name="Text Box 9">
          <a:extLst>
            <a:ext uri="{FF2B5EF4-FFF2-40B4-BE49-F238E27FC236}">
              <a16:creationId xmlns:a16="http://schemas.microsoft.com/office/drawing/2014/main" xmlns="" id="{00000000-0008-0000-1900-00005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8" name="Text Box 8">
          <a:extLst>
            <a:ext uri="{FF2B5EF4-FFF2-40B4-BE49-F238E27FC236}">
              <a16:creationId xmlns:a16="http://schemas.microsoft.com/office/drawing/2014/main" xmlns="" id="{00000000-0008-0000-1900-00005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9" name="Text Box 8">
          <a:extLst>
            <a:ext uri="{FF2B5EF4-FFF2-40B4-BE49-F238E27FC236}">
              <a16:creationId xmlns:a16="http://schemas.microsoft.com/office/drawing/2014/main" xmlns="" id="{00000000-0008-0000-1900-00005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0" name="Text Box 9">
          <a:extLst>
            <a:ext uri="{FF2B5EF4-FFF2-40B4-BE49-F238E27FC236}">
              <a16:creationId xmlns:a16="http://schemas.microsoft.com/office/drawing/2014/main" xmlns="" id="{00000000-0008-0000-1900-00005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1" name="Text Box 8">
          <a:extLst>
            <a:ext uri="{FF2B5EF4-FFF2-40B4-BE49-F238E27FC236}">
              <a16:creationId xmlns:a16="http://schemas.microsoft.com/office/drawing/2014/main" xmlns="" id="{00000000-0008-0000-1900-00005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2" name="Text Box 8">
          <a:extLst>
            <a:ext uri="{FF2B5EF4-FFF2-40B4-BE49-F238E27FC236}">
              <a16:creationId xmlns:a16="http://schemas.microsoft.com/office/drawing/2014/main" xmlns="" id="{00000000-0008-0000-1900-00005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3" name="Text Box 9">
          <a:extLst>
            <a:ext uri="{FF2B5EF4-FFF2-40B4-BE49-F238E27FC236}">
              <a16:creationId xmlns:a16="http://schemas.microsoft.com/office/drawing/2014/main" xmlns="" id="{00000000-0008-0000-1900-00005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4" name="Text Box 9">
          <a:extLst>
            <a:ext uri="{FF2B5EF4-FFF2-40B4-BE49-F238E27FC236}">
              <a16:creationId xmlns:a16="http://schemas.microsoft.com/office/drawing/2014/main" xmlns="" id="{00000000-0008-0000-1900-00005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5" name="Text Box 8">
          <a:extLst>
            <a:ext uri="{FF2B5EF4-FFF2-40B4-BE49-F238E27FC236}">
              <a16:creationId xmlns:a16="http://schemas.microsoft.com/office/drawing/2014/main" xmlns="" id="{00000000-0008-0000-1900-00005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6" name="Text Box 8">
          <a:extLst>
            <a:ext uri="{FF2B5EF4-FFF2-40B4-BE49-F238E27FC236}">
              <a16:creationId xmlns:a16="http://schemas.microsoft.com/office/drawing/2014/main" xmlns="" id="{00000000-0008-0000-1900-00005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7" name="Text Box 9">
          <a:extLst>
            <a:ext uri="{FF2B5EF4-FFF2-40B4-BE49-F238E27FC236}">
              <a16:creationId xmlns:a16="http://schemas.microsoft.com/office/drawing/2014/main" xmlns="" id="{00000000-0008-0000-1900-00005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8" name="Text Box 9">
          <a:extLst>
            <a:ext uri="{FF2B5EF4-FFF2-40B4-BE49-F238E27FC236}">
              <a16:creationId xmlns:a16="http://schemas.microsoft.com/office/drawing/2014/main" xmlns="" id="{00000000-0008-0000-1900-00006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9" name="Text Box 8">
          <a:extLst>
            <a:ext uri="{FF2B5EF4-FFF2-40B4-BE49-F238E27FC236}">
              <a16:creationId xmlns:a16="http://schemas.microsoft.com/office/drawing/2014/main" xmlns="" id="{00000000-0008-0000-1900-00006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0" name="Text Box 8">
          <a:extLst>
            <a:ext uri="{FF2B5EF4-FFF2-40B4-BE49-F238E27FC236}">
              <a16:creationId xmlns:a16="http://schemas.microsoft.com/office/drawing/2014/main" xmlns="" id="{00000000-0008-0000-1900-00006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1" name="Text Box 9">
          <a:extLst>
            <a:ext uri="{FF2B5EF4-FFF2-40B4-BE49-F238E27FC236}">
              <a16:creationId xmlns:a16="http://schemas.microsoft.com/office/drawing/2014/main" xmlns="" id="{00000000-0008-0000-1900-00006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2" name="Text Box 9">
          <a:extLst>
            <a:ext uri="{FF2B5EF4-FFF2-40B4-BE49-F238E27FC236}">
              <a16:creationId xmlns:a16="http://schemas.microsoft.com/office/drawing/2014/main" xmlns="" id="{00000000-0008-0000-1900-00006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3" name="Text Box 8">
          <a:extLst>
            <a:ext uri="{FF2B5EF4-FFF2-40B4-BE49-F238E27FC236}">
              <a16:creationId xmlns:a16="http://schemas.microsoft.com/office/drawing/2014/main" xmlns="" id="{00000000-0008-0000-1900-00006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4" name="Text Box 8">
          <a:extLst>
            <a:ext uri="{FF2B5EF4-FFF2-40B4-BE49-F238E27FC236}">
              <a16:creationId xmlns:a16="http://schemas.microsoft.com/office/drawing/2014/main" xmlns="" id="{00000000-0008-0000-1900-00006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5" name="Text Box 9">
          <a:extLst>
            <a:ext uri="{FF2B5EF4-FFF2-40B4-BE49-F238E27FC236}">
              <a16:creationId xmlns:a16="http://schemas.microsoft.com/office/drawing/2014/main" xmlns="" id="{00000000-0008-0000-1900-00006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6" name="Text Box 9">
          <a:extLst>
            <a:ext uri="{FF2B5EF4-FFF2-40B4-BE49-F238E27FC236}">
              <a16:creationId xmlns:a16="http://schemas.microsoft.com/office/drawing/2014/main" xmlns="" id="{00000000-0008-0000-1900-00006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7" name="Text Box 8">
          <a:extLst>
            <a:ext uri="{FF2B5EF4-FFF2-40B4-BE49-F238E27FC236}">
              <a16:creationId xmlns:a16="http://schemas.microsoft.com/office/drawing/2014/main" xmlns="" id="{00000000-0008-0000-1900-00006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8" name="Text Box 8">
          <a:extLst>
            <a:ext uri="{FF2B5EF4-FFF2-40B4-BE49-F238E27FC236}">
              <a16:creationId xmlns:a16="http://schemas.microsoft.com/office/drawing/2014/main" xmlns="" id="{00000000-0008-0000-1900-00006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9" name="Text Box 9">
          <a:extLst>
            <a:ext uri="{FF2B5EF4-FFF2-40B4-BE49-F238E27FC236}">
              <a16:creationId xmlns:a16="http://schemas.microsoft.com/office/drawing/2014/main" xmlns="" id="{00000000-0008-0000-1900-00006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0" name="Text Box 9">
          <a:extLst>
            <a:ext uri="{FF2B5EF4-FFF2-40B4-BE49-F238E27FC236}">
              <a16:creationId xmlns:a16="http://schemas.microsoft.com/office/drawing/2014/main" xmlns="" id="{00000000-0008-0000-1900-00006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1" name="Text Box 8">
          <a:extLst>
            <a:ext uri="{FF2B5EF4-FFF2-40B4-BE49-F238E27FC236}">
              <a16:creationId xmlns:a16="http://schemas.microsoft.com/office/drawing/2014/main" xmlns="" id="{00000000-0008-0000-1900-00006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2" name="Text Box 8">
          <a:extLst>
            <a:ext uri="{FF2B5EF4-FFF2-40B4-BE49-F238E27FC236}">
              <a16:creationId xmlns:a16="http://schemas.microsoft.com/office/drawing/2014/main" xmlns="" id="{00000000-0008-0000-1900-00006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3" name="Text Box 9">
          <a:extLst>
            <a:ext uri="{FF2B5EF4-FFF2-40B4-BE49-F238E27FC236}">
              <a16:creationId xmlns:a16="http://schemas.microsoft.com/office/drawing/2014/main" xmlns="" id="{00000000-0008-0000-1900-00006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4" name="Text Box 9">
          <a:extLst>
            <a:ext uri="{FF2B5EF4-FFF2-40B4-BE49-F238E27FC236}">
              <a16:creationId xmlns:a16="http://schemas.microsoft.com/office/drawing/2014/main" xmlns="" id="{00000000-0008-0000-1900-00007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5" name="Text Box 8">
          <a:extLst>
            <a:ext uri="{FF2B5EF4-FFF2-40B4-BE49-F238E27FC236}">
              <a16:creationId xmlns:a16="http://schemas.microsoft.com/office/drawing/2014/main" xmlns="" id="{00000000-0008-0000-1900-00007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6" name="Text Box 8">
          <a:extLst>
            <a:ext uri="{FF2B5EF4-FFF2-40B4-BE49-F238E27FC236}">
              <a16:creationId xmlns:a16="http://schemas.microsoft.com/office/drawing/2014/main" xmlns="" id="{00000000-0008-0000-1900-00007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7" name="Text Box 9">
          <a:extLst>
            <a:ext uri="{FF2B5EF4-FFF2-40B4-BE49-F238E27FC236}">
              <a16:creationId xmlns:a16="http://schemas.microsoft.com/office/drawing/2014/main" xmlns="" id="{00000000-0008-0000-1900-00007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8" name="Text Box 9">
          <a:extLst>
            <a:ext uri="{FF2B5EF4-FFF2-40B4-BE49-F238E27FC236}">
              <a16:creationId xmlns:a16="http://schemas.microsoft.com/office/drawing/2014/main" xmlns="" id="{00000000-0008-0000-1900-00007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9" name="Text Box 8">
          <a:extLst>
            <a:ext uri="{FF2B5EF4-FFF2-40B4-BE49-F238E27FC236}">
              <a16:creationId xmlns:a16="http://schemas.microsoft.com/office/drawing/2014/main" xmlns="" id="{00000000-0008-0000-1900-00007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0" name="Text Box 8">
          <a:extLst>
            <a:ext uri="{FF2B5EF4-FFF2-40B4-BE49-F238E27FC236}">
              <a16:creationId xmlns:a16="http://schemas.microsoft.com/office/drawing/2014/main" xmlns="" id="{00000000-0008-0000-1900-00007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1" name="Text Box 9">
          <a:extLst>
            <a:ext uri="{FF2B5EF4-FFF2-40B4-BE49-F238E27FC236}">
              <a16:creationId xmlns:a16="http://schemas.microsoft.com/office/drawing/2014/main" xmlns="" id="{00000000-0008-0000-1900-00007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2" name="Text Box 9">
          <a:extLst>
            <a:ext uri="{FF2B5EF4-FFF2-40B4-BE49-F238E27FC236}">
              <a16:creationId xmlns:a16="http://schemas.microsoft.com/office/drawing/2014/main" xmlns="" id="{00000000-0008-0000-1900-00007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3" name="Text Box 8">
          <a:extLst>
            <a:ext uri="{FF2B5EF4-FFF2-40B4-BE49-F238E27FC236}">
              <a16:creationId xmlns:a16="http://schemas.microsoft.com/office/drawing/2014/main" xmlns="" id="{00000000-0008-0000-1900-00007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4" name="Text Box 8">
          <a:extLst>
            <a:ext uri="{FF2B5EF4-FFF2-40B4-BE49-F238E27FC236}">
              <a16:creationId xmlns:a16="http://schemas.microsoft.com/office/drawing/2014/main" xmlns="" id="{00000000-0008-0000-1900-00007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5" name="Text Box 9">
          <a:extLst>
            <a:ext uri="{FF2B5EF4-FFF2-40B4-BE49-F238E27FC236}">
              <a16:creationId xmlns:a16="http://schemas.microsoft.com/office/drawing/2014/main" xmlns="" id="{00000000-0008-0000-1900-00007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6" name="Text Box 9">
          <a:extLst>
            <a:ext uri="{FF2B5EF4-FFF2-40B4-BE49-F238E27FC236}">
              <a16:creationId xmlns:a16="http://schemas.microsoft.com/office/drawing/2014/main" xmlns="" id="{00000000-0008-0000-1900-00007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7" name="Text Box 8">
          <a:extLst>
            <a:ext uri="{FF2B5EF4-FFF2-40B4-BE49-F238E27FC236}">
              <a16:creationId xmlns:a16="http://schemas.microsoft.com/office/drawing/2014/main" xmlns="" id="{00000000-0008-0000-1900-00007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8" name="Text Box 8">
          <a:extLst>
            <a:ext uri="{FF2B5EF4-FFF2-40B4-BE49-F238E27FC236}">
              <a16:creationId xmlns:a16="http://schemas.microsoft.com/office/drawing/2014/main" xmlns="" id="{00000000-0008-0000-1900-00007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9" name="Text Box 9">
          <a:extLst>
            <a:ext uri="{FF2B5EF4-FFF2-40B4-BE49-F238E27FC236}">
              <a16:creationId xmlns:a16="http://schemas.microsoft.com/office/drawing/2014/main" xmlns="" id="{00000000-0008-0000-1900-00007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0" name="Text Box 8">
          <a:extLst>
            <a:ext uri="{FF2B5EF4-FFF2-40B4-BE49-F238E27FC236}">
              <a16:creationId xmlns:a16="http://schemas.microsoft.com/office/drawing/2014/main" xmlns="" id="{00000000-0008-0000-1900-00008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1" name="Text Box 8">
          <a:extLst>
            <a:ext uri="{FF2B5EF4-FFF2-40B4-BE49-F238E27FC236}">
              <a16:creationId xmlns:a16="http://schemas.microsoft.com/office/drawing/2014/main" xmlns="" id="{00000000-0008-0000-1900-00008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2" name="Text Box 9">
          <a:extLst>
            <a:ext uri="{FF2B5EF4-FFF2-40B4-BE49-F238E27FC236}">
              <a16:creationId xmlns:a16="http://schemas.microsoft.com/office/drawing/2014/main" xmlns="" id="{00000000-0008-0000-1900-00008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3" name="Text Box 9">
          <a:extLst>
            <a:ext uri="{FF2B5EF4-FFF2-40B4-BE49-F238E27FC236}">
              <a16:creationId xmlns:a16="http://schemas.microsoft.com/office/drawing/2014/main" xmlns="" id="{00000000-0008-0000-1900-00008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4" name="Text Box 8">
          <a:extLst>
            <a:ext uri="{FF2B5EF4-FFF2-40B4-BE49-F238E27FC236}">
              <a16:creationId xmlns:a16="http://schemas.microsoft.com/office/drawing/2014/main" xmlns="" id="{00000000-0008-0000-1900-00008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645" name="Text Box 8">
          <a:extLst>
            <a:ext uri="{FF2B5EF4-FFF2-40B4-BE49-F238E27FC236}">
              <a16:creationId xmlns:a16="http://schemas.microsoft.com/office/drawing/2014/main" xmlns="" id="{00000000-0008-0000-1900-000085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6" name="Text Box 8">
          <a:extLst>
            <a:ext uri="{FF2B5EF4-FFF2-40B4-BE49-F238E27FC236}">
              <a16:creationId xmlns:a16="http://schemas.microsoft.com/office/drawing/2014/main" xmlns="" id="{00000000-0008-0000-1900-00008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7" name="Text Box 8">
          <a:extLst>
            <a:ext uri="{FF2B5EF4-FFF2-40B4-BE49-F238E27FC236}">
              <a16:creationId xmlns:a16="http://schemas.microsoft.com/office/drawing/2014/main" xmlns="" id="{00000000-0008-0000-1900-00008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8" name="Text Box 9">
          <a:extLst>
            <a:ext uri="{FF2B5EF4-FFF2-40B4-BE49-F238E27FC236}">
              <a16:creationId xmlns:a16="http://schemas.microsoft.com/office/drawing/2014/main" xmlns="" id="{00000000-0008-0000-1900-00008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9" name="Text Box 9">
          <a:extLst>
            <a:ext uri="{FF2B5EF4-FFF2-40B4-BE49-F238E27FC236}">
              <a16:creationId xmlns:a16="http://schemas.microsoft.com/office/drawing/2014/main" xmlns="" id="{00000000-0008-0000-1900-00008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0" name="Text Box 8">
          <a:extLst>
            <a:ext uri="{FF2B5EF4-FFF2-40B4-BE49-F238E27FC236}">
              <a16:creationId xmlns:a16="http://schemas.microsoft.com/office/drawing/2014/main" xmlns="" id="{00000000-0008-0000-1900-00008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1" name="Text Box 8">
          <a:extLst>
            <a:ext uri="{FF2B5EF4-FFF2-40B4-BE49-F238E27FC236}">
              <a16:creationId xmlns:a16="http://schemas.microsoft.com/office/drawing/2014/main" xmlns="" id="{00000000-0008-0000-1900-00008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2" name="Text Box 9">
          <a:extLst>
            <a:ext uri="{FF2B5EF4-FFF2-40B4-BE49-F238E27FC236}">
              <a16:creationId xmlns:a16="http://schemas.microsoft.com/office/drawing/2014/main" xmlns="" id="{00000000-0008-0000-1900-00008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3" name="Text Box 9">
          <a:extLst>
            <a:ext uri="{FF2B5EF4-FFF2-40B4-BE49-F238E27FC236}">
              <a16:creationId xmlns:a16="http://schemas.microsoft.com/office/drawing/2014/main" xmlns="" id="{00000000-0008-0000-1900-00008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4" name="Text Box 8">
          <a:extLst>
            <a:ext uri="{FF2B5EF4-FFF2-40B4-BE49-F238E27FC236}">
              <a16:creationId xmlns:a16="http://schemas.microsoft.com/office/drawing/2014/main" xmlns="" id="{00000000-0008-0000-1900-00008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5" name="Text Box 8">
          <a:extLst>
            <a:ext uri="{FF2B5EF4-FFF2-40B4-BE49-F238E27FC236}">
              <a16:creationId xmlns:a16="http://schemas.microsoft.com/office/drawing/2014/main" xmlns="" id="{00000000-0008-0000-1900-00008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6" name="Text Box 9">
          <a:extLst>
            <a:ext uri="{FF2B5EF4-FFF2-40B4-BE49-F238E27FC236}">
              <a16:creationId xmlns:a16="http://schemas.microsoft.com/office/drawing/2014/main" xmlns="" id="{00000000-0008-0000-1900-00009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7" name="Text Box 9">
          <a:extLst>
            <a:ext uri="{FF2B5EF4-FFF2-40B4-BE49-F238E27FC236}">
              <a16:creationId xmlns:a16="http://schemas.microsoft.com/office/drawing/2014/main" xmlns="" id="{00000000-0008-0000-1900-00009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8" name="Text Box 8">
          <a:extLst>
            <a:ext uri="{FF2B5EF4-FFF2-40B4-BE49-F238E27FC236}">
              <a16:creationId xmlns:a16="http://schemas.microsoft.com/office/drawing/2014/main" xmlns="" id="{00000000-0008-0000-1900-00009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9" name="Text Box 8">
          <a:extLst>
            <a:ext uri="{FF2B5EF4-FFF2-40B4-BE49-F238E27FC236}">
              <a16:creationId xmlns:a16="http://schemas.microsoft.com/office/drawing/2014/main" xmlns="" id="{00000000-0008-0000-1900-00009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0" name="Text Box 9">
          <a:extLst>
            <a:ext uri="{FF2B5EF4-FFF2-40B4-BE49-F238E27FC236}">
              <a16:creationId xmlns:a16="http://schemas.microsoft.com/office/drawing/2014/main" xmlns="" id="{00000000-0008-0000-1900-00009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1" name="Text Box 9">
          <a:extLst>
            <a:ext uri="{FF2B5EF4-FFF2-40B4-BE49-F238E27FC236}">
              <a16:creationId xmlns:a16="http://schemas.microsoft.com/office/drawing/2014/main" xmlns="" id="{00000000-0008-0000-1900-00009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2" name="Text Box 8">
          <a:extLst>
            <a:ext uri="{FF2B5EF4-FFF2-40B4-BE49-F238E27FC236}">
              <a16:creationId xmlns:a16="http://schemas.microsoft.com/office/drawing/2014/main" xmlns="" id="{00000000-0008-0000-1900-00009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3" name="Text Box 8">
          <a:extLst>
            <a:ext uri="{FF2B5EF4-FFF2-40B4-BE49-F238E27FC236}">
              <a16:creationId xmlns:a16="http://schemas.microsoft.com/office/drawing/2014/main" xmlns="" id="{00000000-0008-0000-1900-00009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4" name="Text Box 9">
          <a:extLst>
            <a:ext uri="{FF2B5EF4-FFF2-40B4-BE49-F238E27FC236}">
              <a16:creationId xmlns:a16="http://schemas.microsoft.com/office/drawing/2014/main" xmlns="" id="{00000000-0008-0000-1900-00009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5" name="Text Box 8">
          <a:extLst>
            <a:ext uri="{FF2B5EF4-FFF2-40B4-BE49-F238E27FC236}">
              <a16:creationId xmlns:a16="http://schemas.microsoft.com/office/drawing/2014/main" xmlns="" id="{00000000-0008-0000-1900-00009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6" name="Text Box 8">
          <a:extLst>
            <a:ext uri="{FF2B5EF4-FFF2-40B4-BE49-F238E27FC236}">
              <a16:creationId xmlns:a16="http://schemas.microsoft.com/office/drawing/2014/main" xmlns="" id="{00000000-0008-0000-1900-00009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7" name="Text Box 9">
          <a:extLst>
            <a:ext uri="{FF2B5EF4-FFF2-40B4-BE49-F238E27FC236}">
              <a16:creationId xmlns:a16="http://schemas.microsoft.com/office/drawing/2014/main" xmlns="" id="{00000000-0008-0000-1900-00009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8" name="Text Box 9">
          <a:extLst>
            <a:ext uri="{FF2B5EF4-FFF2-40B4-BE49-F238E27FC236}">
              <a16:creationId xmlns:a16="http://schemas.microsoft.com/office/drawing/2014/main" xmlns="" id="{00000000-0008-0000-1900-00009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9" name="Text Box 8">
          <a:extLst>
            <a:ext uri="{FF2B5EF4-FFF2-40B4-BE49-F238E27FC236}">
              <a16:creationId xmlns:a16="http://schemas.microsoft.com/office/drawing/2014/main" xmlns="" id="{00000000-0008-0000-1900-00009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0" name="Text Box 8">
          <a:extLst>
            <a:ext uri="{FF2B5EF4-FFF2-40B4-BE49-F238E27FC236}">
              <a16:creationId xmlns:a16="http://schemas.microsoft.com/office/drawing/2014/main" xmlns="" id="{00000000-0008-0000-1900-00009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1" name="Text Box 9">
          <a:extLst>
            <a:ext uri="{FF2B5EF4-FFF2-40B4-BE49-F238E27FC236}">
              <a16:creationId xmlns:a16="http://schemas.microsoft.com/office/drawing/2014/main" xmlns="" id="{00000000-0008-0000-1900-00009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2" name="Text Box 8">
          <a:extLst>
            <a:ext uri="{FF2B5EF4-FFF2-40B4-BE49-F238E27FC236}">
              <a16:creationId xmlns:a16="http://schemas.microsoft.com/office/drawing/2014/main" xmlns="" id="{00000000-0008-0000-1900-0000A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3" name="Text Box 8">
          <a:extLst>
            <a:ext uri="{FF2B5EF4-FFF2-40B4-BE49-F238E27FC236}">
              <a16:creationId xmlns:a16="http://schemas.microsoft.com/office/drawing/2014/main" xmlns="" id="{00000000-0008-0000-1900-0000A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4" name="Text Box 9">
          <a:extLst>
            <a:ext uri="{FF2B5EF4-FFF2-40B4-BE49-F238E27FC236}">
              <a16:creationId xmlns:a16="http://schemas.microsoft.com/office/drawing/2014/main" xmlns="" id="{00000000-0008-0000-1900-0000A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5" name="Text Box 9">
          <a:extLst>
            <a:ext uri="{FF2B5EF4-FFF2-40B4-BE49-F238E27FC236}">
              <a16:creationId xmlns:a16="http://schemas.microsoft.com/office/drawing/2014/main" xmlns="" id="{00000000-0008-0000-1900-0000A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6" name="Text Box 8">
          <a:extLst>
            <a:ext uri="{FF2B5EF4-FFF2-40B4-BE49-F238E27FC236}">
              <a16:creationId xmlns:a16="http://schemas.microsoft.com/office/drawing/2014/main" xmlns="" id="{00000000-0008-0000-1900-0000A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7" name="Text Box 8">
          <a:extLst>
            <a:ext uri="{FF2B5EF4-FFF2-40B4-BE49-F238E27FC236}">
              <a16:creationId xmlns:a16="http://schemas.microsoft.com/office/drawing/2014/main" xmlns="" id="{00000000-0008-0000-1900-0000A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8" name="Text Box 9">
          <a:extLst>
            <a:ext uri="{FF2B5EF4-FFF2-40B4-BE49-F238E27FC236}">
              <a16:creationId xmlns:a16="http://schemas.microsoft.com/office/drawing/2014/main" xmlns="" id="{00000000-0008-0000-1900-0000A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9" name="Text Box 9">
          <a:extLst>
            <a:ext uri="{FF2B5EF4-FFF2-40B4-BE49-F238E27FC236}">
              <a16:creationId xmlns:a16="http://schemas.microsoft.com/office/drawing/2014/main" xmlns="" id="{00000000-0008-0000-1900-0000A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0" name="Text Box 8">
          <a:extLst>
            <a:ext uri="{FF2B5EF4-FFF2-40B4-BE49-F238E27FC236}">
              <a16:creationId xmlns:a16="http://schemas.microsoft.com/office/drawing/2014/main" xmlns="" id="{00000000-0008-0000-1900-0000A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1" name="Text Box 8">
          <a:extLst>
            <a:ext uri="{FF2B5EF4-FFF2-40B4-BE49-F238E27FC236}">
              <a16:creationId xmlns:a16="http://schemas.microsoft.com/office/drawing/2014/main" xmlns="" id="{00000000-0008-0000-1900-0000A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2" name="Text Box 9">
          <a:extLst>
            <a:ext uri="{FF2B5EF4-FFF2-40B4-BE49-F238E27FC236}">
              <a16:creationId xmlns:a16="http://schemas.microsoft.com/office/drawing/2014/main" xmlns="" id="{00000000-0008-0000-1900-0000A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3" name="Text Box 9">
          <a:extLst>
            <a:ext uri="{FF2B5EF4-FFF2-40B4-BE49-F238E27FC236}">
              <a16:creationId xmlns:a16="http://schemas.microsoft.com/office/drawing/2014/main" xmlns="" id="{00000000-0008-0000-1900-0000A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4" name="Text Box 8">
          <a:extLst>
            <a:ext uri="{FF2B5EF4-FFF2-40B4-BE49-F238E27FC236}">
              <a16:creationId xmlns:a16="http://schemas.microsoft.com/office/drawing/2014/main" xmlns="" id="{00000000-0008-0000-1900-0000A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5" name="Text Box 8">
          <a:extLst>
            <a:ext uri="{FF2B5EF4-FFF2-40B4-BE49-F238E27FC236}">
              <a16:creationId xmlns:a16="http://schemas.microsoft.com/office/drawing/2014/main" xmlns="" id="{00000000-0008-0000-1900-0000A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6" name="Text Box 9">
          <a:extLst>
            <a:ext uri="{FF2B5EF4-FFF2-40B4-BE49-F238E27FC236}">
              <a16:creationId xmlns:a16="http://schemas.microsoft.com/office/drawing/2014/main" xmlns="" id="{00000000-0008-0000-1900-0000A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7" name="Text Box 9">
          <a:extLst>
            <a:ext uri="{FF2B5EF4-FFF2-40B4-BE49-F238E27FC236}">
              <a16:creationId xmlns:a16="http://schemas.microsoft.com/office/drawing/2014/main" xmlns="" id="{00000000-0008-0000-1900-0000A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8" name="Text Box 8">
          <a:extLst>
            <a:ext uri="{FF2B5EF4-FFF2-40B4-BE49-F238E27FC236}">
              <a16:creationId xmlns:a16="http://schemas.microsoft.com/office/drawing/2014/main" xmlns="" id="{00000000-0008-0000-1900-0000B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9" name="Text Box 8">
          <a:extLst>
            <a:ext uri="{FF2B5EF4-FFF2-40B4-BE49-F238E27FC236}">
              <a16:creationId xmlns:a16="http://schemas.microsoft.com/office/drawing/2014/main" xmlns="" id="{00000000-0008-0000-1900-0000B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0" name="Text Box 9">
          <a:extLst>
            <a:ext uri="{FF2B5EF4-FFF2-40B4-BE49-F238E27FC236}">
              <a16:creationId xmlns:a16="http://schemas.microsoft.com/office/drawing/2014/main" xmlns="" id="{00000000-0008-0000-1900-0000B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1" name="Text Box 9">
          <a:extLst>
            <a:ext uri="{FF2B5EF4-FFF2-40B4-BE49-F238E27FC236}">
              <a16:creationId xmlns:a16="http://schemas.microsoft.com/office/drawing/2014/main" xmlns="" id="{00000000-0008-0000-1900-0000B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2" name="Text Box 8">
          <a:extLst>
            <a:ext uri="{FF2B5EF4-FFF2-40B4-BE49-F238E27FC236}">
              <a16:creationId xmlns:a16="http://schemas.microsoft.com/office/drawing/2014/main" xmlns="" id="{00000000-0008-0000-1900-0000B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3" name="Text Box 8">
          <a:extLst>
            <a:ext uri="{FF2B5EF4-FFF2-40B4-BE49-F238E27FC236}">
              <a16:creationId xmlns:a16="http://schemas.microsoft.com/office/drawing/2014/main" xmlns="" id="{00000000-0008-0000-1900-0000B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4" name="Text Box 9">
          <a:extLst>
            <a:ext uri="{FF2B5EF4-FFF2-40B4-BE49-F238E27FC236}">
              <a16:creationId xmlns:a16="http://schemas.microsoft.com/office/drawing/2014/main" xmlns="" id="{00000000-0008-0000-1900-0000B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5" name="Text Box 9">
          <a:extLst>
            <a:ext uri="{FF2B5EF4-FFF2-40B4-BE49-F238E27FC236}">
              <a16:creationId xmlns:a16="http://schemas.microsoft.com/office/drawing/2014/main" xmlns="" id="{00000000-0008-0000-1900-0000B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6" name="Text Box 8">
          <a:extLst>
            <a:ext uri="{FF2B5EF4-FFF2-40B4-BE49-F238E27FC236}">
              <a16:creationId xmlns:a16="http://schemas.microsoft.com/office/drawing/2014/main" xmlns="" id="{00000000-0008-0000-1900-0000B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7" name="Text Box 8">
          <a:extLst>
            <a:ext uri="{FF2B5EF4-FFF2-40B4-BE49-F238E27FC236}">
              <a16:creationId xmlns:a16="http://schemas.microsoft.com/office/drawing/2014/main" xmlns="" id="{00000000-0008-0000-1900-0000B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8" name="Text Box 9">
          <a:extLst>
            <a:ext uri="{FF2B5EF4-FFF2-40B4-BE49-F238E27FC236}">
              <a16:creationId xmlns:a16="http://schemas.microsoft.com/office/drawing/2014/main" xmlns="" id="{00000000-0008-0000-1900-0000B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9" name="Text Box 9">
          <a:extLst>
            <a:ext uri="{FF2B5EF4-FFF2-40B4-BE49-F238E27FC236}">
              <a16:creationId xmlns:a16="http://schemas.microsoft.com/office/drawing/2014/main" xmlns="" id="{00000000-0008-0000-1900-0000B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0" name="Text Box 8">
          <a:extLst>
            <a:ext uri="{FF2B5EF4-FFF2-40B4-BE49-F238E27FC236}">
              <a16:creationId xmlns:a16="http://schemas.microsoft.com/office/drawing/2014/main" xmlns="" id="{00000000-0008-0000-1900-0000B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1" name="Text Box 8">
          <a:extLst>
            <a:ext uri="{FF2B5EF4-FFF2-40B4-BE49-F238E27FC236}">
              <a16:creationId xmlns:a16="http://schemas.microsoft.com/office/drawing/2014/main" xmlns="" id="{00000000-0008-0000-1900-0000B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2" name="Text Box 9">
          <a:extLst>
            <a:ext uri="{FF2B5EF4-FFF2-40B4-BE49-F238E27FC236}">
              <a16:creationId xmlns:a16="http://schemas.microsoft.com/office/drawing/2014/main" xmlns="" id="{00000000-0008-0000-1900-0000B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3" name="Text Box 9">
          <a:extLst>
            <a:ext uri="{FF2B5EF4-FFF2-40B4-BE49-F238E27FC236}">
              <a16:creationId xmlns:a16="http://schemas.microsoft.com/office/drawing/2014/main" xmlns="" id="{00000000-0008-0000-1900-0000B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4" name="Text Box 8">
          <a:extLst>
            <a:ext uri="{FF2B5EF4-FFF2-40B4-BE49-F238E27FC236}">
              <a16:creationId xmlns:a16="http://schemas.microsoft.com/office/drawing/2014/main" xmlns="" id="{00000000-0008-0000-1900-0000C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5" name="Text Box 8">
          <a:extLst>
            <a:ext uri="{FF2B5EF4-FFF2-40B4-BE49-F238E27FC236}">
              <a16:creationId xmlns:a16="http://schemas.microsoft.com/office/drawing/2014/main" xmlns="" id="{00000000-0008-0000-1900-0000C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6" name="Text Box 9">
          <a:extLst>
            <a:ext uri="{FF2B5EF4-FFF2-40B4-BE49-F238E27FC236}">
              <a16:creationId xmlns:a16="http://schemas.microsoft.com/office/drawing/2014/main" xmlns="" id="{00000000-0008-0000-1900-0000C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7" name="Text Box 9">
          <a:extLst>
            <a:ext uri="{FF2B5EF4-FFF2-40B4-BE49-F238E27FC236}">
              <a16:creationId xmlns:a16="http://schemas.microsoft.com/office/drawing/2014/main" xmlns="" id="{00000000-0008-0000-1900-0000C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8" name="Text Box 8">
          <a:extLst>
            <a:ext uri="{FF2B5EF4-FFF2-40B4-BE49-F238E27FC236}">
              <a16:creationId xmlns:a16="http://schemas.microsoft.com/office/drawing/2014/main" xmlns="" id="{00000000-0008-0000-1900-0000C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9" name="Text Box 8">
          <a:extLst>
            <a:ext uri="{FF2B5EF4-FFF2-40B4-BE49-F238E27FC236}">
              <a16:creationId xmlns:a16="http://schemas.microsoft.com/office/drawing/2014/main" xmlns="" id="{00000000-0008-0000-1900-0000C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
  <dimension ref="A1"/>
  <sheetViews>
    <sheetView workbookViewId="0"/>
  </sheetViews>
  <sheetFormatPr defaultRowHeight="18.75"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0"/>
  <dimension ref="A1:DU57"/>
  <sheetViews>
    <sheetView topLeftCell="A23"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5546875" style="46" customWidth="1"/>
    <col min="123" max="123" width="21.77734375" style="46" customWidth="1"/>
    <col min="124" max="16384" width="8.77734375" style="46"/>
  </cols>
  <sheetData>
    <row r="1" spans="1:122"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2"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2"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2"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826" t="s">
        <v>658</v>
      </c>
      <c r="BQ5" s="309"/>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823" t="s">
        <v>829</v>
      </c>
    </row>
    <row r="6" spans="1:122"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826"/>
      <c r="BQ6" s="309"/>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824"/>
    </row>
    <row r="7" spans="1:122"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826"/>
      <c r="BQ7" s="309"/>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824"/>
    </row>
    <row r="8" spans="1:122"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826"/>
      <c r="BQ8" s="309" t="s">
        <v>377</v>
      </c>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825"/>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09"/>
      <c r="BR9" s="310"/>
      <c r="BS9" s="310"/>
      <c r="BT9" s="310"/>
      <c r="BU9" s="310"/>
      <c r="BV9" s="310"/>
      <c r="BW9" s="310"/>
      <c r="BX9" s="310"/>
      <c r="BY9" s="310"/>
      <c r="BZ9" s="56"/>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row>
    <row r="10" spans="1:122" ht="56.25" x14ac:dyDescent="0.3">
      <c r="A10" s="149">
        <v>1</v>
      </c>
      <c r="B10" s="56" t="s">
        <v>577</v>
      </c>
      <c r="C10" s="140">
        <f t="shared" ref="C10" si="0">D10+E10</f>
        <v>3.8</v>
      </c>
      <c r="D10" s="140"/>
      <c r="E10" s="140">
        <f t="shared" ref="E10:E11" si="1">F10+U10+BG10</f>
        <v>3.8</v>
      </c>
      <c r="F10" s="140">
        <f t="shared" ref="F10:F11" si="2">G10+K10+L10+M10+R10+S10+T10</f>
        <v>3.8</v>
      </c>
      <c r="G10" s="140">
        <f>H10+I10+J10</f>
        <v>0</v>
      </c>
      <c r="H10" s="157"/>
      <c r="I10" s="157"/>
      <c r="J10" s="157"/>
      <c r="K10" s="151"/>
      <c r="L10" s="151"/>
      <c r="M10" s="140">
        <f t="shared" ref="M10:M11" si="3">SUM(N10:P10)</f>
        <v>3.8</v>
      </c>
      <c r="N10" s="157"/>
      <c r="O10" s="157"/>
      <c r="P10" s="151">
        <v>3.8</v>
      </c>
      <c r="Q10" s="157"/>
      <c r="R10" s="157"/>
      <c r="S10" s="157"/>
      <c r="T10" s="157"/>
      <c r="U10" s="140">
        <f t="shared" ref="U10:U11" si="4">V10+W10+X10+Y10+Z10+AA10+AB10+AC10+AD10+AU10+AV10+AW10+AX10+AY10+AZ10+BA10+BB10+BC10+BD10+BE10+BF10</f>
        <v>0</v>
      </c>
      <c r="V10" s="157"/>
      <c r="W10" s="157"/>
      <c r="X10" s="157"/>
      <c r="Y10" s="157"/>
      <c r="Z10" s="157"/>
      <c r="AA10" s="157"/>
      <c r="AB10" s="157"/>
      <c r="AC10" s="157"/>
      <c r="AD10" s="141">
        <f t="shared" ref="AD10:AD11"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BG11" si="6">BH10+BI10+BJ10</f>
        <v>0</v>
      </c>
      <c r="BH10" s="56"/>
      <c r="BI10" s="56"/>
      <c r="BJ10" s="56"/>
      <c r="BK10" s="152" t="s">
        <v>409</v>
      </c>
      <c r="BL10" s="156" t="s">
        <v>132</v>
      </c>
      <c r="BM10" s="149" t="s">
        <v>422</v>
      </c>
      <c r="BN10" s="154" t="s">
        <v>85</v>
      </c>
      <c r="BO10" s="149" t="s">
        <v>768</v>
      </c>
      <c r="BP10" s="149" t="s">
        <v>606</v>
      </c>
      <c r="BQ10" s="311" t="s">
        <v>392</v>
      </c>
      <c r="BR10" s="19"/>
      <c r="BS10" s="19"/>
      <c r="BT10" s="156" t="s">
        <v>133</v>
      </c>
      <c r="BU10" s="19"/>
      <c r="BV10" s="19"/>
      <c r="BW10" s="19"/>
      <c r="BX10" s="19"/>
      <c r="BY10" s="19"/>
      <c r="BZ10" s="19">
        <f>SUM(G10:BJ10)</f>
        <v>7.6</v>
      </c>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t="s">
        <v>812</v>
      </c>
    </row>
    <row r="11" spans="1:122" s="250" customFormat="1" ht="94.35" customHeight="1" x14ac:dyDescent="0.3">
      <c r="A11" s="239">
        <v>2</v>
      </c>
      <c r="B11" s="312" t="s">
        <v>196</v>
      </c>
      <c r="C11" s="241">
        <f t="shared" ref="C11" si="7">D11+E11</f>
        <v>199.78</v>
      </c>
      <c r="D11" s="241">
        <v>21.28</v>
      </c>
      <c r="E11" s="241">
        <f t="shared" si="1"/>
        <v>178.5</v>
      </c>
      <c r="F11" s="241">
        <f t="shared" si="2"/>
        <v>178.5</v>
      </c>
      <c r="G11" s="241">
        <f t="shared" ref="G11" si="8">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311"/>
      <c r="BR11" s="19"/>
      <c r="BS11" s="189"/>
      <c r="BT11" s="149"/>
      <c r="BU11" s="56"/>
      <c r="BV11" s="19"/>
      <c r="BW11" s="19"/>
      <c r="BX11" s="19"/>
      <c r="BY11" s="19"/>
      <c r="BZ11" s="19">
        <f t="shared" ref="BZ11" si="9">SUM(G11:BJ11)</f>
        <v>357.64</v>
      </c>
      <c r="CA11" s="19"/>
      <c r="CB11" s="19"/>
      <c r="CC11" s="19"/>
      <c r="CD11" s="19"/>
      <c r="CE11" s="313">
        <f>205.56-C11</f>
        <v>5.7800000000000011</v>
      </c>
      <c r="CF11" s="19"/>
      <c r="CG11" s="19"/>
      <c r="CH11" s="19"/>
      <c r="CI11" s="19"/>
      <c r="CJ11" s="19"/>
      <c r="CK11" s="19"/>
      <c r="CL11" s="19"/>
      <c r="CM11" s="19"/>
      <c r="CN11" s="19"/>
      <c r="CO11" s="19"/>
      <c r="CP11" s="19"/>
      <c r="CQ11" s="19"/>
      <c r="CR11" s="19"/>
      <c r="CS11" s="19"/>
      <c r="CT11" s="19"/>
      <c r="CU11" s="19"/>
      <c r="CV11" s="19"/>
      <c r="CW11" s="19"/>
      <c r="CX11" s="19"/>
      <c r="CY11" s="19"/>
      <c r="CZ11" s="19" t="s">
        <v>466</v>
      </c>
      <c r="DA11" s="19"/>
      <c r="DB11" s="19"/>
      <c r="DC11" s="19"/>
      <c r="DD11" s="19"/>
      <c r="DE11" s="19"/>
      <c r="DF11" s="19"/>
      <c r="DG11" s="19"/>
      <c r="DH11" s="19"/>
      <c r="DI11" s="19"/>
      <c r="DJ11" s="19"/>
      <c r="DK11" s="19"/>
      <c r="DL11" s="19"/>
      <c r="DM11" s="19"/>
      <c r="DN11" s="19"/>
      <c r="DO11" s="19"/>
      <c r="DP11" s="19"/>
      <c r="DQ11" s="19"/>
      <c r="DR11" s="19" t="s">
        <v>812</v>
      </c>
    </row>
    <row r="12" spans="1:122" ht="56.25" x14ac:dyDescent="0.3">
      <c r="A12" s="149">
        <v>3</v>
      </c>
      <c r="B12" s="56" t="s">
        <v>378</v>
      </c>
      <c r="C12" s="140">
        <f t="shared" ref="C12:C19" si="10">D12+E12</f>
        <v>0.6</v>
      </c>
      <c r="D12" s="140"/>
      <c r="E12" s="140">
        <f t="shared" ref="E12:E19" si="11">F12+U12+BG12</f>
        <v>0.6</v>
      </c>
      <c r="F12" s="140">
        <f t="shared" ref="F12:F19" si="12">G12+K12+L12+M12+R12+S12+T12</f>
        <v>0.6</v>
      </c>
      <c r="G12" s="140">
        <f t="shared" ref="G12:G19" si="13">H12+I12+J12</f>
        <v>0</v>
      </c>
      <c r="H12" s="157"/>
      <c r="I12" s="157"/>
      <c r="J12" s="157"/>
      <c r="K12" s="168">
        <v>0.6</v>
      </c>
      <c r="L12" s="140"/>
      <c r="M12" s="140">
        <f t="shared" ref="M12:M19" si="14">SUM(N12:P12)</f>
        <v>0</v>
      </c>
      <c r="N12" s="157"/>
      <c r="O12" s="157"/>
      <c r="P12" s="140"/>
      <c r="Q12" s="157"/>
      <c r="R12" s="157"/>
      <c r="S12" s="157"/>
      <c r="T12" s="157"/>
      <c r="U12" s="140">
        <f t="shared" ref="U12:U19" si="15">V12+W12+X12+Y12+Z12+AA12+AB12+AC12+AD12+AU12+AV12+AW12+AX12+AY12+AZ12+BA12+BB12+BC12+BD12+BE12+BF12</f>
        <v>0</v>
      </c>
      <c r="V12" s="157"/>
      <c r="W12" s="157"/>
      <c r="X12" s="157"/>
      <c r="Y12" s="157"/>
      <c r="Z12" s="157"/>
      <c r="AA12" s="157"/>
      <c r="AB12" s="157"/>
      <c r="AC12" s="157"/>
      <c r="AD12" s="141">
        <f t="shared" ref="AD12:AD19" si="16">SUM(AE12:AT12)</f>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ref="BG12:BG19" si="17">BH12+BI12+BJ12</f>
        <v>0</v>
      </c>
      <c r="BH12" s="56"/>
      <c r="BI12" s="56"/>
      <c r="BJ12" s="56"/>
      <c r="BK12" s="152" t="s">
        <v>409</v>
      </c>
      <c r="BL12" s="156" t="s">
        <v>132</v>
      </c>
      <c r="BM12" s="149"/>
      <c r="BN12" s="149" t="s">
        <v>94</v>
      </c>
      <c r="BO12" s="149" t="s">
        <v>711</v>
      </c>
      <c r="BP12" s="149" t="s">
        <v>607</v>
      </c>
      <c r="BQ12" s="311" t="s">
        <v>392</v>
      </c>
      <c r="BR12" s="16"/>
      <c r="BS12" s="16"/>
      <c r="BT12" s="149" t="s">
        <v>166</v>
      </c>
      <c r="BU12" s="314">
        <v>2021</v>
      </c>
      <c r="BV12" s="16"/>
      <c r="BW12" s="16"/>
      <c r="BX12" s="16"/>
      <c r="BY12" s="16"/>
      <c r="BZ12" s="16">
        <f t="shared" ref="BZ12:BZ19" si="18">SUM(G12:BJ12)</f>
        <v>0.6</v>
      </c>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9"/>
      <c r="DA12" s="19"/>
      <c r="DB12" s="19"/>
      <c r="DC12" s="19"/>
      <c r="DD12" s="19"/>
      <c r="DE12" s="19"/>
      <c r="DF12" s="19"/>
      <c r="DG12" s="19"/>
      <c r="DH12" s="19"/>
      <c r="DI12" s="19"/>
      <c r="DJ12" s="19"/>
      <c r="DK12" s="19"/>
      <c r="DL12" s="19"/>
      <c r="DM12" s="19"/>
      <c r="DN12" s="19"/>
      <c r="DO12" s="19"/>
      <c r="DP12" s="19"/>
      <c r="DQ12" s="19"/>
      <c r="DR12" s="19" t="s">
        <v>812</v>
      </c>
    </row>
    <row r="13" spans="1:122" ht="56.25" x14ac:dyDescent="0.3">
      <c r="A13" s="239">
        <v>4</v>
      </c>
      <c r="B13" s="56" t="s">
        <v>379</v>
      </c>
      <c r="C13" s="140">
        <f t="shared" si="10"/>
        <v>0.6</v>
      </c>
      <c r="D13" s="140"/>
      <c r="E13" s="140">
        <f t="shared" si="11"/>
        <v>0.6</v>
      </c>
      <c r="F13" s="140">
        <f t="shared" si="12"/>
        <v>0.6</v>
      </c>
      <c r="G13" s="140">
        <f t="shared" si="13"/>
        <v>0</v>
      </c>
      <c r="H13" s="157"/>
      <c r="I13" s="157"/>
      <c r="J13" s="157"/>
      <c r="K13" s="168">
        <v>0.6</v>
      </c>
      <c r="L13" s="140"/>
      <c r="M13" s="140">
        <f t="shared" si="14"/>
        <v>0</v>
      </c>
      <c r="N13" s="157"/>
      <c r="O13" s="157"/>
      <c r="P13" s="140"/>
      <c r="Q13" s="157"/>
      <c r="R13" s="157"/>
      <c r="S13" s="157"/>
      <c r="T13" s="157"/>
      <c r="U13" s="140">
        <f t="shared" si="15"/>
        <v>0</v>
      </c>
      <c r="V13" s="157"/>
      <c r="W13" s="157"/>
      <c r="X13" s="157"/>
      <c r="Y13" s="157"/>
      <c r="Z13" s="157"/>
      <c r="AA13" s="157"/>
      <c r="AB13" s="157"/>
      <c r="AC13" s="157"/>
      <c r="AD13" s="141">
        <f t="shared" si="16"/>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7"/>
        <v>0</v>
      </c>
      <c r="BH13" s="56"/>
      <c r="BI13" s="56"/>
      <c r="BJ13" s="56"/>
      <c r="BK13" s="152" t="s">
        <v>409</v>
      </c>
      <c r="BL13" s="156" t="s">
        <v>132</v>
      </c>
      <c r="BM13" s="149"/>
      <c r="BN13" s="149" t="s">
        <v>94</v>
      </c>
      <c r="BO13" s="149" t="s">
        <v>711</v>
      </c>
      <c r="BP13" s="149" t="s">
        <v>607</v>
      </c>
      <c r="BQ13" s="311" t="s">
        <v>392</v>
      </c>
      <c r="BR13" s="16"/>
      <c r="BS13" s="16"/>
      <c r="BT13" s="149" t="s">
        <v>166</v>
      </c>
      <c r="BU13" s="314">
        <v>2021</v>
      </c>
      <c r="BV13" s="16"/>
      <c r="BW13" s="16"/>
      <c r="BX13" s="16"/>
      <c r="BY13" s="16"/>
      <c r="BZ13" s="16">
        <f t="shared" si="18"/>
        <v>0.6</v>
      </c>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9"/>
      <c r="DA13" s="19"/>
      <c r="DB13" s="19"/>
      <c r="DC13" s="19"/>
      <c r="DD13" s="19"/>
      <c r="DE13" s="19"/>
      <c r="DF13" s="19"/>
      <c r="DG13" s="19"/>
      <c r="DH13" s="19"/>
      <c r="DI13" s="19"/>
      <c r="DJ13" s="19"/>
      <c r="DK13" s="19"/>
      <c r="DL13" s="19"/>
      <c r="DM13" s="19"/>
      <c r="DN13" s="19"/>
      <c r="DO13" s="19"/>
      <c r="DP13" s="19"/>
      <c r="DQ13" s="19"/>
      <c r="DR13" s="19" t="s">
        <v>812</v>
      </c>
    </row>
    <row r="14" spans="1:122" ht="56.25" x14ac:dyDescent="0.3">
      <c r="A14" s="149">
        <v>5</v>
      </c>
      <c r="B14" s="56" t="s">
        <v>211</v>
      </c>
      <c r="C14" s="140">
        <f t="shared" si="10"/>
        <v>0.78</v>
      </c>
      <c r="D14" s="140"/>
      <c r="E14" s="140">
        <f t="shared" si="11"/>
        <v>0.78</v>
      </c>
      <c r="F14" s="140">
        <f t="shared" si="12"/>
        <v>0.78</v>
      </c>
      <c r="G14" s="140">
        <f t="shared" si="13"/>
        <v>0</v>
      </c>
      <c r="H14" s="157"/>
      <c r="I14" s="157"/>
      <c r="J14" s="157"/>
      <c r="K14" s="168">
        <v>0.78</v>
      </c>
      <c r="L14" s="140"/>
      <c r="M14" s="140">
        <f t="shared" si="14"/>
        <v>0</v>
      </c>
      <c r="N14" s="157"/>
      <c r="O14" s="157"/>
      <c r="P14" s="140"/>
      <c r="Q14" s="157"/>
      <c r="R14" s="157"/>
      <c r="S14" s="157"/>
      <c r="T14" s="157"/>
      <c r="U14" s="140">
        <f t="shared" si="15"/>
        <v>0</v>
      </c>
      <c r="V14" s="157"/>
      <c r="W14" s="157"/>
      <c r="X14" s="157"/>
      <c r="Y14" s="157"/>
      <c r="Z14" s="157"/>
      <c r="AA14" s="157"/>
      <c r="AB14" s="157"/>
      <c r="AC14" s="157"/>
      <c r="AD14" s="141">
        <f t="shared" si="16"/>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17"/>
        <v>0</v>
      </c>
      <c r="BH14" s="56"/>
      <c r="BI14" s="56"/>
      <c r="BJ14" s="56"/>
      <c r="BK14" s="152" t="s">
        <v>409</v>
      </c>
      <c r="BL14" s="156" t="s">
        <v>132</v>
      </c>
      <c r="BM14" s="149"/>
      <c r="BN14" s="149" t="s">
        <v>94</v>
      </c>
      <c r="BO14" s="149" t="s">
        <v>711</v>
      </c>
      <c r="BP14" s="149" t="s">
        <v>607</v>
      </c>
      <c r="BQ14" s="311" t="s">
        <v>392</v>
      </c>
      <c r="BR14" s="16"/>
      <c r="BS14" s="16"/>
      <c r="BT14" s="149" t="s">
        <v>166</v>
      </c>
      <c r="BU14" s="314">
        <v>2021</v>
      </c>
      <c r="BV14" s="16"/>
      <c r="BW14" s="16"/>
      <c r="BX14" s="16"/>
      <c r="BY14" s="16"/>
      <c r="BZ14" s="16">
        <f t="shared" si="18"/>
        <v>0.78</v>
      </c>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9"/>
      <c r="DA14" s="19"/>
      <c r="DB14" s="19"/>
      <c r="DC14" s="19"/>
      <c r="DD14" s="19"/>
      <c r="DE14" s="19"/>
      <c r="DF14" s="19"/>
      <c r="DG14" s="19"/>
      <c r="DH14" s="19"/>
      <c r="DI14" s="19"/>
      <c r="DJ14" s="19"/>
      <c r="DK14" s="19"/>
      <c r="DL14" s="19"/>
      <c r="DM14" s="19"/>
      <c r="DN14" s="19"/>
      <c r="DO14" s="19"/>
      <c r="DP14" s="19"/>
      <c r="DQ14" s="19"/>
      <c r="DR14" s="19" t="s">
        <v>812</v>
      </c>
    </row>
    <row r="15" spans="1:122" ht="56.25" x14ac:dyDescent="0.3">
      <c r="A15" s="239">
        <v>6</v>
      </c>
      <c r="B15" s="56" t="s">
        <v>380</v>
      </c>
      <c r="C15" s="140">
        <f t="shared" si="10"/>
        <v>0.2</v>
      </c>
      <c r="D15" s="140"/>
      <c r="E15" s="140">
        <f t="shared" si="11"/>
        <v>0.2</v>
      </c>
      <c r="F15" s="140">
        <f t="shared" si="12"/>
        <v>0.2</v>
      </c>
      <c r="G15" s="140">
        <f t="shared" si="13"/>
        <v>0</v>
      </c>
      <c r="H15" s="157"/>
      <c r="I15" s="157"/>
      <c r="J15" s="157"/>
      <c r="K15" s="168">
        <v>0.2</v>
      </c>
      <c r="L15" s="140"/>
      <c r="M15" s="140">
        <f t="shared" si="14"/>
        <v>0</v>
      </c>
      <c r="N15" s="157"/>
      <c r="O15" s="157"/>
      <c r="P15" s="140"/>
      <c r="Q15" s="157"/>
      <c r="R15" s="157"/>
      <c r="S15" s="157"/>
      <c r="T15" s="157"/>
      <c r="U15" s="140">
        <f t="shared" si="15"/>
        <v>0</v>
      </c>
      <c r="V15" s="157"/>
      <c r="W15" s="157"/>
      <c r="X15" s="157"/>
      <c r="Y15" s="157"/>
      <c r="Z15" s="157"/>
      <c r="AA15" s="157"/>
      <c r="AB15" s="157"/>
      <c r="AC15" s="157"/>
      <c r="AD15" s="141">
        <f t="shared" si="16"/>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7"/>
        <v>0</v>
      </c>
      <c r="BH15" s="56"/>
      <c r="BI15" s="56"/>
      <c r="BJ15" s="56"/>
      <c r="BK15" s="152" t="s">
        <v>409</v>
      </c>
      <c r="BL15" s="156" t="s">
        <v>132</v>
      </c>
      <c r="BM15" s="149"/>
      <c r="BN15" s="149" t="s">
        <v>94</v>
      </c>
      <c r="BO15" s="149" t="s">
        <v>711</v>
      </c>
      <c r="BP15" s="149" t="s">
        <v>607</v>
      </c>
      <c r="BQ15" s="311" t="s">
        <v>392</v>
      </c>
      <c r="BR15" s="16"/>
      <c r="BS15" s="16"/>
      <c r="BT15" s="149" t="s">
        <v>166</v>
      </c>
      <c r="BU15" s="314">
        <v>2021</v>
      </c>
      <c r="BV15" s="16"/>
      <c r="BW15" s="16"/>
      <c r="BX15" s="16"/>
      <c r="BY15" s="16"/>
      <c r="BZ15" s="16">
        <f t="shared" si="18"/>
        <v>0.2</v>
      </c>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9"/>
      <c r="DA15" s="19"/>
      <c r="DB15" s="19"/>
      <c r="DC15" s="19"/>
      <c r="DD15" s="19"/>
      <c r="DE15" s="19"/>
      <c r="DF15" s="19"/>
      <c r="DG15" s="19"/>
      <c r="DH15" s="19"/>
      <c r="DI15" s="19"/>
      <c r="DJ15" s="19"/>
      <c r="DK15" s="19"/>
      <c r="DL15" s="19"/>
      <c r="DM15" s="19"/>
      <c r="DN15" s="19"/>
      <c r="DO15" s="19"/>
      <c r="DP15" s="19"/>
      <c r="DQ15" s="19"/>
      <c r="DR15" s="19" t="s">
        <v>812</v>
      </c>
    </row>
    <row r="16" spans="1:122" ht="56.25" x14ac:dyDescent="0.3">
      <c r="A16" s="149">
        <v>7</v>
      </c>
      <c r="B16" s="56" t="s">
        <v>212</v>
      </c>
      <c r="C16" s="140">
        <f t="shared" si="10"/>
        <v>0.1</v>
      </c>
      <c r="D16" s="140"/>
      <c r="E16" s="140">
        <f t="shared" si="11"/>
        <v>0.1</v>
      </c>
      <c r="F16" s="140">
        <f t="shared" si="12"/>
        <v>0.1</v>
      </c>
      <c r="G16" s="140">
        <f t="shared" si="13"/>
        <v>0</v>
      </c>
      <c r="H16" s="157"/>
      <c r="I16" s="157"/>
      <c r="J16" s="157"/>
      <c r="K16" s="168">
        <v>0.1</v>
      </c>
      <c r="L16" s="140"/>
      <c r="M16" s="140">
        <f t="shared" si="14"/>
        <v>0</v>
      </c>
      <c r="N16" s="157"/>
      <c r="O16" s="157"/>
      <c r="P16" s="140"/>
      <c r="Q16" s="157"/>
      <c r="R16" s="157"/>
      <c r="S16" s="157"/>
      <c r="T16" s="157"/>
      <c r="U16" s="140">
        <f t="shared" si="15"/>
        <v>0</v>
      </c>
      <c r="V16" s="157"/>
      <c r="W16" s="157"/>
      <c r="X16" s="157"/>
      <c r="Y16" s="157"/>
      <c r="Z16" s="157"/>
      <c r="AA16" s="157"/>
      <c r="AB16" s="157"/>
      <c r="AC16" s="157"/>
      <c r="AD16" s="141">
        <f t="shared" si="16"/>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7"/>
        <v>0</v>
      </c>
      <c r="BH16" s="56"/>
      <c r="BI16" s="56"/>
      <c r="BJ16" s="56"/>
      <c r="BK16" s="152" t="s">
        <v>409</v>
      </c>
      <c r="BL16" s="156" t="s">
        <v>132</v>
      </c>
      <c r="BM16" s="149"/>
      <c r="BN16" s="149" t="s">
        <v>94</v>
      </c>
      <c r="BO16" s="149" t="s">
        <v>711</v>
      </c>
      <c r="BP16" s="149" t="s">
        <v>607</v>
      </c>
      <c r="BQ16" s="311" t="s">
        <v>392</v>
      </c>
      <c r="BR16" s="16"/>
      <c r="BS16" s="16"/>
      <c r="BT16" s="149" t="s">
        <v>166</v>
      </c>
      <c r="BU16" s="314">
        <v>2021</v>
      </c>
      <c r="BV16" s="16"/>
      <c r="BW16" s="16"/>
      <c r="BX16" s="16"/>
      <c r="BY16" s="16"/>
      <c r="BZ16" s="16">
        <f t="shared" si="18"/>
        <v>0.1</v>
      </c>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9"/>
      <c r="DA16" s="19"/>
      <c r="DB16" s="19"/>
      <c r="DC16" s="19"/>
      <c r="DD16" s="19"/>
      <c r="DE16" s="19"/>
      <c r="DF16" s="19"/>
      <c r="DG16" s="19"/>
      <c r="DH16" s="19"/>
      <c r="DI16" s="19"/>
      <c r="DJ16" s="19"/>
      <c r="DK16" s="19"/>
      <c r="DL16" s="19"/>
      <c r="DM16" s="19"/>
      <c r="DN16" s="19"/>
      <c r="DO16" s="19"/>
      <c r="DP16" s="19"/>
      <c r="DQ16" s="19"/>
      <c r="DR16" s="19" t="s">
        <v>812</v>
      </c>
    </row>
    <row r="17" spans="1:125" s="250" customFormat="1" ht="56.25" x14ac:dyDescent="0.3">
      <c r="A17" s="239">
        <v>8</v>
      </c>
      <c r="B17" s="246" t="s">
        <v>213</v>
      </c>
      <c r="C17" s="241">
        <f t="shared" si="10"/>
        <v>1.2</v>
      </c>
      <c r="D17" s="241"/>
      <c r="E17" s="241">
        <f t="shared" si="11"/>
        <v>1.2</v>
      </c>
      <c r="F17" s="241">
        <f t="shared" si="12"/>
        <v>1.2</v>
      </c>
      <c r="G17" s="241">
        <f t="shared" si="13"/>
        <v>0</v>
      </c>
      <c r="H17" s="243"/>
      <c r="I17" s="243"/>
      <c r="J17" s="243"/>
      <c r="K17" s="244">
        <v>1.2</v>
      </c>
      <c r="L17" s="241"/>
      <c r="M17" s="241">
        <f t="shared" si="14"/>
        <v>0</v>
      </c>
      <c r="N17" s="243"/>
      <c r="O17" s="243"/>
      <c r="P17" s="241"/>
      <c r="Q17" s="243"/>
      <c r="R17" s="243"/>
      <c r="S17" s="243"/>
      <c r="T17" s="243"/>
      <c r="U17" s="241">
        <f t="shared" si="15"/>
        <v>0</v>
      </c>
      <c r="V17" s="243"/>
      <c r="W17" s="243"/>
      <c r="X17" s="243"/>
      <c r="Y17" s="243"/>
      <c r="Z17" s="243"/>
      <c r="AA17" s="243"/>
      <c r="AB17" s="243"/>
      <c r="AC17" s="243"/>
      <c r="AD17" s="245">
        <f t="shared" si="16"/>
        <v>0</v>
      </c>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1">
        <f t="shared" si="17"/>
        <v>0</v>
      </c>
      <c r="BH17" s="246"/>
      <c r="BI17" s="246"/>
      <c r="BJ17" s="246"/>
      <c r="BK17" s="247" t="s">
        <v>409</v>
      </c>
      <c r="BL17" s="305" t="s">
        <v>132</v>
      </c>
      <c r="BM17" s="239"/>
      <c r="BN17" s="239" t="s">
        <v>94</v>
      </c>
      <c r="BO17" s="239" t="s">
        <v>711</v>
      </c>
      <c r="BP17" s="239" t="s">
        <v>607</v>
      </c>
      <c r="BQ17" s="315" t="s">
        <v>392</v>
      </c>
      <c r="BR17" s="316"/>
      <c r="BS17" s="316"/>
      <c r="BT17" s="239" t="s">
        <v>166</v>
      </c>
      <c r="BU17" s="317">
        <v>2021</v>
      </c>
      <c r="BV17" s="316"/>
      <c r="BW17" s="316"/>
      <c r="BX17" s="316"/>
      <c r="BY17" s="316"/>
      <c r="BZ17" s="316">
        <f t="shared" si="18"/>
        <v>1.2</v>
      </c>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t="s">
        <v>812</v>
      </c>
      <c r="DS17" s="250" t="s">
        <v>830</v>
      </c>
    </row>
    <row r="18" spans="1:125" ht="56.25" x14ac:dyDescent="0.3">
      <c r="A18" s="149">
        <v>9</v>
      </c>
      <c r="B18" s="56" t="s">
        <v>214</v>
      </c>
      <c r="C18" s="140">
        <f t="shared" si="10"/>
        <v>1.32</v>
      </c>
      <c r="D18" s="140"/>
      <c r="E18" s="140">
        <f t="shared" si="11"/>
        <v>1.32</v>
      </c>
      <c r="F18" s="140">
        <f t="shared" si="12"/>
        <v>1.32</v>
      </c>
      <c r="G18" s="140">
        <f t="shared" si="13"/>
        <v>0</v>
      </c>
      <c r="H18" s="157"/>
      <c r="I18" s="157"/>
      <c r="J18" s="157"/>
      <c r="K18" s="168">
        <v>1.32</v>
      </c>
      <c r="L18" s="157"/>
      <c r="M18" s="140">
        <f t="shared" si="14"/>
        <v>0</v>
      </c>
      <c r="N18" s="157"/>
      <c r="O18" s="157"/>
      <c r="P18" s="157"/>
      <c r="Q18" s="157"/>
      <c r="R18" s="157"/>
      <c r="S18" s="157"/>
      <c r="T18" s="157"/>
      <c r="U18" s="140">
        <f t="shared" si="15"/>
        <v>0</v>
      </c>
      <c r="V18" s="157"/>
      <c r="W18" s="157"/>
      <c r="X18" s="157"/>
      <c r="Y18" s="157"/>
      <c r="Z18" s="157"/>
      <c r="AA18" s="157"/>
      <c r="AB18" s="157"/>
      <c r="AC18" s="157"/>
      <c r="AD18" s="141">
        <f t="shared" si="16"/>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7"/>
        <v>0</v>
      </c>
      <c r="BH18" s="56"/>
      <c r="BI18" s="56"/>
      <c r="BJ18" s="56"/>
      <c r="BK18" s="152" t="s">
        <v>409</v>
      </c>
      <c r="BL18" s="156" t="s">
        <v>132</v>
      </c>
      <c r="BM18" s="149"/>
      <c r="BN18" s="149" t="s">
        <v>94</v>
      </c>
      <c r="BO18" s="149" t="s">
        <v>711</v>
      </c>
      <c r="BP18" s="149" t="s">
        <v>606</v>
      </c>
      <c r="BQ18" s="311" t="s">
        <v>392</v>
      </c>
      <c r="BR18" s="16"/>
      <c r="BS18" s="16"/>
      <c r="BT18" s="19"/>
      <c r="BU18" s="16"/>
      <c r="BV18" s="16"/>
      <c r="BW18" s="16"/>
      <c r="BX18" s="16"/>
      <c r="BY18" s="16"/>
      <c r="BZ18" s="16">
        <f t="shared" si="18"/>
        <v>1.32</v>
      </c>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9"/>
      <c r="DA18" s="19"/>
      <c r="DB18" s="19"/>
      <c r="DC18" s="19"/>
      <c r="DD18" s="19"/>
      <c r="DE18" s="19"/>
      <c r="DF18" s="19"/>
      <c r="DG18" s="19"/>
      <c r="DH18" s="19"/>
      <c r="DI18" s="19"/>
      <c r="DJ18" s="19"/>
      <c r="DK18" s="19"/>
      <c r="DL18" s="19"/>
      <c r="DM18" s="19"/>
      <c r="DN18" s="19"/>
      <c r="DO18" s="19"/>
      <c r="DP18" s="19"/>
      <c r="DQ18" s="19"/>
      <c r="DR18" s="19" t="s">
        <v>812</v>
      </c>
    </row>
    <row r="19" spans="1:125" ht="56.25" x14ac:dyDescent="0.3">
      <c r="A19" s="239">
        <v>10</v>
      </c>
      <c r="B19" s="56" t="s">
        <v>215</v>
      </c>
      <c r="C19" s="140">
        <f t="shared" si="10"/>
        <v>1.1499999999999999</v>
      </c>
      <c r="D19" s="140"/>
      <c r="E19" s="140">
        <f t="shared" si="11"/>
        <v>1.1499999999999999</v>
      </c>
      <c r="F19" s="140">
        <f t="shared" si="12"/>
        <v>1.1499999999999999</v>
      </c>
      <c r="G19" s="140">
        <f t="shared" si="13"/>
        <v>0</v>
      </c>
      <c r="H19" s="157"/>
      <c r="I19" s="157"/>
      <c r="J19" s="157"/>
      <c r="K19" s="168">
        <v>1.1499999999999999</v>
      </c>
      <c r="L19" s="140"/>
      <c r="M19" s="140">
        <f t="shared" si="14"/>
        <v>0</v>
      </c>
      <c r="N19" s="157"/>
      <c r="O19" s="157"/>
      <c r="P19" s="140"/>
      <c r="Q19" s="157"/>
      <c r="R19" s="157"/>
      <c r="S19" s="157"/>
      <c r="T19" s="157"/>
      <c r="U19" s="140">
        <f t="shared" si="15"/>
        <v>0</v>
      </c>
      <c r="V19" s="157"/>
      <c r="W19" s="157"/>
      <c r="X19" s="157"/>
      <c r="Y19" s="157"/>
      <c r="Z19" s="157"/>
      <c r="AA19" s="157"/>
      <c r="AB19" s="157"/>
      <c r="AC19" s="157"/>
      <c r="AD19" s="141">
        <f t="shared" si="16"/>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7"/>
        <v>0</v>
      </c>
      <c r="BH19" s="56"/>
      <c r="BI19" s="56"/>
      <c r="BJ19" s="56"/>
      <c r="BK19" s="152" t="s">
        <v>409</v>
      </c>
      <c r="BL19" s="156" t="s">
        <v>132</v>
      </c>
      <c r="BM19" s="149"/>
      <c r="BN19" s="149" t="s">
        <v>94</v>
      </c>
      <c r="BO19" s="149" t="s">
        <v>711</v>
      </c>
      <c r="BP19" s="149" t="s">
        <v>606</v>
      </c>
      <c r="BQ19" s="311" t="s">
        <v>392</v>
      </c>
      <c r="BR19" s="16"/>
      <c r="BS19" s="16"/>
      <c r="BT19" s="149" t="s">
        <v>166</v>
      </c>
      <c r="BU19" s="16"/>
      <c r="BV19" s="16"/>
      <c r="BW19" s="16"/>
      <c r="BX19" s="16"/>
      <c r="BY19" s="16"/>
      <c r="BZ19" s="16">
        <f t="shared" si="18"/>
        <v>1.1499999999999999</v>
      </c>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9"/>
      <c r="DA19" s="19"/>
      <c r="DB19" s="19"/>
      <c r="DC19" s="19"/>
      <c r="DD19" s="19"/>
      <c r="DE19" s="19"/>
      <c r="DF19" s="19"/>
      <c r="DG19" s="19"/>
      <c r="DH19" s="19"/>
      <c r="DI19" s="19"/>
      <c r="DJ19" s="19"/>
      <c r="DK19" s="19"/>
      <c r="DL19" s="19"/>
      <c r="DM19" s="19"/>
      <c r="DN19" s="19"/>
      <c r="DO19" s="19"/>
      <c r="DP19" s="19"/>
      <c r="DQ19" s="19"/>
      <c r="DR19" s="19" t="s">
        <v>812</v>
      </c>
    </row>
    <row r="20" spans="1:125" ht="56.25" x14ac:dyDescent="0.3">
      <c r="A20" s="149">
        <v>11</v>
      </c>
      <c r="B20" s="56" t="s">
        <v>257</v>
      </c>
      <c r="C20" s="140">
        <f t="shared" ref="C20:C23" si="19">D20+E20</f>
        <v>1</v>
      </c>
      <c r="D20" s="140"/>
      <c r="E20" s="140">
        <f t="shared" ref="E20:E22" si="20">F20+U20+BG20</f>
        <v>1</v>
      </c>
      <c r="F20" s="140">
        <f t="shared" ref="F20:F22" si="21">G20+K20+L20+M20+R20+S20+T20</f>
        <v>1</v>
      </c>
      <c r="G20" s="140">
        <f t="shared" ref="G20:G22" si="22">H20+I20+J20</f>
        <v>0</v>
      </c>
      <c r="H20" s="157"/>
      <c r="I20" s="157"/>
      <c r="J20" s="157"/>
      <c r="K20" s="157">
        <v>1</v>
      </c>
      <c r="L20" s="157"/>
      <c r="M20" s="140">
        <f t="shared" ref="M20:M22" si="23">SUM(N20:P20)</f>
        <v>0</v>
      </c>
      <c r="N20" s="157"/>
      <c r="O20" s="157"/>
      <c r="P20" s="157"/>
      <c r="Q20" s="157"/>
      <c r="R20" s="157"/>
      <c r="S20" s="157"/>
      <c r="T20" s="157"/>
      <c r="U20" s="140">
        <f t="shared" ref="U20:U22" si="24">V20+W20+X20+Y20+Z20+AA20+AB20+AC20+AD20+AU20+AV20+AW20+AX20+AY20+AZ20+BA20+BB20+BC20+BD20+BE20+BF20</f>
        <v>0</v>
      </c>
      <c r="V20" s="157"/>
      <c r="W20" s="157"/>
      <c r="X20" s="157"/>
      <c r="Y20" s="157"/>
      <c r="Z20" s="157"/>
      <c r="AA20" s="157"/>
      <c r="AB20" s="157"/>
      <c r="AC20" s="157"/>
      <c r="AD20" s="141">
        <f t="shared" ref="AD20:AD22" si="25">SUM(AE20:AT20)</f>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ref="BG20:BG22" si="26">BH20+BI20+BJ20</f>
        <v>0</v>
      </c>
      <c r="BH20" s="56"/>
      <c r="BI20" s="56"/>
      <c r="BJ20" s="56"/>
      <c r="BK20" s="152" t="s">
        <v>409</v>
      </c>
      <c r="BL20" s="156" t="s">
        <v>132</v>
      </c>
      <c r="BM20" s="149"/>
      <c r="BN20" s="213" t="s">
        <v>95</v>
      </c>
      <c r="BO20" s="149" t="s">
        <v>711</v>
      </c>
      <c r="BP20" s="149" t="s">
        <v>606</v>
      </c>
      <c r="BQ20" s="311" t="s">
        <v>392</v>
      </c>
      <c r="BR20" s="16"/>
      <c r="BS20" s="16"/>
      <c r="BT20" s="19"/>
      <c r="BU20" s="16"/>
      <c r="BV20" s="16"/>
      <c r="BW20" s="16"/>
      <c r="BX20" s="16"/>
      <c r="BY20" s="16"/>
      <c r="BZ20" s="16">
        <f t="shared" ref="BZ20:BZ22" si="27">SUM(G20:BJ20)</f>
        <v>1</v>
      </c>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9"/>
      <c r="DA20" s="19"/>
      <c r="DB20" s="19"/>
      <c r="DC20" s="19"/>
      <c r="DD20" s="19"/>
      <c r="DE20" s="19"/>
      <c r="DF20" s="19"/>
      <c r="DG20" s="19"/>
      <c r="DH20" s="19"/>
      <c r="DI20" s="19"/>
      <c r="DJ20" s="19"/>
      <c r="DK20" s="19"/>
      <c r="DL20" s="19"/>
      <c r="DM20" s="19"/>
      <c r="DN20" s="19"/>
      <c r="DO20" s="19"/>
      <c r="DP20" s="19"/>
      <c r="DQ20" s="19"/>
      <c r="DR20" s="19" t="s">
        <v>812</v>
      </c>
    </row>
    <row r="21" spans="1:125" ht="56.25" x14ac:dyDescent="0.3">
      <c r="A21" s="239">
        <v>12</v>
      </c>
      <c r="B21" s="56" t="s">
        <v>263</v>
      </c>
      <c r="C21" s="140">
        <f t="shared" si="19"/>
        <v>0.2</v>
      </c>
      <c r="D21" s="140"/>
      <c r="E21" s="140">
        <f t="shared" si="20"/>
        <v>0.2</v>
      </c>
      <c r="F21" s="140">
        <f t="shared" si="21"/>
        <v>0.2</v>
      </c>
      <c r="G21" s="140">
        <f t="shared" si="22"/>
        <v>0</v>
      </c>
      <c r="H21" s="157"/>
      <c r="I21" s="157"/>
      <c r="J21" s="157"/>
      <c r="K21" s="157"/>
      <c r="L21" s="168">
        <v>0.2</v>
      </c>
      <c r="M21" s="140">
        <f t="shared" si="23"/>
        <v>0</v>
      </c>
      <c r="N21" s="157"/>
      <c r="O21" s="157"/>
      <c r="P21" s="157"/>
      <c r="Q21" s="157"/>
      <c r="R21" s="157"/>
      <c r="S21" s="157"/>
      <c r="T21" s="157"/>
      <c r="U21" s="140">
        <f t="shared" si="24"/>
        <v>0</v>
      </c>
      <c r="V21" s="157"/>
      <c r="W21" s="157"/>
      <c r="X21" s="157"/>
      <c r="Y21" s="157"/>
      <c r="Z21" s="157"/>
      <c r="AA21" s="157"/>
      <c r="AB21" s="157"/>
      <c r="AC21" s="157"/>
      <c r="AD21" s="141">
        <f t="shared" si="25"/>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6"/>
        <v>0</v>
      </c>
      <c r="BH21" s="56"/>
      <c r="BI21" s="56"/>
      <c r="BJ21" s="56"/>
      <c r="BK21" s="152" t="s">
        <v>409</v>
      </c>
      <c r="BL21" s="156" t="s">
        <v>132</v>
      </c>
      <c r="BM21" s="149" t="s">
        <v>424</v>
      </c>
      <c r="BN21" s="149" t="s">
        <v>96</v>
      </c>
      <c r="BO21" s="149" t="s">
        <v>711</v>
      </c>
      <c r="BP21" s="149" t="s">
        <v>607</v>
      </c>
      <c r="BQ21" s="311" t="s">
        <v>392</v>
      </c>
      <c r="BR21" s="19"/>
      <c r="BS21" s="19"/>
      <c r="BT21" s="19"/>
      <c r="BU21" s="314">
        <v>2021</v>
      </c>
      <c r="BV21" s="19"/>
      <c r="BW21" s="19"/>
      <c r="BX21" s="19"/>
      <c r="BY21" s="19"/>
      <c r="BZ21" s="19">
        <f t="shared" si="27"/>
        <v>0.2</v>
      </c>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t="s">
        <v>812</v>
      </c>
    </row>
    <row r="22" spans="1:125" ht="56.25" x14ac:dyDescent="0.3">
      <c r="A22" s="149">
        <v>13</v>
      </c>
      <c r="B22" s="56" t="s">
        <v>266</v>
      </c>
      <c r="C22" s="140">
        <f t="shared" si="19"/>
        <v>1.1100000000000001</v>
      </c>
      <c r="D22" s="140"/>
      <c r="E22" s="140">
        <f t="shared" si="20"/>
        <v>1.1100000000000001</v>
      </c>
      <c r="F22" s="140">
        <f t="shared" si="21"/>
        <v>1.1100000000000001</v>
      </c>
      <c r="G22" s="140">
        <f t="shared" si="22"/>
        <v>0</v>
      </c>
      <c r="H22" s="157"/>
      <c r="I22" s="157"/>
      <c r="J22" s="157"/>
      <c r="K22" s="168">
        <v>1.1100000000000001</v>
      </c>
      <c r="L22" s="157"/>
      <c r="M22" s="140">
        <f t="shared" si="23"/>
        <v>0</v>
      </c>
      <c r="N22" s="157"/>
      <c r="O22" s="157"/>
      <c r="P22" s="157"/>
      <c r="Q22" s="157"/>
      <c r="R22" s="157"/>
      <c r="S22" s="157"/>
      <c r="T22" s="157"/>
      <c r="U22" s="140">
        <f t="shared" si="24"/>
        <v>0</v>
      </c>
      <c r="V22" s="157"/>
      <c r="W22" s="157"/>
      <c r="X22" s="157"/>
      <c r="Y22" s="157"/>
      <c r="Z22" s="157"/>
      <c r="AA22" s="157"/>
      <c r="AB22" s="157"/>
      <c r="AC22" s="157"/>
      <c r="AD22" s="141">
        <f t="shared" si="25"/>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6"/>
        <v>0</v>
      </c>
      <c r="BH22" s="56"/>
      <c r="BI22" s="56"/>
      <c r="BJ22" s="56"/>
      <c r="BK22" s="152" t="s">
        <v>409</v>
      </c>
      <c r="BL22" s="156" t="s">
        <v>132</v>
      </c>
      <c r="BM22" s="149" t="s">
        <v>425</v>
      </c>
      <c r="BN22" s="149" t="s">
        <v>99</v>
      </c>
      <c r="BO22" s="149" t="s">
        <v>711</v>
      </c>
      <c r="BP22" s="149" t="s">
        <v>607</v>
      </c>
      <c r="BQ22" s="311" t="s">
        <v>392</v>
      </c>
      <c r="BR22" s="16"/>
      <c r="BS22" s="16"/>
      <c r="BT22" s="19"/>
      <c r="BU22" s="314">
        <v>2021</v>
      </c>
      <c r="BV22" s="16"/>
      <c r="BW22" s="16"/>
      <c r="BX22" s="16"/>
      <c r="BY22" s="16"/>
      <c r="BZ22" s="16">
        <f t="shared" si="27"/>
        <v>1.1100000000000001</v>
      </c>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9"/>
      <c r="DA22" s="19"/>
      <c r="DB22" s="19"/>
      <c r="DC22" s="19"/>
      <c r="DD22" s="19"/>
      <c r="DE22" s="19"/>
      <c r="DF22" s="19"/>
      <c r="DG22" s="19"/>
      <c r="DH22" s="19"/>
      <c r="DI22" s="19"/>
      <c r="DJ22" s="19"/>
      <c r="DK22" s="19"/>
      <c r="DL22" s="19"/>
      <c r="DM22" s="19"/>
      <c r="DN22" s="19"/>
      <c r="DO22" s="19"/>
      <c r="DP22" s="19"/>
      <c r="DQ22" s="19"/>
      <c r="DR22" s="19" t="s">
        <v>812</v>
      </c>
    </row>
    <row r="23" spans="1:125" s="250" customFormat="1" ht="56.25" x14ac:dyDescent="0.3">
      <c r="A23" s="239">
        <v>14</v>
      </c>
      <c r="B23" s="304" t="s">
        <v>524</v>
      </c>
      <c r="C23" s="241">
        <f t="shared" si="19"/>
        <v>1.53</v>
      </c>
      <c r="D23" s="241"/>
      <c r="E23" s="241">
        <f t="shared" ref="E23:E24" si="28">F23+U23+BG23</f>
        <v>1.53</v>
      </c>
      <c r="F23" s="241">
        <f t="shared" ref="F23:F24" si="29">G23+K23+L23+M23+R23+S23+T23</f>
        <v>1.53</v>
      </c>
      <c r="G23" s="241">
        <f t="shared" ref="G23" si="30">H23+I23+J23</f>
        <v>0</v>
      </c>
      <c r="H23" s="262"/>
      <c r="I23" s="243"/>
      <c r="J23" s="243"/>
      <c r="K23" s="262">
        <v>1.53</v>
      </c>
      <c r="L23" s="262"/>
      <c r="M23" s="241">
        <f t="shared" ref="M23:M24" si="31">SUM(N23:P23)</f>
        <v>0</v>
      </c>
      <c r="N23" s="262"/>
      <c r="O23" s="243"/>
      <c r="P23" s="262"/>
      <c r="Q23" s="243"/>
      <c r="R23" s="262"/>
      <c r="S23" s="243"/>
      <c r="T23" s="243"/>
      <c r="U23" s="241">
        <f t="shared" ref="U23" si="32">V23+W23+X23+Y23+Z23+AA23+AB23+AC23+AD23+AU23+AV23+AW23+AX23+AY23+AZ23+BA23+BB23+BC23+BD23+BE23+BF23</f>
        <v>0</v>
      </c>
      <c r="V23" s="243"/>
      <c r="W23" s="243"/>
      <c r="X23" s="243"/>
      <c r="Y23" s="243"/>
      <c r="Z23" s="262"/>
      <c r="AA23" s="243"/>
      <c r="AB23" s="243"/>
      <c r="AC23" s="243"/>
      <c r="AD23" s="245">
        <f t="shared" ref="AD23" si="33">SUM(AE23:AT23)</f>
        <v>0</v>
      </c>
      <c r="AE23" s="262"/>
      <c r="AF23" s="262"/>
      <c r="AG23" s="243"/>
      <c r="AH23" s="243"/>
      <c r="AI23" s="262"/>
      <c r="AJ23" s="243"/>
      <c r="AK23" s="244"/>
      <c r="AL23" s="243"/>
      <c r="AM23" s="243"/>
      <c r="AN23" s="243"/>
      <c r="AO23" s="243"/>
      <c r="AP23" s="243"/>
      <c r="AQ23" s="243"/>
      <c r="AR23" s="243"/>
      <c r="AS23" s="243"/>
      <c r="AT23" s="243"/>
      <c r="AU23" s="243"/>
      <c r="AV23" s="262"/>
      <c r="AW23" s="243"/>
      <c r="AX23" s="243"/>
      <c r="AY23" s="262"/>
      <c r="AZ23" s="262"/>
      <c r="BA23" s="243"/>
      <c r="BB23" s="243"/>
      <c r="BC23" s="243"/>
      <c r="BD23" s="262"/>
      <c r="BE23" s="243"/>
      <c r="BF23" s="243"/>
      <c r="BG23" s="241">
        <f t="shared" ref="BG23:BG24" si="34">BH23+BI23+BJ23</f>
        <v>0</v>
      </c>
      <c r="BH23" s="241"/>
      <c r="BI23" s="241"/>
      <c r="BJ23" s="241"/>
      <c r="BK23" s="247" t="s">
        <v>409</v>
      </c>
      <c r="BL23" s="239" t="s">
        <v>132</v>
      </c>
      <c r="BM23" s="239" t="s">
        <v>627</v>
      </c>
      <c r="BN23" s="264" t="s">
        <v>103</v>
      </c>
      <c r="BO23" s="239" t="s">
        <v>525</v>
      </c>
      <c r="BP23" s="239" t="s">
        <v>606</v>
      </c>
      <c r="BQ23" s="304"/>
      <c r="BR23" s="318"/>
      <c r="BS23" s="316"/>
      <c r="BT23" s="316"/>
      <c r="BU23" s="316"/>
      <c r="BV23" s="316"/>
      <c r="BW23" s="316"/>
      <c r="BX23" s="316"/>
      <c r="BY23" s="316"/>
      <c r="BZ23" s="316"/>
      <c r="CA23" s="316"/>
      <c r="CB23" s="316"/>
      <c r="CC23" s="316"/>
      <c r="CD23" s="316"/>
      <c r="CE23" s="316" t="s">
        <v>522</v>
      </c>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t="s">
        <v>826</v>
      </c>
    </row>
    <row r="24" spans="1:125" ht="56.25" x14ac:dyDescent="0.3">
      <c r="A24" s="149">
        <v>15</v>
      </c>
      <c r="B24" s="56" t="s">
        <v>777</v>
      </c>
      <c r="C24" s="140">
        <f t="shared" ref="C24:C26" si="35">D24+E24</f>
        <v>0.1</v>
      </c>
      <c r="D24" s="140">
        <v>0.1</v>
      </c>
      <c r="E24" s="140">
        <f t="shared" si="28"/>
        <v>0</v>
      </c>
      <c r="F24" s="140">
        <f t="shared" si="29"/>
        <v>0</v>
      </c>
      <c r="G24" s="140">
        <f t="shared" ref="G24" si="36">H24+I24+J24</f>
        <v>0</v>
      </c>
      <c r="H24" s="168"/>
      <c r="I24" s="157"/>
      <c r="J24" s="157"/>
      <c r="K24" s="215"/>
      <c r="L24" s="215"/>
      <c r="M24" s="140">
        <f t="shared" si="31"/>
        <v>0</v>
      </c>
      <c r="N24" s="215"/>
      <c r="O24" s="157"/>
      <c r="P24" s="215"/>
      <c r="Q24" s="157"/>
      <c r="R24" s="215"/>
      <c r="S24" s="157"/>
      <c r="T24" s="157"/>
      <c r="U24" s="140">
        <f t="shared" ref="U24" si="37">V24+W24+X24+Y24+Z24+AA24+AB24+AC24+AD24+AU24+AV24+AW24+AX24+AY24+AZ24+BA24+BB24+BC24+BD24+BE24+BF24</f>
        <v>0</v>
      </c>
      <c r="V24" s="157"/>
      <c r="W24" s="157"/>
      <c r="X24" s="157"/>
      <c r="Y24" s="157"/>
      <c r="Z24" s="215"/>
      <c r="AA24" s="157"/>
      <c r="AB24" s="157"/>
      <c r="AC24" s="157"/>
      <c r="AD24" s="141">
        <f t="shared" ref="AD24" si="38">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34"/>
        <v>0</v>
      </c>
      <c r="BH24" s="56"/>
      <c r="BI24" s="228"/>
      <c r="BJ24" s="56"/>
      <c r="BK24" s="152" t="s">
        <v>409</v>
      </c>
      <c r="BL24" s="153" t="s">
        <v>132</v>
      </c>
      <c r="BM24" s="149"/>
      <c r="BN24" s="149" t="s">
        <v>115</v>
      </c>
      <c r="BO24" s="149" t="s">
        <v>768</v>
      </c>
      <c r="BP24" s="149" t="s">
        <v>606</v>
      </c>
      <c r="BQ24" s="311" t="s">
        <v>392</v>
      </c>
      <c r="BR24" s="19"/>
      <c r="BS24" s="319"/>
      <c r="BT24" s="149" t="s">
        <v>133</v>
      </c>
      <c r="BU24" s="154"/>
      <c r="BV24" s="19"/>
      <c r="BW24" s="19"/>
      <c r="BX24" s="19"/>
      <c r="BY24" s="19"/>
      <c r="BZ24" s="19">
        <f t="shared" ref="BZ24" si="39">SUM(G24:BJ24)</f>
        <v>0</v>
      </c>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t="s">
        <v>483</v>
      </c>
      <c r="DA24" s="19"/>
      <c r="DB24" s="19"/>
      <c r="DC24" s="19"/>
      <c r="DD24" s="19"/>
      <c r="DE24" s="19"/>
      <c r="DF24" s="19" t="s">
        <v>445</v>
      </c>
      <c r="DG24" s="19" t="s">
        <v>757</v>
      </c>
      <c r="DH24" s="19"/>
      <c r="DI24" s="19"/>
      <c r="DJ24" s="19"/>
      <c r="DK24" s="19"/>
      <c r="DL24" s="19"/>
      <c r="DM24" s="19"/>
      <c r="DN24" s="19"/>
      <c r="DO24" s="19"/>
      <c r="DP24" s="19"/>
      <c r="DQ24" s="19"/>
      <c r="DR24" s="19" t="s">
        <v>812</v>
      </c>
    </row>
    <row r="25" spans="1:125" ht="56.25" x14ac:dyDescent="0.3">
      <c r="A25" s="239">
        <v>16</v>
      </c>
      <c r="B25" s="56" t="s">
        <v>657</v>
      </c>
      <c r="C25" s="140">
        <f t="shared" si="35"/>
        <v>0.08</v>
      </c>
      <c r="D25" s="140"/>
      <c r="E25" s="140">
        <f t="shared" ref="E25" si="40">F25+U25+BG25</f>
        <v>0.08</v>
      </c>
      <c r="F25" s="140">
        <f t="shared" ref="F25" si="41">G25+K25+L25+M25+R25+S25+T25</f>
        <v>0.06</v>
      </c>
      <c r="G25" s="140">
        <f t="shared" ref="G25" si="42">H25+I25+J25</f>
        <v>0</v>
      </c>
      <c r="H25" s="168"/>
      <c r="I25" s="157"/>
      <c r="J25" s="157"/>
      <c r="K25" s="215">
        <v>0.06</v>
      </c>
      <c r="L25" s="215"/>
      <c r="M25" s="140">
        <f t="shared" ref="M25" si="43">SUM(N25:P25)</f>
        <v>0</v>
      </c>
      <c r="N25" s="215"/>
      <c r="O25" s="157"/>
      <c r="P25" s="215"/>
      <c r="Q25" s="157"/>
      <c r="R25" s="215"/>
      <c r="S25" s="157"/>
      <c r="T25" s="157"/>
      <c r="U25" s="140">
        <f t="shared" ref="U25" si="44">V25+W25+X25+Y25+Z25+AA25+AB25+AC25+AD25+AU25+AV25+AW25+AX25+AY25+AZ25+BA25+BB25+BC25+BD25+BE25+BF25</f>
        <v>0</v>
      </c>
      <c r="V25" s="157"/>
      <c r="W25" s="157"/>
      <c r="X25" s="157"/>
      <c r="Y25" s="157"/>
      <c r="Z25" s="215"/>
      <c r="AA25" s="157"/>
      <c r="AB25" s="157"/>
      <c r="AC25" s="157"/>
      <c r="AD25" s="141">
        <f t="shared" ref="AD25" si="45">SUM(AE25:AT25)</f>
        <v>0</v>
      </c>
      <c r="AE25" s="215"/>
      <c r="AF25" s="215"/>
      <c r="AG25" s="157"/>
      <c r="AH25" s="157"/>
      <c r="AI25" s="215"/>
      <c r="AJ25" s="157"/>
      <c r="AK25" s="215"/>
      <c r="AL25" s="157"/>
      <c r="AM25" s="157"/>
      <c r="AN25" s="157"/>
      <c r="AO25" s="157"/>
      <c r="AP25" s="157"/>
      <c r="AQ25" s="157"/>
      <c r="AR25" s="157"/>
      <c r="AS25" s="157"/>
      <c r="AT25" s="157"/>
      <c r="AU25" s="157"/>
      <c r="AV25" s="215"/>
      <c r="AW25" s="157"/>
      <c r="AX25" s="157"/>
      <c r="AY25" s="215"/>
      <c r="AZ25" s="215"/>
      <c r="BA25" s="157"/>
      <c r="BB25" s="157"/>
      <c r="BC25" s="157"/>
      <c r="BD25" s="215"/>
      <c r="BE25" s="157"/>
      <c r="BF25" s="157"/>
      <c r="BG25" s="140">
        <f t="shared" ref="BG25:BG26" si="46">BH25+BI25+BJ25</f>
        <v>0.02</v>
      </c>
      <c r="BH25" s="56"/>
      <c r="BI25" s="149">
        <v>0.02</v>
      </c>
      <c r="BJ25" s="56"/>
      <c r="BK25" s="152" t="s">
        <v>409</v>
      </c>
      <c r="BL25" s="153" t="s">
        <v>132</v>
      </c>
      <c r="BM25" s="149"/>
      <c r="BN25" s="149" t="s">
        <v>121</v>
      </c>
      <c r="BO25" s="149" t="s">
        <v>712</v>
      </c>
      <c r="BP25" s="149" t="s">
        <v>606</v>
      </c>
      <c r="BQ25" s="311"/>
      <c r="BR25" s="16"/>
      <c r="BS25" s="149"/>
      <c r="BT25" s="320"/>
      <c r="BU25" s="149"/>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9"/>
      <c r="DA25" s="19"/>
      <c r="DB25" s="19"/>
      <c r="DC25" s="19"/>
      <c r="DD25" s="19"/>
      <c r="DE25" s="19"/>
      <c r="DF25" s="19"/>
      <c r="DG25" s="19"/>
      <c r="DH25" s="19"/>
      <c r="DI25" s="19"/>
      <c r="DJ25" s="19"/>
      <c r="DK25" s="19"/>
      <c r="DL25" s="19"/>
      <c r="DM25" s="19"/>
      <c r="DN25" s="19"/>
      <c r="DO25" s="19"/>
      <c r="DP25" s="19"/>
      <c r="DQ25" s="19"/>
      <c r="DR25" s="316" t="s">
        <v>826</v>
      </c>
    </row>
    <row r="26" spans="1:125" ht="56.25" x14ac:dyDescent="0.3">
      <c r="A26" s="149">
        <v>17</v>
      </c>
      <c r="B26" s="185" t="s">
        <v>403</v>
      </c>
      <c r="C26" s="140">
        <f t="shared" si="35"/>
        <v>0.1</v>
      </c>
      <c r="D26" s="140"/>
      <c r="E26" s="140">
        <f>F26+U26+BG26</f>
        <v>0.1</v>
      </c>
      <c r="F26" s="140">
        <f>G26+K26+L26+M26+R26+S26+T26</f>
        <v>0.1</v>
      </c>
      <c r="G26" s="140"/>
      <c r="H26" s="157"/>
      <c r="I26" s="157"/>
      <c r="J26" s="157"/>
      <c r="K26" s="157">
        <v>0.1</v>
      </c>
      <c r="L26" s="157"/>
      <c r="M26" s="140">
        <f>SUM(N26:P26)</f>
        <v>0</v>
      </c>
      <c r="N26" s="157"/>
      <c r="O26" s="157"/>
      <c r="P26" s="157"/>
      <c r="Q26" s="157"/>
      <c r="R26" s="157"/>
      <c r="S26" s="157"/>
      <c r="T26" s="157"/>
      <c r="U26" s="140">
        <f>V26+W26+X26+Y26+Z26+AA26+AB26+AC26+AD26+AU26+AV26+AW26+AX26+AY26+AZ26+BA26+BB26+BC26+BD26+BE26+BF26</f>
        <v>0</v>
      </c>
      <c r="V26" s="157"/>
      <c r="W26" s="157"/>
      <c r="X26" s="157"/>
      <c r="Y26" s="157"/>
      <c r="Z26" s="157"/>
      <c r="AA26" s="157"/>
      <c r="AB26" s="157"/>
      <c r="AC26" s="157"/>
      <c r="AD26" s="141">
        <f>SUM(AE26:AT26)</f>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6"/>
        <v>0</v>
      </c>
      <c r="BH26" s="56"/>
      <c r="BI26" s="56"/>
      <c r="BJ26" s="56"/>
      <c r="BK26" s="152" t="s">
        <v>409</v>
      </c>
      <c r="BL26" s="156" t="s">
        <v>132</v>
      </c>
      <c r="BM26" s="149"/>
      <c r="BN26" s="189" t="s">
        <v>121</v>
      </c>
      <c r="BO26" s="189" t="s">
        <v>586</v>
      </c>
      <c r="BP26" s="149" t="s">
        <v>606</v>
      </c>
      <c r="BQ26" s="311"/>
      <c r="BR26" s="19"/>
      <c r="BS26" s="19"/>
      <c r="BT26" s="19"/>
      <c r="BU26" s="19"/>
      <c r="BV26" s="19"/>
      <c r="BW26" s="19"/>
      <c r="BX26" s="19"/>
      <c r="BY26" s="19"/>
      <c r="BZ26" s="19">
        <f>SUM(G26:BJ26)</f>
        <v>0.1</v>
      </c>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t="s">
        <v>812</v>
      </c>
    </row>
    <row r="27" spans="1:125" ht="56.25" x14ac:dyDescent="0.3">
      <c r="A27" s="239">
        <v>18</v>
      </c>
      <c r="B27" s="56" t="s">
        <v>708</v>
      </c>
      <c r="C27" s="140">
        <f t="shared" ref="C27:C29" si="47">D27+E27</f>
        <v>0.5</v>
      </c>
      <c r="D27" s="140"/>
      <c r="E27" s="140">
        <f t="shared" ref="E27:E29" si="48">F27+U27+BG27</f>
        <v>0.5</v>
      </c>
      <c r="F27" s="140">
        <f t="shared" ref="F27:F29" si="49">G27+K27+L27+M27+R27+S27+T27</f>
        <v>0.5</v>
      </c>
      <c r="G27" s="140">
        <f t="shared" ref="G27" si="50">H27+I27+J27</f>
        <v>0</v>
      </c>
      <c r="H27" s="157"/>
      <c r="I27" s="157"/>
      <c r="J27" s="157"/>
      <c r="K27" s="215">
        <v>0.5</v>
      </c>
      <c r="L27" s="215"/>
      <c r="M27" s="140">
        <f t="shared" ref="M27:M29" si="51">SUM(N27:P27)</f>
        <v>0</v>
      </c>
      <c r="N27" s="157"/>
      <c r="O27" s="157"/>
      <c r="P27" s="215"/>
      <c r="Q27" s="157"/>
      <c r="R27" s="157"/>
      <c r="S27" s="157"/>
      <c r="T27" s="157"/>
      <c r="U27" s="140">
        <f t="shared" ref="U27:U29" si="52">V27+W27+X27+Y27+Z27+AA27+AB27+AC27+AD27+AU27+AV27+AW27+AX27+AY27+AZ27+BA27+BB27+BC27+BD27+BE27+BF27</f>
        <v>0</v>
      </c>
      <c r="V27" s="157"/>
      <c r="W27" s="157"/>
      <c r="X27" s="157"/>
      <c r="Y27" s="157"/>
      <c r="Z27" s="157"/>
      <c r="AA27" s="157"/>
      <c r="AB27" s="157"/>
      <c r="AC27" s="157"/>
      <c r="AD27" s="141">
        <f t="shared" ref="AD27:AD29" si="53">SUM(AE27:AT27)</f>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ref="BG27:BG29" si="54">BH27+BI27+BJ27</f>
        <v>0</v>
      </c>
      <c r="BH27" s="56"/>
      <c r="BI27" s="56"/>
      <c r="BJ27" s="56"/>
      <c r="BK27" s="152" t="s">
        <v>409</v>
      </c>
      <c r="BL27" s="156" t="s">
        <v>132</v>
      </c>
      <c r="BM27" s="149" t="s">
        <v>426</v>
      </c>
      <c r="BN27" s="149" t="s">
        <v>113</v>
      </c>
      <c r="BO27" s="149" t="s">
        <v>512</v>
      </c>
      <c r="BP27" s="149" t="s">
        <v>606</v>
      </c>
      <c r="BQ27" s="311" t="s">
        <v>392</v>
      </c>
      <c r="BR27" s="19"/>
      <c r="BS27" s="19"/>
      <c r="BT27" s="149" t="s">
        <v>153</v>
      </c>
      <c r="BU27" s="19"/>
      <c r="BV27" s="19"/>
      <c r="BW27" s="19"/>
      <c r="BX27" s="19"/>
      <c r="BY27" s="19"/>
      <c r="BZ27" s="19">
        <f t="shared" ref="BZ27" si="55">SUM(G27:BJ27)</f>
        <v>0.5</v>
      </c>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t="s">
        <v>709</v>
      </c>
      <c r="DG27" s="19"/>
      <c r="DH27" s="19"/>
      <c r="DI27" s="19"/>
      <c r="DJ27" s="19"/>
      <c r="DK27" s="19"/>
      <c r="DL27" s="19"/>
      <c r="DM27" s="19"/>
      <c r="DN27" s="19"/>
      <c r="DO27" s="19"/>
      <c r="DP27" s="19"/>
      <c r="DQ27" s="19"/>
      <c r="DR27" s="19" t="s">
        <v>812</v>
      </c>
    </row>
    <row r="28" spans="1:125" ht="56.25" x14ac:dyDescent="0.3">
      <c r="A28" s="149">
        <v>19</v>
      </c>
      <c r="B28" s="223" t="s">
        <v>594</v>
      </c>
      <c r="C28" s="140">
        <f t="shared" si="47"/>
        <v>2.7</v>
      </c>
      <c r="D28" s="140">
        <v>2</v>
      </c>
      <c r="E28" s="140">
        <f t="shared" si="48"/>
        <v>0.7</v>
      </c>
      <c r="F28" s="140">
        <f t="shared" si="49"/>
        <v>0.7</v>
      </c>
      <c r="G28" s="140">
        <f>H28+I28+J28</f>
        <v>0</v>
      </c>
      <c r="H28" s="140"/>
      <c r="I28" s="140"/>
      <c r="J28" s="140"/>
      <c r="K28" s="140">
        <v>0.7</v>
      </c>
      <c r="L28" s="140"/>
      <c r="M28" s="140">
        <f t="shared" si="51"/>
        <v>0</v>
      </c>
      <c r="N28" s="140"/>
      <c r="O28" s="140"/>
      <c r="P28" s="140"/>
      <c r="Q28" s="140"/>
      <c r="R28" s="140"/>
      <c r="S28" s="140"/>
      <c r="T28" s="140"/>
      <c r="U28" s="140">
        <f t="shared" si="52"/>
        <v>0</v>
      </c>
      <c r="V28" s="140"/>
      <c r="W28" s="140"/>
      <c r="X28" s="140"/>
      <c r="Y28" s="140"/>
      <c r="Z28" s="140"/>
      <c r="AA28" s="140"/>
      <c r="AB28" s="140"/>
      <c r="AC28" s="140"/>
      <c r="AD28" s="141">
        <f t="shared" si="53"/>
        <v>0</v>
      </c>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68"/>
      <c r="BE28" s="140"/>
      <c r="BF28" s="140"/>
      <c r="BG28" s="140">
        <f t="shared" si="54"/>
        <v>0</v>
      </c>
      <c r="BH28" s="140"/>
      <c r="BI28" s="140"/>
      <c r="BJ28" s="140"/>
      <c r="BK28" s="152" t="s">
        <v>409</v>
      </c>
      <c r="BL28" s="156" t="s">
        <v>132</v>
      </c>
      <c r="BM28" s="149" t="s">
        <v>423</v>
      </c>
      <c r="BN28" s="205" t="s">
        <v>119</v>
      </c>
      <c r="BO28" s="149" t="s">
        <v>513</v>
      </c>
      <c r="BP28" s="149" t="s">
        <v>606</v>
      </c>
      <c r="BQ28" s="223"/>
      <c r="BR28" s="32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t="s">
        <v>812</v>
      </c>
    </row>
    <row r="29" spans="1:125" s="250" customFormat="1" ht="59.1" customHeight="1" x14ac:dyDescent="0.3">
      <c r="A29" s="264">
        <v>20</v>
      </c>
      <c r="B29" s="246" t="s">
        <v>398</v>
      </c>
      <c r="C29" s="241">
        <f t="shared" si="47"/>
        <v>0.12</v>
      </c>
      <c r="D29" s="241"/>
      <c r="E29" s="241">
        <f t="shared" si="48"/>
        <v>0.12</v>
      </c>
      <c r="F29" s="241">
        <f t="shared" si="49"/>
        <v>0.12</v>
      </c>
      <c r="G29" s="322"/>
      <c r="H29" s="243"/>
      <c r="I29" s="243"/>
      <c r="J29" s="243"/>
      <c r="K29" s="244">
        <v>0.12</v>
      </c>
      <c r="L29" s="241"/>
      <c r="M29" s="241">
        <f t="shared" si="51"/>
        <v>0</v>
      </c>
      <c r="N29" s="241"/>
      <c r="O29" s="243"/>
      <c r="P29" s="241"/>
      <c r="Q29" s="243"/>
      <c r="R29" s="241"/>
      <c r="S29" s="243"/>
      <c r="T29" s="243"/>
      <c r="U29" s="241">
        <f t="shared" si="52"/>
        <v>0</v>
      </c>
      <c r="V29" s="243"/>
      <c r="W29" s="243"/>
      <c r="X29" s="243"/>
      <c r="Y29" s="243"/>
      <c r="Z29" s="241"/>
      <c r="AA29" s="243"/>
      <c r="AB29" s="243"/>
      <c r="AC29" s="243"/>
      <c r="AD29" s="245">
        <f t="shared" si="53"/>
        <v>0</v>
      </c>
      <c r="AE29" s="243"/>
      <c r="AF29" s="243"/>
      <c r="AG29" s="243"/>
      <c r="AH29" s="243"/>
      <c r="AI29" s="241"/>
      <c r="AJ29" s="243"/>
      <c r="AK29" s="241"/>
      <c r="AL29" s="243"/>
      <c r="AM29" s="243"/>
      <c r="AN29" s="243"/>
      <c r="AO29" s="243"/>
      <c r="AP29" s="243"/>
      <c r="AQ29" s="243"/>
      <c r="AR29" s="243"/>
      <c r="AS29" s="243"/>
      <c r="AT29" s="243"/>
      <c r="AU29" s="243"/>
      <c r="AV29" s="241"/>
      <c r="AW29" s="243"/>
      <c r="AX29" s="243"/>
      <c r="AY29" s="243"/>
      <c r="AZ29" s="243"/>
      <c r="BA29" s="243"/>
      <c r="BB29" s="243"/>
      <c r="BC29" s="243"/>
      <c r="BD29" s="241"/>
      <c r="BE29" s="243"/>
      <c r="BF29" s="243"/>
      <c r="BG29" s="241">
        <f t="shared" si="54"/>
        <v>0</v>
      </c>
      <c r="BH29" s="246"/>
      <c r="BI29" s="246"/>
      <c r="BJ29" s="246"/>
      <c r="BK29" s="247" t="s">
        <v>409</v>
      </c>
      <c r="BL29" s="305" t="s">
        <v>132</v>
      </c>
      <c r="BM29" s="239"/>
      <c r="BN29" s="239" t="s">
        <v>101</v>
      </c>
      <c r="BO29" s="239" t="s">
        <v>560</v>
      </c>
      <c r="BP29" s="239" t="s">
        <v>607</v>
      </c>
      <c r="BQ29" s="315" t="s">
        <v>392</v>
      </c>
      <c r="BR29" s="316"/>
      <c r="BS29" s="323"/>
      <c r="BT29" s="239" t="s">
        <v>166</v>
      </c>
      <c r="BU29" s="239">
        <v>2021</v>
      </c>
      <c r="BV29" s="316"/>
      <c r="BW29" s="316"/>
      <c r="BX29" s="316"/>
      <c r="BY29" s="316"/>
      <c r="BZ29" s="316">
        <f t="shared" ref="BZ29" si="56">SUM(G29:BJ29)</f>
        <v>0.12</v>
      </c>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t="s">
        <v>826</v>
      </c>
    </row>
    <row r="30" spans="1:125" s="250" customFormat="1" ht="77.650000000000006" customHeight="1" x14ac:dyDescent="0.3">
      <c r="A30" s="149">
        <v>21</v>
      </c>
      <c r="B30" s="240" t="s">
        <v>827</v>
      </c>
      <c r="C30" s="263">
        <v>2.1</v>
      </c>
      <c r="D30" s="316"/>
      <c r="E30" s="316"/>
      <c r="F30" s="316"/>
      <c r="G30" s="316"/>
      <c r="H30" s="316"/>
      <c r="I30" s="316"/>
      <c r="J30" s="316"/>
      <c r="K30" s="263">
        <v>2.1</v>
      </c>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156" t="s">
        <v>132</v>
      </c>
      <c r="BM30" s="316"/>
      <c r="BN30" s="263" t="s">
        <v>113</v>
      </c>
      <c r="BO30" s="263"/>
      <c r="BP30" s="263">
        <v>2023</v>
      </c>
      <c r="BQ30" s="315"/>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248" t="s">
        <v>833</v>
      </c>
    </row>
    <row r="31" spans="1:125" s="83" customFormat="1" ht="139.35" customHeight="1" x14ac:dyDescent="0.3">
      <c r="A31" s="324">
        <v>22</v>
      </c>
      <c r="B31" s="325" t="s">
        <v>828</v>
      </c>
      <c r="C31" s="326">
        <v>14.5</v>
      </c>
      <c r="D31" s="326"/>
      <c r="E31" s="326"/>
      <c r="F31" s="326">
        <v>14.5</v>
      </c>
      <c r="G31" s="327" t="s">
        <v>132</v>
      </c>
      <c r="H31" s="328" t="s">
        <v>95</v>
      </c>
      <c r="I31" s="76"/>
      <c r="J31" s="89"/>
      <c r="K31" s="76"/>
      <c r="L31" s="76"/>
      <c r="M31" s="89"/>
      <c r="N31" s="76"/>
      <c r="O31" s="89"/>
      <c r="P31" s="76"/>
      <c r="Q31" s="89"/>
      <c r="R31" s="89"/>
      <c r="S31" s="89"/>
      <c r="T31" s="89"/>
      <c r="U31" s="76"/>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76"/>
      <c r="BH31" s="89"/>
      <c r="BI31" s="89"/>
      <c r="BJ31" s="89"/>
      <c r="BK31" s="89"/>
      <c r="BL31" s="329" t="s">
        <v>132</v>
      </c>
      <c r="BM31" s="89"/>
      <c r="BN31" s="330" t="s">
        <v>95</v>
      </c>
      <c r="BO31" s="325" t="s">
        <v>835</v>
      </c>
      <c r="BP31" s="331">
        <v>2023</v>
      </c>
      <c r="BQ31" s="81"/>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DR31" s="332" t="s">
        <v>834</v>
      </c>
      <c r="DS31" s="83" t="s">
        <v>831</v>
      </c>
      <c r="DU31" s="83" t="s">
        <v>832</v>
      </c>
    </row>
    <row r="42" spans="119:119" x14ac:dyDescent="0.3">
      <c r="DO42" s="816"/>
    </row>
    <row r="43" spans="119:119" x14ac:dyDescent="0.3">
      <c r="DO43" s="816"/>
    </row>
    <row r="44" spans="119:119" x14ac:dyDescent="0.3">
      <c r="DO44" s="816"/>
    </row>
    <row r="45" spans="119:119" x14ac:dyDescent="0.3">
      <c r="DO45" s="816"/>
    </row>
    <row r="46" spans="119:119" x14ac:dyDescent="0.3">
      <c r="DO46" s="816"/>
    </row>
    <row r="47" spans="119:119" x14ac:dyDescent="0.3">
      <c r="DO47" s="816"/>
    </row>
    <row r="48" spans="119:119" x14ac:dyDescent="0.3">
      <c r="DO48" s="816"/>
    </row>
    <row r="49" spans="119:119" x14ac:dyDescent="0.3">
      <c r="DO49" s="816"/>
    </row>
    <row r="50" spans="119:119" x14ac:dyDescent="0.3">
      <c r="DO50" s="816"/>
    </row>
    <row r="52" spans="119:119" x14ac:dyDescent="0.3">
      <c r="DO52" s="816"/>
    </row>
    <row r="53" spans="119:119" x14ac:dyDescent="0.3">
      <c r="DO53" s="816"/>
    </row>
    <row r="54" spans="119:119" x14ac:dyDescent="0.3">
      <c r="DO54" s="816"/>
    </row>
    <row r="55" spans="119:119" x14ac:dyDescent="0.3">
      <c r="DO55" s="816"/>
    </row>
    <row r="56" spans="119:119" x14ac:dyDescent="0.3">
      <c r="DO56" s="816"/>
    </row>
    <row r="57" spans="119:119" x14ac:dyDescent="0.3">
      <c r="DO57" s="816"/>
    </row>
  </sheetData>
  <autoFilter ref="A9:DQ28"/>
  <mergeCells count="62">
    <mergeCell ref="DO56:DO57"/>
    <mergeCell ref="DO52:DO53"/>
    <mergeCell ref="DO54:DO55"/>
    <mergeCell ref="DO47:DO48"/>
    <mergeCell ref="DO49:DO50"/>
    <mergeCell ref="DO42:DO44"/>
    <mergeCell ref="DO45:DO46"/>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ageMargins left="0.45" right="0.32" top="0.46" bottom="0.53" header="0.3" footer="0.3"/>
  <pageSetup paperSize="9" scale="54" orientation="landscape" r:id="rId1"/>
  <colBreaks count="1" manualBreakCount="1">
    <brk id="1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1"/>
  <dimension ref="A1:DS63"/>
  <sheetViews>
    <sheetView view="pageBreakPreview" topLeftCell="A37" zoomScale="6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109375" style="39" customWidth="1"/>
    <col min="18" max="18" width="0.21875" style="39" hidden="1" customWidth="1"/>
    <col min="19" max="19" width="0.109375" style="39" hidden="1" customWidth="1"/>
    <col min="20" max="20" width="7.6640625" style="39" hidden="1" customWidth="1"/>
    <col min="21" max="21" width="0.21875" style="46" hidden="1"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 style="46" customWidth="1"/>
    <col min="123" max="123" width="11.6640625"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27"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27"/>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27"/>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27"/>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440"/>
    </row>
    <row r="10" spans="1:123" ht="56.25" x14ac:dyDescent="0.3">
      <c r="A10" s="149">
        <v>1</v>
      </c>
      <c r="B10" s="56" t="s">
        <v>769</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199</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41" t="s">
        <v>852</v>
      </c>
    </row>
    <row r="11" spans="1:123" ht="56.25" x14ac:dyDescent="0.3">
      <c r="A11" s="149">
        <v>2</v>
      </c>
      <c r="B11" s="56" t="s">
        <v>576</v>
      </c>
      <c r="C11" s="140">
        <f t="shared" si="0"/>
        <v>2</v>
      </c>
      <c r="D11" s="140"/>
      <c r="E11" s="140">
        <f t="shared" si="1"/>
        <v>2</v>
      </c>
      <c r="F11" s="140">
        <f t="shared" si="2"/>
        <v>2</v>
      </c>
      <c r="G11" s="150"/>
      <c r="H11" s="150"/>
      <c r="I11" s="150"/>
      <c r="J11" s="150"/>
      <c r="K11" s="150"/>
      <c r="L11" s="150"/>
      <c r="M11" s="140">
        <f t="shared" si="3"/>
        <v>2</v>
      </c>
      <c r="N11" s="150"/>
      <c r="O11" s="150"/>
      <c r="P11" s="151">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199</v>
      </c>
      <c r="BM11" s="149" t="s">
        <v>628</v>
      </c>
      <c r="BN11" s="154" t="s">
        <v>85</v>
      </c>
      <c r="BO11" s="149" t="s">
        <v>768</v>
      </c>
      <c r="BP11" s="149" t="s">
        <v>606</v>
      </c>
      <c r="BQ11" s="60" t="s">
        <v>384</v>
      </c>
      <c r="BR11" s="46"/>
      <c r="BS11" s="46"/>
      <c r="BT11" s="46"/>
      <c r="BU11" s="46"/>
      <c r="BV11" s="46"/>
      <c r="BW11" s="46"/>
      <c r="BX11" s="46"/>
      <c r="BY11" s="46"/>
      <c r="BZ11" s="46">
        <f t="shared" ref="BZ11" si="7">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41" t="s">
        <v>852</v>
      </c>
    </row>
    <row r="12" spans="1:123" ht="56.25" x14ac:dyDescent="0.3">
      <c r="A12" s="149">
        <v>3</v>
      </c>
      <c r="B12" s="195" t="s">
        <v>654</v>
      </c>
      <c r="C12" s="140">
        <f t="shared" ref="C12" si="8">D12+E12</f>
        <v>0.73</v>
      </c>
      <c r="D12" s="140"/>
      <c r="E12" s="140">
        <f t="shared" ref="E12:E24" si="9">F12+U12+BG12</f>
        <v>0.73</v>
      </c>
      <c r="F12" s="140">
        <f t="shared" ref="F12:F24" si="10">G12+K12+L12+M12+R12+S12+T12</f>
        <v>0.67</v>
      </c>
      <c r="G12" s="140">
        <f t="shared" ref="G12:G18" si="11">H12+I12+J12</f>
        <v>0.12</v>
      </c>
      <c r="H12" s="168">
        <v>0.12</v>
      </c>
      <c r="I12" s="157"/>
      <c r="J12" s="157"/>
      <c r="K12" s="168">
        <v>0.55000000000000004</v>
      </c>
      <c r="L12" s="168"/>
      <c r="M12" s="140">
        <f t="shared" ref="M12:M24" si="12">SUM(N12:P12)</f>
        <v>0</v>
      </c>
      <c r="N12" s="168"/>
      <c r="O12" s="157"/>
      <c r="P12" s="168"/>
      <c r="Q12" s="157"/>
      <c r="R12" s="168"/>
      <c r="S12" s="157"/>
      <c r="T12" s="157"/>
      <c r="U12" s="140">
        <f t="shared" ref="U12:U24" si="13">V12+W12+X12+Y12+Z12+AA12+AB12+AC12+AD12+AU12+AV12+AW12+AX12+AY12+AZ12+BA12+BB12+BC12+BD12+BE12+BF12</f>
        <v>0.06</v>
      </c>
      <c r="V12" s="157"/>
      <c r="W12" s="157"/>
      <c r="X12" s="157"/>
      <c r="Y12" s="157"/>
      <c r="Z12" s="157"/>
      <c r="AA12" s="157"/>
      <c r="AB12" s="157"/>
      <c r="AC12" s="157"/>
      <c r="AD12" s="141">
        <f t="shared" ref="AD12:AD24" si="14">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140">
        <f t="shared" ref="BG12:BG24" si="15">BH12+BI12+BJ12</f>
        <v>0</v>
      </c>
      <c r="BH12" s="149"/>
      <c r="BI12" s="149"/>
      <c r="BJ12" s="56"/>
      <c r="BK12" s="152" t="s">
        <v>409</v>
      </c>
      <c r="BL12" s="149" t="s">
        <v>199</v>
      </c>
      <c r="BM12" s="149"/>
      <c r="BN12" s="149" t="s">
        <v>94</v>
      </c>
      <c r="BO12" s="189" t="s">
        <v>760</v>
      </c>
      <c r="BP12" s="149" t="s">
        <v>606</v>
      </c>
      <c r="BR12" s="46"/>
      <c r="BS12" s="46"/>
      <c r="BT12" s="196"/>
      <c r="BU12" s="170" t="s">
        <v>200</v>
      </c>
      <c r="BV12" s="46"/>
      <c r="BW12" s="46"/>
      <c r="BX12" s="46"/>
      <c r="BY12" s="46"/>
      <c r="BZ12" s="46">
        <f t="shared" ref="BZ12:BZ24" si="16">SUM(G12:BJ12)</f>
        <v>0.91000000000000014</v>
      </c>
      <c r="CA12" s="46"/>
      <c r="CB12" s="46"/>
      <c r="CC12" s="46"/>
      <c r="CD12" s="46"/>
      <c r="CE12" s="46"/>
      <c r="CF12" s="46"/>
      <c r="CG12" s="46"/>
      <c r="CH12" s="46"/>
      <c r="CI12" s="46" t="s">
        <v>598</v>
      </c>
      <c r="CJ12" s="46"/>
      <c r="CK12" s="46"/>
      <c r="CL12" s="46"/>
      <c r="CM12" s="46"/>
      <c r="CN12" s="46"/>
      <c r="CO12" s="46"/>
      <c r="CP12" s="46"/>
      <c r="CQ12" s="46"/>
      <c r="CR12" s="46"/>
      <c r="CS12" s="46"/>
      <c r="CT12" s="46"/>
      <c r="CU12" s="46"/>
      <c r="CV12" s="46"/>
      <c r="CW12" s="46"/>
      <c r="CX12" s="46"/>
      <c r="CY12" s="46"/>
      <c r="DG12" s="46" t="s">
        <v>723</v>
      </c>
      <c r="DR12" s="438" t="s">
        <v>853</v>
      </c>
    </row>
    <row r="13" spans="1:123" ht="56.25" x14ac:dyDescent="0.3">
      <c r="A13" s="149">
        <v>4</v>
      </c>
      <c r="B13" s="56" t="s">
        <v>686</v>
      </c>
      <c r="C13" s="140">
        <f t="shared" ref="C13:C28" si="17">D13+E13</f>
        <v>0.1</v>
      </c>
      <c r="D13" s="140"/>
      <c r="E13" s="140">
        <f t="shared" si="9"/>
        <v>0.1</v>
      </c>
      <c r="F13" s="140">
        <f t="shared" si="10"/>
        <v>0.1</v>
      </c>
      <c r="G13" s="140">
        <f t="shared" si="11"/>
        <v>0</v>
      </c>
      <c r="H13" s="168"/>
      <c r="I13" s="157"/>
      <c r="J13" s="157"/>
      <c r="K13" s="168">
        <v>0.1</v>
      </c>
      <c r="L13" s="168"/>
      <c r="M13" s="140">
        <f t="shared" si="12"/>
        <v>0</v>
      </c>
      <c r="N13" s="168"/>
      <c r="O13" s="157"/>
      <c r="P13" s="168"/>
      <c r="Q13" s="157"/>
      <c r="R13" s="168"/>
      <c r="S13" s="157"/>
      <c r="T13" s="157"/>
      <c r="U13" s="140">
        <f t="shared" si="13"/>
        <v>0</v>
      </c>
      <c r="V13" s="157"/>
      <c r="W13" s="157"/>
      <c r="X13" s="157"/>
      <c r="Y13" s="157"/>
      <c r="Z13" s="157"/>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68"/>
      <c r="AW13" s="157"/>
      <c r="AX13" s="157"/>
      <c r="AY13" s="168"/>
      <c r="AZ13" s="168"/>
      <c r="BA13" s="157"/>
      <c r="BB13" s="157"/>
      <c r="BC13" s="157"/>
      <c r="BD13" s="168"/>
      <c r="BE13" s="157"/>
      <c r="BF13" s="157"/>
      <c r="BG13" s="140">
        <f t="shared" si="15"/>
        <v>0</v>
      </c>
      <c r="BH13" s="56"/>
      <c r="BI13" s="56"/>
      <c r="BJ13" s="56"/>
      <c r="BK13" s="152" t="s">
        <v>409</v>
      </c>
      <c r="BL13" s="149" t="s">
        <v>199</v>
      </c>
      <c r="BM13" s="149"/>
      <c r="BN13" s="149" t="s">
        <v>94</v>
      </c>
      <c r="BO13" s="149" t="s">
        <v>505</v>
      </c>
      <c r="BP13" s="149" t="s">
        <v>606</v>
      </c>
      <c r="BQ13" s="60" t="s">
        <v>392</v>
      </c>
      <c r="BT13" s="196" t="s">
        <v>172</v>
      </c>
      <c r="BU13" s="170" t="s">
        <v>200</v>
      </c>
      <c r="BZ13" s="39">
        <f t="shared" si="16"/>
        <v>0.1</v>
      </c>
      <c r="CI13" s="46"/>
      <c r="DR13" s="441" t="s">
        <v>900</v>
      </c>
    </row>
    <row r="14" spans="1:123" ht="56.25" x14ac:dyDescent="0.3">
      <c r="A14" s="149">
        <v>5</v>
      </c>
      <c r="B14" s="56" t="s">
        <v>687</v>
      </c>
      <c r="C14" s="140">
        <f t="shared" si="17"/>
        <v>0.14000000000000001</v>
      </c>
      <c r="D14" s="140"/>
      <c r="E14" s="140">
        <f t="shared" si="9"/>
        <v>0.14000000000000001</v>
      </c>
      <c r="F14" s="140">
        <f t="shared" si="10"/>
        <v>0.14000000000000001</v>
      </c>
      <c r="G14" s="140">
        <f t="shared" si="11"/>
        <v>0</v>
      </c>
      <c r="H14" s="168"/>
      <c r="I14" s="157"/>
      <c r="J14" s="157"/>
      <c r="K14" s="168">
        <v>0.14000000000000001</v>
      </c>
      <c r="L14" s="168"/>
      <c r="M14" s="140">
        <f t="shared" si="12"/>
        <v>0</v>
      </c>
      <c r="N14" s="168"/>
      <c r="O14" s="157"/>
      <c r="P14" s="168"/>
      <c r="Q14" s="157"/>
      <c r="R14" s="168"/>
      <c r="S14" s="157"/>
      <c r="T14" s="157"/>
      <c r="U14" s="140">
        <f t="shared" si="13"/>
        <v>0</v>
      </c>
      <c r="V14" s="157"/>
      <c r="W14" s="157"/>
      <c r="X14" s="157"/>
      <c r="Y14" s="157"/>
      <c r="Z14" s="157"/>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68"/>
      <c r="AW14" s="157"/>
      <c r="AX14" s="157"/>
      <c r="AY14" s="168"/>
      <c r="AZ14" s="168"/>
      <c r="BA14" s="157"/>
      <c r="BB14" s="157"/>
      <c r="BC14" s="157"/>
      <c r="BD14" s="168"/>
      <c r="BE14" s="157"/>
      <c r="BF14" s="157"/>
      <c r="BG14" s="140">
        <f t="shared" si="15"/>
        <v>0</v>
      </c>
      <c r="BH14" s="56"/>
      <c r="BI14" s="56"/>
      <c r="BJ14" s="56"/>
      <c r="BK14" s="152" t="s">
        <v>409</v>
      </c>
      <c r="BL14" s="149" t="s">
        <v>199</v>
      </c>
      <c r="BM14" s="149"/>
      <c r="BN14" s="149" t="s">
        <v>94</v>
      </c>
      <c r="BO14" s="149" t="s">
        <v>505</v>
      </c>
      <c r="BP14" s="149" t="s">
        <v>606</v>
      </c>
      <c r="BQ14" s="60" t="s">
        <v>392</v>
      </c>
      <c r="BT14" s="192" t="s">
        <v>172</v>
      </c>
      <c r="BU14" s="170" t="s">
        <v>200</v>
      </c>
      <c r="BZ14" s="39">
        <f t="shared" si="16"/>
        <v>0.14000000000000001</v>
      </c>
      <c r="CI14" s="46"/>
      <c r="DR14" s="441" t="s">
        <v>900</v>
      </c>
    </row>
    <row r="15" spans="1:123" s="250" customFormat="1" ht="56.25" x14ac:dyDescent="0.3">
      <c r="A15" s="239">
        <v>6</v>
      </c>
      <c r="B15" s="246" t="s">
        <v>889</v>
      </c>
      <c r="C15" s="241">
        <f t="shared" si="17"/>
        <v>0.48</v>
      </c>
      <c r="D15" s="241"/>
      <c r="E15" s="241">
        <f t="shared" si="9"/>
        <v>0.48</v>
      </c>
      <c r="F15" s="241">
        <f t="shared" si="10"/>
        <v>0.48</v>
      </c>
      <c r="G15" s="241">
        <f t="shared" si="11"/>
        <v>0</v>
      </c>
      <c r="H15" s="244"/>
      <c r="I15" s="243"/>
      <c r="J15" s="243"/>
      <c r="K15" s="244">
        <v>0.48</v>
      </c>
      <c r="L15" s="244"/>
      <c r="M15" s="241">
        <f t="shared" si="12"/>
        <v>0</v>
      </c>
      <c r="N15" s="244"/>
      <c r="O15" s="243"/>
      <c r="P15" s="244"/>
      <c r="Q15" s="243"/>
      <c r="R15" s="244"/>
      <c r="S15" s="243"/>
      <c r="T15" s="243"/>
      <c r="U15" s="241">
        <f t="shared" si="13"/>
        <v>0</v>
      </c>
      <c r="V15" s="243"/>
      <c r="W15" s="243"/>
      <c r="X15" s="243"/>
      <c r="Y15" s="243"/>
      <c r="Z15" s="243"/>
      <c r="AA15" s="243"/>
      <c r="AB15" s="243"/>
      <c r="AC15" s="243"/>
      <c r="AD15" s="245">
        <f t="shared" si="14"/>
        <v>0</v>
      </c>
      <c r="AE15" s="243"/>
      <c r="AF15" s="243"/>
      <c r="AG15" s="243"/>
      <c r="AH15" s="243"/>
      <c r="AI15" s="243"/>
      <c r="AJ15" s="243"/>
      <c r="AK15" s="243"/>
      <c r="AL15" s="243"/>
      <c r="AM15" s="243"/>
      <c r="AN15" s="243"/>
      <c r="AO15" s="243"/>
      <c r="AP15" s="243"/>
      <c r="AQ15" s="243"/>
      <c r="AR15" s="243"/>
      <c r="AS15" s="243"/>
      <c r="AT15" s="243"/>
      <c r="AU15" s="243"/>
      <c r="AV15" s="244"/>
      <c r="AW15" s="243"/>
      <c r="AX15" s="243"/>
      <c r="AY15" s="244"/>
      <c r="AZ15" s="244"/>
      <c r="BA15" s="243"/>
      <c r="BB15" s="243"/>
      <c r="BC15" s="243"/>
      <c r="BD15" s="244"/>
      <c r="BE15" s="243"/>
      <c r="BF15" s="243"/>
      <c r="BG15" s="241">
        <f t="shared" si="15"/>
        <v>0</v>
      </c>
      <c r="BH15" s="246"/>
      <c r="BI15" s="246"/>
      <c r="BJ15" s="246"/>
      <c r="BK15" s="247" t="s">
        <v>409</v>
      </c>
      <c r="BL15" s="239" t="s">
        <v>199</v>
      </c>
      <c r="BM15" s="239"/>
      <c r="BN15" s="239" t="s">
        <v>94</v>
      </c>
      <c r="BO15" s="239" t="s">
        <v>505</v>
      </c>
      <c r="BP15" s="239" t="s">
        <v>606</v>
      </c>
      <c r="BQ15" s="249" t="s">
        <v>392</v>
      </c>
      <c r="BT15" s="252" t="s">
        <v>172</v>
      </c>
      <c r="BU15" s="251" t="s">
        <v>200</v>
      </c>
      <c r="BZ15" s="250">
        <f t="shared" si="16"/>
        <v>0.48</v>
      </c>
      <c r="DR15" s="438" t="s">
        <v>852</v>
      </c>
      <c r="DS15" s="250" t="s">
        <v>883</v>
      </c>
    </row>
    <row r="16" spans="1:123" ht="56.25" x14ac:dyDescent="0.3">
      <c r="A16" s="149">
        <v>7</v>
      </c>
      <c r="B16" s="56" t="s">
        <v>689</v>
      </c>
      <c r="C16" s="140">
        <f t="shared" si="17"/>
        <v>0.4</v>
      </c>
      <c r="D16" s="140"/>
      <c r="E16" s="140">
        <f t="shared" si="9"/>
        <v>0.4</v>
      </c>
      <c r="F16" s="140">
        <f t="shared" si="10"/>
        <v>0.4</v>
      </c>
      <c r="G16" s="140">
        <f t="shared" si="11"/>
        <v>0</v>
      </c>
      <c r="H16" s="168"/>
      <c r="I16" s="157"/>
      <c r="J16" s="157"/>
      <c r="K16" s="168">
        <v>0.4</v>
      </c>
      <c r="L16" s="168"/>
      <c r="M16" s="140">
        <f t="shared" si="12"/>
        <v>0</v>
      </c>
      <c r="N16" s="168"/>
      <c r="O16" s="157"/>
      <c r="P16" s="168"/>
      <c r="Q16" s="157"/>
      <c r="R16" s="168"/>
      <c r="S16" s="157"/>
      <c r="T16" s="157"/>
      <c r="U16" s="140">
        <f t="shared" si="13"/>
        <v>0</v>
      </c>
      <c r="V16" s="157"/>
      <c r="W16" s="157"/>
      <c r="X16" s="157"/>
      <c r="Y16" s="157"/>
      <c r="Z16" s="157"/>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68"/>
      <c r="AW16" s="157"/>
      <c r="AX16" s="157"/>
      <c r="AY16" s="168"/>
      <c r="AZ16" s="168"/>
      <c r="BA16" s="157"/>
      <c r="BB16" s="157"/>
      <c r="BC16" s="157"/>
      <c r="BD16" s="168"/>
      <c r="BE16" s="157"/>
      <c r="BF16" s="157"/>
      <c r="BG16" s="140">
        <f t="shared" si="15"/>
        <v>0</v>
      </c>
      <c r="BH16" s="56"/>
      <c r="BI16" s="56"/>
      <c r="BJ16" s="56"/>
      <c r="BK16" s="152" t="s">
        <v>409</v>
      </c>
      <c r="BL16" s="149" t="s">
        <v>199</v>
      </c>
      <c r="BM16" s="149"/>
      <c r="BN16" s="149" t="s">
        <v>94</v>
      </c>
      <c r="BO16" s="149" t="s">
        <v>505</v>
      </c>
      <c r="BP16" s="149" t="s">
        <v>606</v>
      </c>
      <c r="BQ16" s="60" t="s">
        <v>392</v>
      </c>
      <c r="BT16" s="192" t="s">
        <v>172</v>
      </c>
      <c r="BU16" s="170" t="s">
        <v>200</v>
      </c>
      <c r="BZ16" s="39">
        <f t="shared" si="16"/>
        <v>0.4</v>
      </c>
      <c r="DR16" s="441" t="s">
        <v>852</v>
      </c>
    </row>
    <row r="17" spans="1:123" s="250" customFormat="1" ht="56.25" x14ac:dyDescent="0.3">
      <c r="A17" s="239">
        <v>8</v>
      </c>
      <c r="B17" s="246" t="s">
        <v>888</v>
      </c>
      <c r="C17" s="241">
        <f t="shared" si="17"/>
        <v>0.43</v>
      </c>
      <c r="D17" s="241"/>
      <c r="E17" s="241">
        <f t="shared" si="9"/>
        <v>0.43</v>
      </c>
      <c r="F17" s="241">
        <f t="shared" si="10"/>
        <v>0.43</v>
      </c>
      <c r="G17" s="241">
        <f t="shared" si="11"/>
        <v>0</v>
      </c>
      <c r="H17" s="244"/>
      <c r="I17" s="243"/>
      <c r="J17" s="243"/>
      <c r="K17" s="244">
        <v>0.43</v>
      </c>
      <c r="L17" s="244"/>
      <c r="M17" s="241">
        <f t="shared" si="12"/>
        <v>0</v>
      </c>
      <c r="N17" s="244"/>
      <c r="O17" s="243"/>
      <c r="P17" s="244"/>
      <c r="Q17" s="243"/>
      <c r="R17" s="244"/>
      <c r="S17" s="243"/>
      <c r="T17" s="243"/>
      <c r="U17" s="241">
        <f t="shared" si="13"/>
        <v>0</v>
      </c>
      <c r="V17" s="243"/>
      <c r="W17" s="243"/>
      <c r="X17" s="243"/>
      <c r="Y17" s="243"/>
      <c r="Z17" s="243"/>
      <c r="AA17" s="243"/>
      <c r="AB17" s="243"/>
      <c r="AC17" s="243"/>
      <c r="AD17" s="245">
        <f t="shared" si="14"/>
        <v>0</v>
      </c>
      <c r="AE17" s="243"/>
      <c r="AF17" s="243"/>
      <c r="AG17" s="243"/>
      <c r="AH17" s="243"/>
      <c r="AI17" s="243"/>
      <c r="AJ17" s="243"/>
      <c r="AK17" s="243"/>
      <c r="AL17" s="243"/>
      <c r="AM17" s="243"/>
      <c r="AN17" s="243"/>
      <c r="AO17" s="243"/>
      <c r="AP17" s="243"/>
      <c r="AQ17" s="243"/>
      <c r="AR17" s="243"/>
      <c r="AS17" s="243"/>
      <c r="AT17" s="243"/>
      <c r="AU17" s="243"/>
      <c r="AV17" s="244"/>
      <c r="AW17" s="243"/>
      <c r="AX17" s="243"/>
      <c r="AY17" s="244"/>
      <c r="AZ17" s="244"/>
      <c r="BA17" s="243"/>
      <c r="BB17" s="243"/>
      <c r="BC17" s="243"/>
      <c r="BD17" s="244"/>
      <c r="BE17" s="243"/>
      <c r="BF17" s="243"/>
      <c r="BG17" s="241">
        <f t="shared" si="15"/>
        <v>0</v>
      </c>
      <c r="BH17" s="246"/>
      <c r="BI17" s="246"/>
      <c r="BJ17" s="246"/>
      <c r="BK17" s="247" t="s">
        <v>409</v>
      </c>
      <c r="BL17" s="239" t="s">
        <v>199</v>
      </c>
      <c r="BM17" s="239"/>
      <c r="BN17" s="239" t="s">
        <v>94</v>
      </c>
      <c r="BO17" s="239" t="s">
        <v>505</v>
      </c>
      <c r="BP17" s="239" t="s">
        <v>606</v>
      </c>
      <c r="BQ17" s="249" t="s">
        <v>392</v>
      </c>
      <c r="BT17" s="252" t="s">
        <v>172</v>
      </c>
      <c r="BU17" s="251" t="s">
        <v>200</v>
      </c>
      <c r="BZ17" s="250">
        <f t="shared" si="16"/>
        <v>0.43</v>
      </c>
      <c r="DR17" s="438" t="s">
        <v>852</v>
      </c>
      <c r="DS17" s="250" t="s">
        <v>883</v>
      </c>
    </row>
    <row r="18" spans="1:123" s="250" customFormat="1" ht="56.25" x14ac:dyDescent="0.3">
      <c r="A18" s="239">
        <v>9</v>
      </c>
      <c r="B18" s="434" t="s">
        <v>205</v>
      </c>
      <c r="C18" s="241">
        <f t="shared" si="17"/>
        <v>0.16</v>
      </c>
      <c r="D18" s="241"/>
      <c r="E18" s="241">
        <f t="shared" si="9"/>
        <v>0.16</v>
      </c>
      <c r="F18" s="241">
        <f t="shared" si="10"/>
        <v>0.16</v>
      </c>
      <c r="G18" s="241">
        <f t="shared" si="11"/>
        <v>0</v>
      </c>
      <c r="H18" s="435"/>
      <c r="I18" s="243"/>
      <c r="J18" s="243"/>
      <c r="K18" s="435">
        <v>0.16</v>
      </c>
      <c r="L18" s="435"/>
      <c r="M18" s="241">
        <f t="shared" si="12"/>
        <v>0</v>
      </c>
      <c r="N18" s="435"/>
      <c r="O18" s="243"/>
      <c r="P18" s="435"/>
      <c r="Q18" s="243"/>
      <c r="R18" s="435"/>
      <c r="S18" s="243"/>
      <c r="T18" s="243"/>
      <c r="U18" s="241">
        <f t="shared" si="13"/>
        <v>0</v>
      </c>
      <c r="V18" s="243"/>
      <c r="W18" s="243"/>
      <c r="X18" s="243"/>
      <c r="Y18" s="243"/>
      <c r="Z18" s="243"/>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435"/>
      <c r="AW18" s="243"/>
      <c r="AX18" s="243"/>
      <c r="AY18" s="435"/>
      <c r="AZ18" s="435"/>
      <c r="BA18" s="243"/>
      <c r="BB18" s="243"/>
      <c r="BC18" s="243"/>
      <c r="BD18" s="435"/>
      <c r="BE18" s="243"/>
      <c r="BF18" s="243"/>
      <c r="BG18" s="241">
        <f t="shared" si="15"/>
        <v>0</v>
      </c>
      <c r="BH18" s="246"/>
      <c r="BI18" s="246"/>
      <c r="BJ18" s="246"/>
      <c r="BK18" s="247" t="s">
        <v>409</v>
      </c>
      <c r="BL18" s="239" t="s">
        <v>199</v>
      </c>
      <c r="BM18" s="239"/>
      <c r="BN18" s="239" t="s">
        <v>94</v>
      </c>
      <c r="BO18" s="239" t="s">
        <v>505</v>
      </c>
      <c r="BP18" s="239" t="s">
        <v>606</v>
      </c>
      <c r="BQ18" s="249" t="s">
        <v>392</v>
      </c>
      <c r="BT18" s="437" t="s">
        <v>166</v>
      </c>
      <c r="BU18" s="251">
        <v>2022</v>
      </c>
      <c r="BZ18" s="250">
        <f t="shared" si="16"/>
        <v>0.16</v>
      </c>
      <c r="DR18" s="438" t="s">
        <v>852</v>
      </c>
      <c r="DS18" s="250" t="s">
        <v>883</v>
      </c>
    </row>
    <row r="19" spans="1:123" ht="56.25" x14ac:dyDescent="0.3">
      <c r="A19" s="149">
        <v>10</v>
      </c>
      <c r="B19" s="197" t="s">
        <v>206</v>
      </c>
      <c r="C19" s="140">
        <f t="shared" si="17"/>
        <v>0.12</v>
      </c>
      <c r="D19" s="140"/>
      <c r="E19" s="140">
        <f t="shared" si="9"/>
        <v>0.12</v>
      </c>
      <c r="F19" s="140">
        <f t="shared" si="10"/>
        <v>0.12</v>
      </c>
      <c r="G19" s="140">
        <f t="shared" ref="G19:G24" si="18">H19+I19+J19</f>
        <v>0</v>
      </c>
      <c r="H19" s="198"/>
      <c r="I19" s="157"/>
      <c r="J19" s="157"/>
      <c r="K19" s="198">
        <v>0.12</v>
      </c>
      <c r="L19" s="198"/>
      <c r="M19" s="140">
        <f t="shared" si="12"/>
        <v>0</v>
      </c>
      <c r="N19" s="198"/>
      <c r="O19" s="157"/>
      <c r="P19" s="198"/>
      <c r="Q19" s="157"/>
      <c r="R19" s="198"/>
      <c r="S19" s="157"/>
      <c r="T19" s="157"/>
      <c r="U19" s="140">
        <f t="shared" si="13"/>
        <v>0</v>
      </c>
      <c r="V19" s="157"/>
      <c r="W19" s="157"/>
      <c r="X19" s="157"/>
      <c r="Y19" s="157"/>
      <c r="Z19" s="157"/>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98"/>
      <c r="AW19" s="157"/>
      <c r="AX19" s="157"/>
      <c r="AY19" s="198"/>
      <c r="AZ19" s="198"/>
      <c r="BA19" s="157"/>
      <c r="BB19" s="157"/>
      <c r="BC19" s="157"/>
      <c r="BD19" s="198"/>
      <c r="BE19" s="157"/>
      <c r="BF19" s="157"/>
      <c r="BG19" s="140">
        <f t="shared" si="15"/>
        <v>0</v>
      </c>
      <c r="BH19" s="56"/>
      <c r="BI19" s="56"/>
      <c r="BJ19" s="56"/>
      <c r="BK19" s="152" t="s">
        <v>409</v>
      </c>
      <c r="BL19" s="149" t="s">
        <v>199</v>
      </c>
      <c r="BM19" s="149"/>
      <c r="BN19" s="149" t="s">
        <v>94</v>
      </c>
      <c r="BO19" s="149" t="s">
        <v>505</v>
      </c>
      <c r="BP19" s="149" t="s">
        <v>606</v>
      </c>
      <c r="BQ19" s="60" t="s">
        <v>392</v>
      </c>
      <c r="BT19" s="199" t="s">
        <v>166</v>
      </c>
      <c r="BU19" s="170">
        <v>2022</v>
      </c>
      <c r="BZ19" s="39">
        <f t="shared" si="16"/>
        <v>0.12</v>
      </c>
      <c r="DR19" s="441" t="s">
        <v>852</v>
      </c>
    </row>
    <row r="20" spans="1:123" ht="56.25" x14ac:dyDescent="0.3">
      <c r="A20" s="149">
        <v>11</v>
      </c>
      <c r="B20" s="197" t="s">
        <v>382</v>
      </c>
      <c r="C20" s="140">
        <f t="shared" si="17"/>
        <v>0.08</v>
      </c>
      <c r="D20" s="140"/>
      <c r="E20" s="140">
        <f t="shared" si="9"/>
        <v>0.08</v>
      </c>
      <c r="F20" s="140">
        <f t="shared" si="10"/>
        <v>0.08</v>
      </c>
      <c r="G20" s="140">
        <f t="shared" si="18"/>
        <v>0</v>
      </c>
      <c r="H20" s="198"/>
      <c r="I20" s="157"/>
      <c r="J20" s="157"/>
      <c r="K20" s="198">
        <v>0.08</v>
      </c>
      <c r="L20" s="198"/>
      <c r="M20" s="140">
        <f t="shared" si="12"/>
        <v>0</v>
      </c>
      <c r="N20" s="198"/>
      <c r="O20" s="157"/>
      <c r="P20" s="198"/>
      <c r="Q20" s="157"/>
      <c r="R20" s="198"/>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98"/>
      <c r="AW20" s="157"/>
      <c r="AX20" s="157"/>
      <c r="AY20" s="198"/>
      <c r="AZ20" s="198"/>
      <c r="BA20" s="157"/>
      <c r="BB20" s="157"/>
      <c r="BC20" s="157"/>
      <c r="BD20" s="198"/>
      <c r="BE20" s="157"/>
      <c r="BF20" s="157"/>
      <c r="BG20" s="140">
        <f t="shared" si="15"/>
        <v>0</v>
      </c>
      <c r="BH20" s="56"/>
      <c r="BI20" s="56"/>
      <c r="BJ20" s="56"/>
      <c r="BK20" s="152" t="s">
        <v>409</v>
      </c>
      <c r="BL20" s="149" t="s">
        <v>199</v>
      </c>
      <c r="BM20" s="149"/>
      <c r="BN20" s="149" t="s">
        <v>94</v>
      </c>
      <c r="BO20" s="149" t="s">
        <v>505</v>
      </c>
      <c r="BP20" s="149" t="s">
        <v>606</v>
      </c>
      <c r="BQ20" s="60" t="s">
        <v>392</v>
      </c>
      <c r="BT20" s="199" t="s">
        <v>166</v>
      </c>
      <c r="BU20" s="170">
        <v>2022</v>
      </c>
      <c r="BZ20" s="39">
        <f t="shared" si="16"/>
        <v>0.08</v>
      </c>
      <c r="DR20" s="441" t="s">
        <v>852</v>
      </c>
    </row>
    <row r="21" spans="1:123" ht="56.25" x14ac:dyDescent="0.3">
      <c r="A21" s="149">
        <v>12</v>
      </c>
      <c r="B21" s="197" t="s">
        <v>207</v>
      </c>
      <c r="C21" s="140">
        <f t="shared" si="17"/>
        <v>0.16</v>
      </c>
      <c r="D21" s="140"/>
      <c r="E21" s="140">
        <f t="shared" si="9"/>
        <v>0.16</v>
      </c>
      <c r="F21" s="140">
        <f t="shared" si="10"/>
        <v>0.16</v>
      </c>
      <c r="G21" s="140">
        <f t="shared" si="18"/>
        <v>0</v>
      </c>
      <c r="H21" s="198"/>
      <c r="I21" s="157"/>
      <c r="J21" s="157"/>
      <c r="K21" s="198">
        <v>0.16</v>
      </c>
      <c r="L21" s="198"/>
      <c r="M21" s="140">
        <f t="shared" si="12"/>
        <v>0</v>
      </c>
      <c r="N21" s="198"/>
      <c r="O21" s="157"/>
      <c r="P21" s="198"/>
      <c r="Q21" s="157"/>
      <c r="R21" s="198"/>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98"/>
      <c r="AW21" s="157"/>
      <c r="AX21" s="157"/>
      <c r="AY21" s="198"/>
      <c r="AZ21" s="198"/>
      <c r="BA21" s="157"/>
      <c r="BB21" s="157"/>
      <c r="BC21" s="157"/>
      <c r="BD21" s="198"/>
      <c r="BE21" s="157"/>
      <c r="BF21" s="157"/>
      <c r="BG21" s="140">
        <f t="shared" si="15"/>
        <v>0</v>
      </c>
      <c r="BH21" s="56"/>
      <c r="BI21" s="56"/>
      <c r="BJ21" s="56"/>
      <c r="BK21" s="152" t="s">
        <v>409</v>
      </c>
      <c r="BL21" s="149" t="s">
        <v>199</v>
      </c>
      <c r="BM21" s="149"/>
      <c r="BN21" s="149" t="s">
        <v>94</v>
      </c>
      <c r="BO21" s="149" t="s">
        <v>505</v>
      </c>
      <c r="BP21" s="149" t="s">
        <v>606</v>
      </c>
      <c r="BQ21" s="60" t="s">
        <v>392</v>
      </c>
      <c r="BT21" s="199" t="s">
        <v>166</v>
      </c>
      <c r="BU21" s="170">
        <v>2022</v>
      </c>
      <c r="BZ21" s="39">
        <f t="shared" si="16"/>
        <v>0.16</v>
      </c>
      <c r="DR21" s="441" t="s">
        <v>900</v>
      </c>
    </row>
    <row r="22" spans="1:123" ht="56.25" x14ac:dyDescent="0.3">
      <c r="A22" s="149">
        <v>13</v>
      </c>
      <c r="B22" s="197" t="s">
        <v>208</v>
      </c>
      <c r="C22" s="140">
        <f t="shared" si="17"/>
        <v>0.48</v>
      </c>
      <c r="D22" s="140"/>
      <c r="E22" s="140">
        <f t="shared" si="9"/>
        <v>0.48</v>
      </c>
      <c r="F22" s="140">
        <f t="shared" si="10"/>
        <v>0.48</v>
      </c>
      <c r="G22" s="140">
        <f t="shared" si="18"/>
        <v>0</v>
      </c>
      <c r="H22" s="198"/>
      <c r="I22" s="157"/>
      <c r="J22" s="157"/>
      <c r="K22" s="198">
        <v>0.48</v>
      </c>
      <c r="L22" s="198"/>
      <c r="M22" s="140">
        <f t="shared" si="12"/>
        <v>0</v>
      </c>
      <c r="N22" s="198"/>
      <c r="O22" s="157"/>
      <c r="P22" s="198"/>
      <c r="Q22" s="157"/>
      <c r="R22" s="198"/>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98"/>
      <c r="AW22" s="157"/>
      <c r="AX22" s="157"/>
      <c r="AY22" s="198"/>
      <c r="AZ22" s="198"/>
      <c r="BA22" s="157"/>
      <c r="BB22" s="157"/>
      <c r="BC22" s="157"/>
      <c r="BD22" s="198"/>
      <c r="BE22" s="157"/>
      <c r="BF22" s="157"/>
      <c r="BG22" s="140">
        <f t="shared" si="15"/>
        <v>0</v>
      </c>
      <c r="BH22" s="56"/>
      <c r="BI22" s="56"/>
      <c r="BJ22" s="56"/>
      <c r="BK22" s="152" t="s">
        <v>409</v>
      </c>
      <c r="BL22" s="149" t="s">
        <v>199</v>
      </c>
      <c r="BM22" s="149"/>
      <c r="BN22" s="149" t="s">
        <v>94</v>
      </c>
      <c r="BO22" s="149" t="s">
        <v>505</v>
      </c>
      <c r="BP22" s="149" t="s">
        <v>606</v>
      </c>
      <c r="BQ22" s="60" t="s">
        <v>392</v>
      </c>
      <c r="BT22" s="199" t="s">
        <v>79</v>
      </c>
      <c r="BU22" s="170">
        <v>2022</v>
      </c>
      <c r="BZ22" s="39">
        <f t="shared" si="16"/>
        <v>0.48</v>
      </c>
      <c r="DR22" s="441" t="s">
        <v>900</v>
      </c>
    </row>
    <row r="23" spans="1:123" ht="56.25" x14ac:dyDescent="0.3">
      <c r="A23" s="149">
        <v>14</v>
      </c>
      <c r="B23" s="197" t="s">
        <v>209</v>
      </c>
      <c r="C23" s="140">
        <f t="shared" si="17"/>
        <v>0.32</v>
      </c>
      <c r="D23" s="140"/>
      <c r="E23" s="140">
        <f t="shared" si="9"/>
        <v>0.32</v>
      </c>
      <c r="F23" s="140">
        <f t="shared" si="10"/>
        <v>0.32</v>
      </c>
      <c r="G23" s="140">
        <f t="shared" si="18"/>
        <v>0</v>
      </c>
      <c r="H23" s="198"/>
      <c r="I23" s="157"/>
      <c r="J23" s="157"/>
      <c r="K23" s="198">
        <v>0.32</v>
      </c>
      <c r="L23" s="198"/>
      <c r="M23" s="140">
        <f t="shared" si="12"/>
        <v>0</v>
      </c>
      <c r="N23" s="198"/>
      <c r="O23" s="157"/>
      <c r="P23" s="198"/>
      <c r="Q23" s="157"/>
      <c r="R23" s="198"/>
      <c r="S23" s="157"/>
      <c r="T23" s="157"/>
      <c r="U23" s="140">
        <f t="shared" si="13"/>
        <v>0</v>
      </c>
      <c r="V23" s="157"/>
      <c r="W23" s="157"/>
      <c r="X23" s="157"/>
      <c r="Y23" s="157"/>
      <c r="Z23" s="157"/>
      <c r="AA23" s="157"/>
      <c r="AB23" s="157"/>
      <c r="AC23" s="157"/>
      <c r="AD23" s="141">
        <f t="shared" si="14"/>
        <v>0</v>
      </c>
      <c r="AE23" s="157"/>
      <c r="AF23" s="157"/>
      <c r="AG23" s="157"/>
      <c r="AH23" s="157"/>
      <c r="AI23" s="157"/>
      <c r="AJ23" s="157"/>
      <c r="AK23" s="157"/>
      <c r="AL23" s="157"/>
      <c r="AM23" s="157"/>
      <c r="AN23" s="157"/>
      <c r="AO23" s="157"/>
      <c r="AP23" s="157"/>
      <c r="AQ23" s="157"/>
      <c r="AR23" s="157"/>
      <c r="AS23" s="157"/>
      <c r="AT23" s="157"/>
      <c r="AU23" s="157"/>
      <c r="AV23" s="198"/>
      <c r="AW23" s="157"/>
      <c r="AX23" s="157"/>
      <c r="AY23" s="198"/>
      <c r="AZ23" s="198"/>
      <c r="BA23" s="157"/>
      <c r="BB23" s="157"/>
      <c r="BC23" s="157"/>
      <c r="BD23" s="198"/>
      <c r="BE23" s="157"/>
      <c r="BF23" s="157"/>
      <c r="BG23" s="140">
        <f t="shared" si="15"/>
        <v>0</v>
      </c>
      <c r="BH23" s="56"/>
      <c r="BI23" s="56"/>
      <c r="BJ23" s="56"/>
      <c r="BK23" s="152" t="s">
        <v>409</v>
      </c>
      <c r="BL23" s="149" t="s">
        <v>199</v>
      </c>
      <c r="BM23" s="149"/>
      <c r="BN23" s="149" t="s">
        <v>94</v>
      </c>
      <c r="BO23" s="149" t="s">
        <v>505</v>
      </c>
      <c r="BP23" s="149" t="s">
        <v>606</v>
      </c>
      <c r="BQ23" s="60" t="s">
        <v>392</v>
      </c>
      <c r="BT23" s="199" t="s">
        <v>166</v>
      </c>
      <c r="BU23" s="170">
        <v>2022</v>
      </c>
      <c r="BZ23" s="39">
        <f t="shared" si="16"/>
        <v>0.32</v>
      </c>
      <c r="DR23" s="441" t="s">
        <v>900</v>
      </c>
    </row>
    <row r="24" spans="1:123" ht="56.25" x14ac:dyDescent="0.3">
      <c r="A24" s="149">
        <v>15</v>
      </c>
      <c r="B24" s="197" t="s">
        <v>530</v>
      </c>
      <c r="C24" s="140">
        <f t="shared" si="17"/>
        <v>0.08</v>
      </c>
      <c r="D24" s="140"/>
      <c r="E24" s="140">
        <f t="shared" si="9"/>
        <v>0.08</v>
      </c>
      <c r="F24" s="140">
        <f t="shared" si="10"/>
        <v>0.08</v>
      </c>
      <c r="G24" s="140">
        <f t="shared" si="18"/>
        <v>0</v>
      </c>
      <c r="H24" s="198"/>
      <c r="I24" s="157"/>
      <c r="J24" s="157"/>
      <c r="K24" s="198">
        <v>0.08</v>
      </c>
      <c r="L24" s="198"/>
      <c r="M24" s="140">
        <f t="shared" si="12"/>
        <v>0</v>
      </c>
      <c r="N24" s="198"/>
      <c r="O24" s="157"/>
      <c r="P24" s="198"/>
      <c r="Q24" s="157"/>
      <c r="R24" s="198"/>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98"/>
      <c r="AW24" s="157"/>
      <c r="AX24" s="157"/>
      <c r="AY24" s="198"/>
      <c r="AZ24" s="198"/>
      <c r="BA24" s="157"/>
      <c r="BB24" s="157"/>
      <c r="BC24" s="157"/>
      <c r="BD24" s="198"/>
      <c r="BE24" s="157"/>
      <c r="BF24" s="157"/>
      <c r="BG24" s="140">
        <f t="shared" si="15"/>
        <v>0</v>
      </c>
      <c r="BH24" s="56"/>
      <c r="BI24" s="56"/>
      <c r="BJ24" s="56"/>
      <c r="BK24" s="152" t="s">
        <v>409</v>
      </c>
      <c r="BL24" s="149" t="s">
        <v>199</v>
      </c>
      <c r="BM24" s="149"/>
      <c r="BN24" s="149" t="s">
        <v>94</v>
      </c>
      <c r="BO24" s="149" t="s">
        <v>505</v>
      </c>
      <c r="BP24" s="149" t="s">
        <v>606</v>
      </c>
      <c r="BQ24" s="60" t="s">
        <v>392</v>
      </c>
      <c r="BT24" s="199" t="s">
        <v>166</v>
      </c>
      <c r="BU24" s="170">
        <v>2022</v>
      </c>
      <c r="BZ24" s="39">
        <f t="shared" si="16"/>
        <v>0.08</v>
      </c>
      <c r="DR24" s="441" t="s">
        <v>900</v>
      </c>
    </row>
    <row r="25" spans="1:123" s="250" customFormat="1" ht="102" customHeight="1" x14ac:dyDescent="0.3">
      <c r="A25" s="239">
        <v>16</v>
      </c>
      <c r="B25" s="434" t="s">
        <v>252</v>
      </c>
      <c r="C25" s="241">
        <f t="shared" si="17"/>
        <v>0.3</v>
      </c>
      <c r="D25" s="241"/>
      <c r="E25" s="241">
        <f t="shared" ref="E25:E30" si="19">F25+U25+BG25</f>
        <v>0.3</v>
      </c>
      <c r="F25" s="241">
        <f t="shared" ref="F25:F30" si="20">G25+K25+L25+M25+R25+S25+T25</f>
        <v>0.3</v>
      </c>
      <c r="G25" s="241">
        <f t="shared" ref="G25:G28" si="21">H25+I25+J25</f>
        <v>0</v>
      </c>
      <c r="H25" s="435"/>
      <c r="I25" s="243"/>
      <c r="J25" s="243"/>
      <c r="K25" s="435">
        <v>0.3</v>
      </c>
      <c r="L25" s="435"/>
      <c r="M25" s="241">
        <f t="shared" ref="M25:M30" si="22">SUM(N25:P25)</f>
        <v>0</v>
      </c>
      <c r="N25" s="435"/>
      <c r="O25" s="243"/>
      <c r="P25" s="435"/>
      <c r="Q25" s="243"/>
      <c r="R25" s="435"/>
      <c r="S25" s="243"/>
      <c r="T25" s="243"/>
      <c r="U25" s="241">
        <f t="shared" ref="U25:U30" si="23">V25+W25+X25+Y25+Z25+AA25+AB25+AC25+AD25+AU25+AV25+AW25+AX25+AY25+AZ25+BA25+BB25+BC25+BD25+BE25+BF25</f>
        <v>0</v>
      </c>
      <c r="V25" s="243"/>
      <c r="W25" s="243"/>
      <c r="X25" s="243"/>
      <c r="Y25" s="243"/>
      <c r="Z25" s="243"/>
      <c r="AA25" s="243"/>
      <c r="AB25" s="243"/>
      <c r="AC25" s="243"/>
      <c r="AD25" s="245">
        <f t="shared" ref="AD25:AD30" si="24">SUM(AE25:AT25)</f>
        <v>0</v>
      </c>
      <c r="AE25" s="243"/>
      <c r="AF25" s="243"/>
      <c r="AG25" s="243"/>
      <c r="AH25" s="243"/>
      <c r="AI25" s="243"/>
      <c r="AJ25" s="243"/>
      <c r="AK25" s="243"/>
      <c r="AL25" s="243"/>
      <c r="AM25" s="243"/>
      <c r="AN25" s="243"/>
      <c r="AO25" s="243"/>
      <c r="AP25" s="243"/>
      <c r="AQ25" s="243"/>
      <c r="AR25" s="243"/>
      <c r="AS25" s="243"/>
      <c r="AT25" s="243"/>
      <c r="AU25" s="243"/>
      <c r="AV25" s="435"/>
      <c r="AW25" s="243"/>
      <c r="AX25" s="243"/>
      <c r="AY25" s="435"/>
      <c r="AZ25" s="435"/>
      <c r="BA25" s="243"/>
      <c r="BB25" s="243"/>
      <c r="BC25" s="243"/>
      <c r="BD25" s="435"/>
      <c r="BE25" s="243"/>
      <c r="BF25" s="243"/>
      <c r="BG25" s="241">
        <f t="shared" ref="BG25:BG30" si="25">BH25+BI25+BJ25</f>
        <v>0</v>
      </c>
      <c r="BH25" s="246"/>
      <c r="BI25" s="246"/>
      <c r="BJ25" s="246"/>
      <c r="BK25" s="247" t="s">
        <v>409</v>
      </c>
      <c r="BL25" s="239" t="s">
        <v>199</v>
      </c>
      <c r="BM25" s="239"/>
      <c r="BN25" s="436" t="s">
        <v>95</v>
      </c>
      <c r="BO25" s="239" t="s">
        <v>505</v>
      </c>
      <c r="BP25" s="239" t="s">
        <v>606</v>
      </c>
      <c r="BQ25" s="249" t="s">
        <v>392</v>
      </c>
      <c r="BT25" s="437" t="s">
        <v>166</v>
      </c>
      <c r="BU25" s="251">
        <v>2022</v>
      </c>
      <c r="BZ25" s="250">
        <f t="shared" ref="BZ25:BZ30" si="26">SUM(G25:BJ25)</f>
        <v>0.3</v>
      </c>
      <c r="DR25" s="438" t="s">
        <v>853</v>
      </c>
      <c r="DS25" s="250" t="s">
        <v>883</v>
      </c>
    </row>
    <row r="26" spans="1:123" ht="56.25" x14ac:dyDescent="0.3">
      <c r="A26" s="149">
        <v>17</v>
      </c>
      <c r="B26" s="197" t="s">
        <v>253</v>
      </c>
      <c r="C26" s="140">
        <f t="shared" si="17"/>
        <v>0.3</v>
      </c>
      <c r="D26" s="140"/>
      <c r="E26" s="140">
        <f t="shared" si="19"/>
        <v>0.3</v>
      </c>
      <c r="F26" s="140">
        <f t="shared" si="20"/>
        <v>0.3</v>
      </c>
      <c r="G26" s="140">
        <f t="shared" si="21"/>
        <v>0</v>
      </c>
      <c r="H26" s="198"/>
      <c r="I26" s="157"/>
      <c r="J26" s="157"/>
      <c r="K26" s="198">
        <v>0.3</v>
      </c>
      <c r="L26" s="198"/>
      <c r="M26" s="140">
        <f t="shared" si="22"/>
        <v>0</v>
      </c>
      <c r="N26" s="198"/>
      <c r="O26" s="157"/>
      <c r="P26" s="198"/>
      <c r="Q26" s="157"/>
      <c r="R26" s="198"/>
      <c r="S26" s="157"/>
      <c r="T26" s="157"/>
      <c r="U26" s="140">
        <f t="shared" si="23"/>
        <v>0</v>
      </c>
      <c r="V26" s="157"/>
      <c r="W26" s="157"/>
      <c r="X26" s="157"/>
      <c r="Y26" s="157"/>
      <c r="Z26" s="157"/>
      <c r="AA26" s="157"/>
      <c r="AB26" s="157"/>
      <c r="AC26" s="157"/>
      <c r="AD26" s="141">
        <f t="shared" si="24"/>
        <v>0</v>
      </c>
      <c r="AE26" s="157"/>
      <c r="AF26" s="157"/>
      <c r="AG26" s="157"/>
      <c r="AH26" s="157"/>
      <c r="AI26" s="157"/>
      <c r="AJ26" s="157"/>
      <c r="AK26" s="157"/>
      <c r="AL26" s="157"/>
      <c r="AM26" s="157"/>
      <c r="AN26" s="157"/>
      <c r="AO26" s="157"/>
      <c r="AP26" s="157"/>
      <c r="AQ26" s="157"/>
      <c r="AR26" s="157"/>
      <c r="AS26" s="157"/>
      <c r="AT26" s="157"/>
      <c r="AU26" s="157"/>
      <c r="AV26" s="198"/>
      <c r="AW26" s="157"/>
      <c r="AX26" s="157"/>
      <c r="AY26" s="198"/>
      <c r="AZ26" s="198"/>
      <c r="BA26" s="157"/>
      <c r="BB26" s="157"/>
      <c r="BC26" s="157"/>
      <c r="BD26" s="198"/>
      <c r="BE26" s="157"/>
      <c r="BF26" s="157"/>
      <c r="BG26" s="140">
        <f t="shared" si="25"/>
        <v>0</v>
      </c>
      <c r="BH26" s="56"/>
      <c r="BI26" s="56"/>
      <c r="BJ26" s="56"/>
      <c r="BK26" s="152" t="s">
        <v>409</v>
      </c>
      <c r="BL26" s="149" t="s">
        <v>199</v>
      </c>
      <c r="BM26" s="149"/>
      <c r="BN26" s="212" t="s">
        <v>95</v>
      </c>
      <c r="BO26" s="149" t="s">
        <v>505</v>
      </c>
      <c r="BP26" s="149" t="s">
        <v>606</v>
      </c>
      <c r="BQ26" s="60" t="s">
        <v>392</v>
      </c>
      <c r="BT26" s="199" t="s">
        <v>166</v>
      </c>
      <c r="BU26" s="170">
        <v>2022</v>
      </c>
      <c r="BZ26" s="39">
        <f t="shared" si="26"/>
        <v>0.3</v>
      </c>
      <c r="DR26" s="441" t="s">
        <v>900</v>
      </c>
    </row>
    <row r="27" spans="1:123" ht="56.25" x14ac:dyDescent="0.3">
      <c r="A27" s="149">
        <v>18</v>
      </c>
      <c r="B27" s="197" t="s">
        <v>254</v>
      </c>
      <c r="C27" s="140">
        <f t="shared" si="17"/>
        <v>0.3</v>
      </c>
      <c r="D27" s="140"/>
      <c r="E27" s="140">
        <f t="shared" si="19"/>
        <v>0.3</v>
      </c>
      <c r="F27" s="140">
        <f t="shared" si="20"/>
        <v>0.3</v>
      </c>
      <c r="G27" s="140">
        <f t="shared" si="21"/>
        <v>0</v>
      </c>
      <c r="H27" s="198"/>
      <c r="I27" s="157"/>
      <c r="J27" s="157"/>
      <c r="K27" s="198">
        <v>0.3</v>
      </c>
      <c r="L27" s="198"/>
      <c r="M27" s="140">
        <f t="shared" si="22"/>
        <v>0</v>
      </c>
      <c r="N27" s="198"/>
      <c r="O27" s="157"/>
      <c r="P27" s="198"/>
      <c r="Q27" s="157"/>
      <c r="R27" s="198"/>
      <c r="S27" s="157"/>
      <c r="T27" s="157"/>
      <c r="U27" s="140">
        <f t="shared" si="23"/>
        <v>0</v>
      </c>
      <c r="V27" s="157"/>
      <c r="W27" s="157"/>
      <c r="X27" s="157"/>
      <c r="Y27" s="157"/>
      <c r="Z27" s="157"/>
      <c r="AA27" s="157"/>
      <c r="AB27" s="157"/>
      <c r="AC27" s="157"/>
      <c r="AD27" s="141">
        <f t="shared" si="24"/>
        <v>0</v>
      </c>
      <c r="AE27" s="157"/>
      <c r="AF27" s="157"/>
      <c r="AG27" s="157"/>
      <c r="AH27" s="157"/>
      <c r="AI27" s="157"/>
      <c r="AJ27" s="157"/>
      <c r="AK27" s="157"/>
      <c r="AL27" s="157"/>
      <c r="AM27" s="157"/>
      <c r="AN27" s="157"/>
      <c r="AO27" s="157"/>
      <c r="AP27" s="157"/>
      <c r="AQ27" s="157"/>
      <c r="AR27" s="157"/>
      <c r="AS27" s="157"/>
      <c r="AT27" s="157"/>
      <c r="AU27" s="157"/>
      <c r="AV27" s="198"/>
      <c r="AW27" s="157"/>
      <c r="AX27" s="157"/>
      <c r="AY27" s="198"/>
      <c r="AZ27" s="198"/>
      <c r="BA27" s="157"/>
      <c r="BB27" s="157"/>
      <c r="BC27" s="157"/>
      <c r="BD27" s="198"/>
      <c r="BE27" s="157"/>
      <c r="BF27" s="157"/>
      <c r="BG27" s="140">
        <f t="shared" si="25"/>
        <v>0</v>
      </c>
      <c r="BH27" s="56"/>
      <c r="BI27" s="56"/>
      <c r="BJ27" s="56"/>
      <c r="BK27" s="152" t="s">
        <v>409</v>
      </c>
      <c r="BL27" s="149" t="s">
        <v>199</v>
      </c>
      <c r="BM27" s="149"/>
      <c r="BN27" s="212" t="s">
        <v>95</v>
      </c>
      <c r="BO27" s="149" t="s">
        <v>505</v>
      </c>
      <c r="BP27" s="149" t="s">
        <v>606</v>
      </c>
      <c r="BQ27" s="60" t="s">
        <v>392</v>
      </c>
      <c r="BT27" s="199" t="s">
        <v>166</v>
      </c>
      <c r="BU27" s="170">
        <v>2022</v>
      </c>
      <c r="BZ27" s="39">
        <f t="shared" si="26"/>
        <v>0.3</v>
      </c>
      <c r="DR27" s="441" t="s">
        <v>852</v>
      </c>
      <c r="DS27" s="250" t="s">
        <v>883</v>
      </c>
    </row>
    <row r="28" spans="1:123" ht="56.25" x14ac:dyDescent="0.3">
      <c r="A28" s="149">
        <v>19</v>
      </c>
      <c r="B28" s="56" t="s">
        <v>461</v>
      </c>
      <c r="C28" s="140">
        <f t="shared" si="17"/>
        <v>7</v>
      </c>
      <c r="D28" s="140"/>
      <c r="E28" s="140">
        <f t="shared" si="19"/>
        <v>7</v>
      </c>
      <c r="F28" s="140">
        <f t="shared" si="20"/>
        <v>5</v>
      </c>
      <c r="G28" s="140">
        <f t="shared" si="21"/>
        <v>0</v>
      </c>
      <c r="H28" s="157"/>
      <c r="I28" s="157"/>
      <c r="J28" s="157"/>
      <c r="K28" s="157">
        <v>3</v>
      </c>
      <c r="L28" s="157">
        <v>2</v>
      </c>
      <c r="M28" s="140">
        <f t="shared" si="22"/>
        <v>0</v>
      </c>
      <c r="N28" s="157"/>
      <c r="O28" s="157"/>
      <c r="P28" s="157"/>
      <c r="Q28" s="157"/>
      <c r="R28" s="157"/>
      <c r="S28" s="157"/>
      <c r="T28" s="157"/>
      <c r="U28" s="140">
        <f t="shared" si="23"/>
        <v>2</v>
      </c>
      <c r="V28" s="157"/>
      <c r="W28" s="157"/>
      <c r="X28" s="157"/>
      <c r="Y28" s="157"/>
      <c r="Z28" s="157"/>
      <c r="AA28" s="157"/>
      <c r="AB28" s="157"/>
      <c r="AC28" s="157"/>
      <c r="AD28" s="141">
        <f t="shared" si="24"/>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2</v>
      </c>
      <c r="BE28" s="157"/>
      <c r="BF28" s="157"/>
      <c r="BG28" s="140">
        <f t="shared" si="25"/>
        <v>0</v>
      </c>
      <c r="BH28" s="56"/>
      <c r="BI28" s="56"/>
      <c r="BJ28" s="56"/>
      <c r="BK28" s="152" t="s">
        <v>409</v>
      </c>
      <c r="BL28" s="149" t="s">
        <v>199</v>
      </c>
      <c r="BM28" s="149" t="s">
        <v>629</v>
      </c>
      <c r="BN28" s="149" t="s">
        <v>95</v>
      </c>
      <c r="BO28" s="149" t="s">
        <v>505</v>
      </c>
      <c r="BP28" s="149" t="s">
        <v>606</v>
      </c>
      <c r="BQ28" s="60" t="s">
        <v>393</v>
      </c>
      <c r="BR28" s="46"/>
      <c r="BS28" s="46"/>
      <c r="BT28" s="137" t="s">
        <v>256</v>
      </c>
      <c r="BU28" s="137"/>
      <c r="BV28" s="46"/>
      <c r="BW28" s="46"/>
      <c r="BX28" s="46"/>
      <c r="BY28" s="46"/>
      <c r="BZ28" s="46">
        <f t="shared" si="26"/>
        <v>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t="s">
        <v>434</v>
      </c>
      <c r="DR28" s="441" t="s">
        <v>900</v>
      </c>
    </row>
    <row r="29" spans="1:123" ht="131.25" x14ac:dyDescent="0.3">
      <c r="A29" s="149">
        <v>20</v>
      </c>
      <c r="B29" s="195" t="s">
        <v>508</v>
      </c>
      <c r="C29" s="140">
        <f t="shared" ref="C29:C31" si="27">D29+E29</f>
        <v>5.24</v>
      </c>
      <c r="D29" s="140"/>
      <c r="E29" s="140">
        <f t="shared" si="19"/>
        <v>5.24</v>
      </c>
      <c r="F29" s="140">
        <f t="shared" si="20"/>
        <v>5.24</v>
      </c>
      <c r="G29" s="140">
        <f t="shared" ref="G29:G30" si="28">H29+I29+J29</f>
        <v>0</v>
      </c>
      <c r="H29" s="219"/>
      <c r="I29" s="157"/>
      <c r="J29" s="157"/>
      <c r="K29" s="140">
        <v>3.24</v>
      </c>
      <c r="L29" s="220">
        <v>2</v>
      </c>
      <c r="M29" s="140">
        <f t="shared" si="22"/>
        <v>0</v>
      </c>
      <c r="N29" s="219"/>
      <c r="O29" s="157"/>
      <c r="P29" s="220"/>
      <c r="Q29" s="157"/>
      <c r="R29" s="220"/>
      <c r="S29" s="157"/>
      <c r="T29" s="157"/>
      <c r="U29" s="140">
        <f t="shared" si="23"/>
        <v>0</v>
      </c>
      <c r="V29" s="157"/>
      <c r="W29" s="157"/>
      <c r="X29" s="157"/>
      <c r="Y29" s="157"/>
      <c r="Z29" s="157"/>
      <c r="AA29" s="157"/>
      <c r="AB29" s="157"/>
      <c r="AC29" s="157"/>
      <c r="AD29" s="141">
        <f t="shared" si="24"/>
        <v>0</v>
      </c>
      <c r="AE29" s="157"/>
      <c r="AF29" s="157"/>
      <c r="AG29" s="157"/>
      <c r="AH29" s="157"/>
      <c r="AI29" s="157"/>
      <c r="AJ29" s="157"/>
      <c r="AK29" s="157"/>
      <c r="AL29" s="157"/>
      <c r="AM29" s="157"/>
      <c r="AN29" s="157"/>
      <c r="AO29" s="157"/>
      <c r="AP29" s="157"/>
      <c r="AQ29" s="157"/>
      <c r="AR29" s="157"/>
      <c r="AS29" s="157"/>
      <c r="AT29" s="157"/>
      <c r="AU29" s="157"/>
      <c r="AV29" s="220"/>
      <c r="AW29" s="157"/>
      <c r="AX29" s="157"/>
      <c r="AY29" s="220"/>
      <c r="AZ29" s="220"/>
      <c r="BA29" s="157"/>
      <c r="BB29" s="157"/>
      <c r="BC29" s="157"/>
      <c r="BD29" s="220"/>
      <c r="BE29" s="157"/>
      <c r="BF29" s="157"/>
      <c r="BG29" s="140">
        <f t="shared" si="25"/>
        <v>0</v>
      </c>
      <c r="BH29" s="56"/>
      <c r="BI29" s="56"/>
      <c r="BJ29" s="56"/>
      <c r="BK29" s="152" t="s">
        <v>409</v>
      </c>
      <c r="BL29" s="149" t="s">
        <v>199</v>
      </c>
      <c r="BM29" s="149"/>
      <c r="BN29" s="189" t="s">
        <v>100</v>
      </c>
      <c r="BO29" s="149" t="s">
        <v>505</v>
      </c>
      <c r="BP29" s="149" t="s">
        <v>606</v>
      </c>
      <c r="BQ29" s="60" t="s">
        <v>392</v>
      </c>
      <c r="BR29" s="46" t="s">
        <v>404</v>
      </c>
      <c r="BS29" s="46"/>
      <c r="BT29" s="192" t="s">
        <v>278</v>
      </c>
      <c r="BU29" s="170"/>
      <c r="BV29" s="46"/>
      <c r="BW29" s="46"/>
      <c r="BX29" s="46"/>
      <c r="BY29" s="46"/>
      <c r="BZ29" s="46">
        <f t="shared" si="26"/>
        <v>5.24</v>
      </c>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DR29" s="438" t="s">
        <v>853</v>
      </c>
    </row>
    <row r="30" spans="1:123" ht="56.25" x14ac:dyDescent="0.3">
      <c r="A30" s="149">
        <v>21</v>
      </c>
      <c r="B30" s="56" t="s">
        <v>470</v>
      </c>
      <c r="C30" s="140">
        <f t="shared" si="27"/>
        <v>17.399999999999999</v>
      </c>
      <c r="D30" s="140"/>
      <c r="E30" s="140">
        <f t="shared" si="19"/>
        <v>17.399999999999999</v>
      </c>
      <c r="F30" s="140">
        <f t="shared" si="20"/>
        <v>12.399999999999999</v>
      </c>
      <c r="G30" s="140">
        <f t="shared" si="28"/>
        <v>0.86</v>
      </c>
      <c r="H30" s="140">
        <v>0.86</v>
      </c>
      <c r="I30" s="157"/>
      <c r="J30" s="157"/>
      <c r="K30" s="140">
        <v>2.5</v>
      </c>
      <c r="L30" s="140">
        <v>6.5</v>
      </c>
      <c r="M30" s="140">
        <f t="shared" si="22"/>
        <v>2.54</v>
      </c>
      <c r="N30" s="157"/>
      <c r="O30" s="157"/>
      <c r="P30" s="157">
        <v>2.54</v>
      </c>
      <c r="Q30" s="157"/>
      <c r="R30" s="157"/>
      <c r="S30" s="157"/>
      <c r="T30" s="157"/>
      <c r="U30" s="140">
        <f t="shared" si="23"/>
        <v>5</v>
      </c>
      <c r="V30" s="157"/>
      <c r="W30" s="157"/>
      <c r="X30" s="157"/>
      <c r="Y30" s="157"/>
      <c r="Z30" s="157"/>
      <c r="AA30" s="157"/>
      <c r="AB30" s="157"/>
      <c r="AC30" s="157"/>
      <c r="AD30" s="141">
        <f t="shared" si="24"/>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v>5</v>
      </c>
      <c r="BE30" s="157"/>
      <c r="BF30" s="157"/>
      <c r="BG30" s="140">
        <f t="shared" si="25"/>
        <v>0</v>
      </c>
      <c r="BH30" s="56"/>
      <c r="BI30" s="56"/>
      <c r="BJ30" s="56"/>
      <c r="BK30" s="152" t="s">
        <v>409</v>
      </c>
      <c r="BL30" s="149" t="s">
        <v>199</v>
      </c>
      <c r="BM30" s="149" t="s">
        <v>630</v>
      </c>
      <c r="BN30" s="189" t="s">
        <v>100</v>
      </c>
      <c r="BO30" s="189" t="s">
        <v>553</v>
      </c>
      <c r="BP30" s="149" t="s">
        <v>606</v>
      </c>
      <c r="BQ30" s="60" t="s">
        <v>394</v>
      </c>
      <c r="BR30" s="46"/>
      <c r="BS30" s="46"/>
      <c r="BT30" s="137" t="s">
        <v>282</v>
      </c>
      <c r="BU30" s="137"/>
      <c r="BV30" s="46"/>
      <c r="BW30" s="46"/>
      <c r="BX30" s="46"/>
      <c r="BY30" s="46"/>
      <c r="BZ30" s="46">
        <f t="shared" si="26"/>
        <v>25.799999999999997</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41" t="s">
        <v>852</v>
      </c>
    </row>
    <row r="31" spans="1:123" ht="75" x14ac:dyDescent="0.3">
      <c r="A31" s="149">
        <v>22</v>
      </c>
      <c r="B31" s="195" t="s">
        <v>197</v>
      </c>
      <c r="C31" s="140">
        <f t="shared" si="27"/>
        <v>2.3200000000000003</v>
      </c>
      <c r="D31" s="140"/>
      <c r="E31" s="140">
        <f t="shared" ref="E31:E32" si="29">F31+U31+BG31</f>
        <v>2.3200000000000003</v>
      </c>
      <c r="F31" s="140">
        <f t="shared" ref="F31:F32" si="30">G31+K31+L31+M31+R31+S31+T31</f>
        <v>1.78</v>
      </c>
      <c r="G31" s="140">
        <f>H31+I31+J31</f>
        <v>0</v>
      </c>
      <c r="H31" s="168"/>
      <c r="I31" s="157"/>
      <c r="J31" s="157"/>
      <c r="K31" s="168">
        <v>0.95</v>
      </c>
      <c r="L31" s="168">
        <v>0.22</v>
      </c>
      <c r="M31" s="140">
        <f t="shared" ref="M31:M32" si="31">SUM(N31:P31)</f>
        <v>0.54</v>
      </c>
      <c r="N31" s="168"/>
      <c r="O31" s="157"/>
      <c r="P31" s="168">
        <v>0.54</v>
      </c>
      <c r="Q31" s="157"/>
      <c r="R31" s="168">
        <v>7.0000000000000007E-2</v>
      </c>
      <c r="S31" s="157"/>
      <c r="T31" s="157"/>
      <c r="U31" s="140">
        <f t="shared" ref="U31:U32" si="32">V31+W31+X31+Y31+Z31+AA31+AB31+AC31+AD31+AU31+AV31+AW31+AX31+AY31+AZ31+BA31+BB31+BC31+BD31+BE31+BF31</f>
        <v>0.54</v>
      </c>
      <c r="V31" s="157"/>
      <c r="W31" s="157"/>
      <c r="X31" s="157"/>
      <c r="Y31" s="157"/>
      <c r="Z31" s="157"/>
      <c r="AA31" s="157"/>
      <c r="AB31" s="157"/>
      <c r="AC31" s="157"/>
      <c r="AD31" s="141">
        <f t="shared" ref="AD31:AD33" si="33">SUM(AE31:AT31)</f>
        <v>0.3</v>
      </c>
      <c r="AE31" s="157"/>
      <c r="AF31" s="157"/>
      <c r="AG31" s="157"/>
      <c r="AH31" s="157"/>
      <c r="AI31" s="157"/>
      <c r="AJ31" s="157"/>
      <c r="AK31" s="157">
        <v>0.3</v>
      </c>
      <c r="AL31" s="157"/>
      <c r="AM31" s="157"/>
      <c r="AN31" s="157"/>
      <c r="AO31" s="157"/>
      <c r="AP31" s="157"/>
      <c r="AQ31" s="157"/>
      <c r="AR31" s="157"/>
      <c r="AS31" s="157"/>
      <c r="AT31" s="157"/>
      <c r="AU31" s="157"/>
      <c r="AV31" s="168"/>
      <c r="AW31" s="157"/>
      <c r="AX31" s="157">
        <v>0.23</v>
      </c>
      <c r="AY31" s="168"/>
      <c r="AZ31" s="168"/>
      <c r="BA31" s="157"/>
      <c r="BB31" s="157"/>
      <c r="BC31" s="157"/>
      <c r="BD31" s="168">
        <v>0.01</v>
      </c>
      <c r="BE31" s="157"/>
      <c r="BF31" s="157"/>
      <c r="BG31" s="140">
        <f t="shared" ref="BG31:BG34" si="34">BH31+BI31+BJ31</f>
        <v>0</v>
      </c>
      <c r="BH31" s="56"/>
      <c r="BI31" s="56"/>
      <c r="BJ31" s="56"/>
      <c r="BK31" s="152" t="s">
        <v>409</v>
      </c>
      <c r="BL31" s="149" t="s">
        <v>199</v>
      </c>
      <c r="BM31" s="149" t="s">
        <v>419</v>
      </c>
      <c r="BN31" s="149" t="s">
        <v>104</v>
      </c>
      <c r="BO31" s="189" t="s">
        <v>509</v>
      </c>
      <c r="BP31" s="149" t="s">
        <v>606</v>
      </c>
      <c r="BR31" s="46"/>
      <c r="BS31" s="46"/>
      <c r="BT31" s="196"/>
      <c r="BU31" s="170" t="s">
        <v>200</v>
      </c>
      <c r="BV31" s="46"/>
      <c r="BW31" s="46"/>
      <c r="BX31" s="46"/>
      <c r="BY31" s="46"/>
      <c r="BZ31" s="46">
        <f>SUM(G31:BJ31)</f>
        <v>3.6999999999999993</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41" t="s">
        <v>852</v>
      </c>
    </row>
    <row r="32" spans="1:123" ht="56.25" x14ac:dyDescent="0.3">
      <c r="A32" s="149">
        <v>23</v>
      </c>
      <c r="B32" s="223" t="s">
        <v>526</v>
      </c>
      <c r="C32" s="140">
        <f t="shared" ref="C32:C35" si="35">D32+E32</f>
        <v>1.3</v>
      </c>
      <c r="D32" s="140"/>
      <c r="E32" s="140">
        <f t="shared" si="29"/>
        <v>1.3</v>
      </c>
      <c r="F32" s="140">
        <f t="shared" si="30"/>
        <v>1.3</v>
      </c>
      <c r="G32" s="140">
        <f t="shared" ref="G32" si="36">H32+I32+J32</f>
        <v>0</v>
      </c>
      <c r="H32" s="215"/>
      <c r="I32" s="157"/>
      <c r="J32" s="157"/>
      <c r="K32" s="215">
        <v>1.3</v>
      </c>
      <c r="L32" s="215"/>
      <c r="M32" s="140">
        <f t="shared" si="31"/>
        <v>0</v>
      </c>
      <c r="N32" s="215"/>
      <c r="O32" s="157"/>
      <c r="P32" s="215"/>
      <c r="Q32" s="157"/>
      <c r="R32" s="215"/>
      <c r="S32" s="157"/>
      <c r="T32" s="157"/>
      <c r="U32" s="140">
        <f t="shared" si="32"/>
        <v>0</v>
      </c>
      <c r="V32" s="157"/>
      <c r="W32" s="157"/>
      <c r="X32" s="157"/>
      <c r="Y32" s="157"/>
      <c r="Z32" s="215"/>
      <c r="AA32" s="157"/>
      <c r="AB32" s="157"/>
      <c r="AC32" s="157"/>
      <c r="AD32" s="141">
        <f t="shared" si="33"/>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4"/>
        <v>0</v>
      </c>
      <c r="BH32" s="140"/>
      <c r="BI32" s="140"/>
      <c r="BJ32" s="140"/>
      <c r="BK32" s="152" t="s">
        <v>409</v>
      </c>
      <c r="BL32" s="149" t="s">
        <v>199</v>
      </c>
      <c r="BM32" s="149" t="s">
        <v>631</v>
      </c>
      <c r="BN32" s="205" t="s">
        <v>105</v>
      </c>
      <c r="BO32" s="149" t="s">
        <v>803</v>
      </c>
      <c r="BP32" s="149" t="s">
        <v>606</v>
      </c>
      <c r="BQ32" s="206"/>
      <c r="BR32" s="207"/>
      <c r="BS32" s="46"/>
      <c r="BT32" s="46"/>
      <c r="BU32" s="46"/>
      <c r="BV32" s="46"/>
      <c r="BW32" s="46"/>
      <c r="BX32" s="46"/>
      <c r="BY32" s="46"/>
      <c r="BZ32" s="46"/>
      <c r="CA32" s="46"/>
      <c r="CB32" s="46"/>
      <c r="CC32" s="46"/>
      <c r="CD32" s="46"/>
      <c r="CE32" s="46" t="s">
        <v>522</v>
      </c>
      <c r="CF32" s="46"/>
      <c r="CG32" s="46"/>
      <c r="CH32" s="46"/>
      <c r="CI32" s="46"/>
      <c r="CJ32" s="46"/>
      <c r="CK32" s="46"/>
      <c r="CL32" s="46"/>
      <c r="CM32" s="46"/>
      <c r="CN32" s="46"/>
      <c r="CO32" s="46"/>
      <c r="CP32" s="46"/>
      <c r="CQ32" s="46"/>
      <c r="CR32" s="46"/>
      <c r="CS32" s="46"/>
      <c r="CT32" s="46"/>
      <c r="CU32" s="46"/>
      <c r="CV32" s="46"/>
      <c r="CW32" s="46"/>
      <c r="CX32" s="46"/>
      <c r="CY32" s="46"/>
      <c r="DR32" s="441" t="s">
        <v>852</v>
      </c>
    </row>
    <row r="33" spans="1:123" s="250" customFormat="1" ht="56.25" x14ac:dyDescent="0.3">
      <c r="A33" s="239">
        <v>24</v>
      </c>
      <c r="B33" s="246" t="s">
        <v>890</v>
      </c>
      <c r="C33" s="241">
        <f t="shared" si="35"/>
        <v>0.09</v>
      </c>
      <c r="D33" s="241"/>
      <c r="E33" s="241">
        <f t="shared" ref="E33:E35" si="37">F33+U33+BG33</f>
        <v>0.09</v>
      </c>
      <c r="F33" s="241">
        <f t="shared" ref="F33:F35" si="38">G33+K33+L33+M33+R33+S33+T33</f>
        <v>0.09</v>
      </c>
      <c r="G33" s="241">
        <f t="shared" ref="G33:G35" si="39">H33+I33+J33</f>
        <v>0</v>
      </c>
      <c r="H33" s="244"/>
      <c r="I33" s="243"/>
      <c r="J33" s="243"/>
      <c r="K33" s="262">
        <v>0.09</v>
      </c>
      <c r="L33" s="262"/>
      <c r="M33" s="241">
        <f t="shared" ref="M33:M35" si="40">SUM(N33:P33)</f>
        <v>0</v>
      </c>
      <c r="N33" s="262"/>
      <c r="O33" s="243"/>
      <c r="P33" s="262"/>
      <c r="Q33" s="243"/>
      <c r="R33" s="262"/>
      <c r="S33" s="243"/>
      <c r="T33" s="243"/>
      <c r="U33" s="241">
        <f t="shared" ref="U33:U35" si="41">V33+W33+X33+Y33+Z33+AA33+AB33+AC33+AD33+AU33+AV33+AW33+AX33+AY33+AZ33+BA33+BB33+BC33+BD33+BE33+BF33</f>
        <v>0</v>
      </c>
      <c r="V33" s="243"/>
      <c r="W33" s="243"/>
      <c r="X33" s="243"/>
      <c r="Y33" s="243"/>
      <c r="Z33" s="262"/>
      <c r="AA33" s="243"/>
      <c r="AB33" s="243"/>
      <c r="AC33" s="243"/>
      <c r="AD33" s="245">
        <f t="shared" si="33"/>
        <v>0</v>
      </c>
      <c r="AE33" s="262"/>
      <c r="AF33" s="262"/>
      <c r="AG33" s="243"/>
      <c r="AH33" s="243"/>
      <c r="AI33" s="262"/>
      <c r="AJ33" s="243"/>
      <c r="AK33" s="262"/>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34"/>
        <v>0</v>
      </c>
      <c r="BH33" s="246"/>
      <c r="BI33" s="239"/>
      <c r="BJ33" s="246"/>
      <c r="BK33" s="247" t="s">
        <v>409</v>
      </c>
      <c r="BL33" s="248" t="s">
        <v>199</v>
      </c>
      <c r="BM33" s="239"/>
      <c r="BN33" s="239" t="s">
        <v>121</v>
      </c>
      <c r="BO33" s="239" t="s">
        <v>568</v>
      </c>
      <c r="BP33" s="239" t="s">
        <v>606</v>
      </c>
      <c r="BQ33" s="249"/>
      <c r="BS33" s="251"/>
      <c r="BT33" s="252"/>
      <c r="BU33" s="251"/>
      <c r="DR33" s="438" t="s">
        <v>852</v>
      </c>
      <c r="DS33" s="250" t="s">
        <v>891</v>
      </c>
    </row>
    <row r="34" spans="1:123" s="250" customFormat="1" ht="56.25" x14ac:dyDescent="0.3">
      <c r="A34" s="239">
        <v>25</v>
      </c>
      <c r="B34" s="246" t="s">
        <v>656</v>
      </c>
      <c r="C34" s="241">
        <f t="shared" si="35"/>
        <v>0.03</v>
      </c>
      <c r="D34" s="241"/>
      <c r="E34" s="241">
        <f t="shared" si="37"/>
        <v>0.03</v>
      </c>
      <c r="F34" s="241">
        <f t="shared" si="38"/>
        <v>0.03</v>
      </c>
      <c r="G34" s="241">
        <f t="shared" si="39"/>
        <v>0</v>
      </c>
      <c r="H34" s="244"/>
      <c r="I34" s="243"/>
      <c r="J34" s="243"/>
      <c r="K34" s="262">
        <v>0.03</v>
      </c>
      <c r="L34" s="262"/>
      <c r="M34" s="241">
        <f t="shared" si="40"/>
        <v>0</v>
      </c>
      <c r="N34" s="262"/>
      <c r="O34" s="243"/>
      <c r="P34" s="262"/>
      <c r="Q34" s="243"/>
      <c r="R34" s="262"/>
      <c r="S34" s="243"/>
      <c r="T34" s="243"/>
      <c r="U34" s="241">
        <f t="shared" si="41"/>
        <v>0</v>
      </c>
      <c r="V34" s="243"/>
      <c r="W34" s="243"/>
      <c r="X34" s="243"/>
      <c r="Y34" s="243"/>
      <c r="Z34" s="262"/>
      <c r="AA34" s="243"/>
      <c r="AB34" s="243"/>
      <c r="AC34" s="243"/>
      <c r="AD34" s="245">
        <f t="shared" ref="AD34:AD35" si="42">SUM(AE34:AT34)</f>
        <v>0</v>
      </c>
      <c r="AE34" s="262"/>
      <c r="AF34" s="262"/>
      <c r="AG34" s="243"/>
      <c r="AH34" s="243"/>
      <c r="AI34" s="262"/>
      <c r="AJ34" s="243"/>
      <c r="AK34" s="262"/>
      <c r="AL34" s="243"/>
      <c r="AM34" s="243"/>
      <c r="AN34" s="243"/>
      <c r="AO34" s="243"/>
      <c r="AP34" s="243"/>
      <c r="AQ34" s="243"/>
      <c r="AR34" s="243"/>
      <c r="AS34" s="243"/>
      <c r="AT34" s="243"/>
      <c r="AU34" s="243"/>
      <c r="AV34" s="262"/>
      <c r="AW34" s="243"/>
      <c r="AX34" s="243"/>
      <c r="AY34" s="262"/>
      <c r="AZ34" s="262"/>
      <c r="BA34" s="243"/>
      <c r="BB34" s="243"/>
      <c r="BC34" s="243"/>
      <c r="BD34" s="262"/>
      <c r="BE34" s="243"/>
      <c r="BF34" s="243"/>
      <c r="BG34" s="241">
        <f t="shared" si="34"/>
        <v>0</v>
      </c>
      <c r="BH34" s="246"/>
      <c r="BI34" s="239"/>
      <c r="BJ34" s="246"/>
      <c r="BK34" s="247" t="s">
        <v>409</v>
      </c>
      <c r="BL34" s="248" t="s">
        <v>199</v>
      </c>
      <c r="BM34" s="239"/>
      <c r="BN34" s="239" t="s">
        <v>121</v>
      </c>
      <c r="BO34" s="239" t="s">
        <v>568</v>
      </c>
      <c r="BP34" s="239" t="s">
        <v>606</v>
      </c>
      <c r="BQ34" s="249"/>
      <c r="BS34" s="251"/>
      <c r="BT34" s="252"/>
      <c r="BU34" s="251"/>
      <c r="DR34" s="438" t="s">
        <v>852</v>
      </c>
      <c r="DS34" s="250" t="s">
        <v>891</v>
      </c>
    </row>
    <row r="35" spans="1:123" ht="112.5" x14ac:dyDescent="0.3">
      <c r="A35" s="149">
        <v>26</v>
      </c>
      <c r="B35" s="238" t="s">
        <v>659</v>
      </c>
      <c r="C35" s="140">
        <f t="shared" si="35"/>
        <v>32.11</v>
      </c>
      <c r="D35" s="140"/>
      <c r="E35" s="140">
        <f t="shared" si="37"/>
        <v>32.11</v>
      </c>
      <c r="F35" s="140">
        <f t="shared" si="38"/>
        <v>32.11</v>
      </c>
      <c r="G35" s="140">
        <f t="shared" si="39"/>
        <v>0</v>
      </c>
      <c r="H35" s="140"/>
      <c r="I35" s="140"/>
      <c r="J35" s="140"/>
      <c r="K35" s="140"/>
      <c r="L35" s="140"/>
      <c r="M35" s="140">
        <f t="shared" si="40"/>
        <v>32.11</v>
      </c>
      <c r="N35" s="140"/>
      <c r="O35" s="140"/>
      <c r="P35" s="140">
        <v>32.11</v>
      </c>
      <c r="Q35" s="140"/>
      <c r="R35" s="140"/>
      <c r="S35" s="140"/>
      <c r="T35" s="140"/>
      <c r="U35" s="140">
        <f t="shared" si="41"/>
        <v>0</v>
      </c>
      <c r="V35" s="140"/>
      <c r="W35" s="140"/>
      <c r="X35" s="140"/>
      <c r="Y35" s="140"/>
      <c r="Z35" s="140"/>
      <c r="AA35" s="140"/>
      <c r="AB35" s="140"/>
      <c r="AC35" s="140"/>
      <c r="AD35" s="141">
        <f t="shared" si="42"/>
        <v>0</v>
      </c>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f t="shared" ref="BG35" si="43">BH35+BI35+BJ35</f>
        <v>0</v>
      </c>
      <c r="BH35" s="140"/>
      <c r="BI35" s="140"/>
      <c r="BJ35" s="140"/>
      <c r="BK35" s="152" t="s">
        <v>409</v>
      </c>
      <c r="BL35" s="149" t="s">
        <v>199</v>
      </c>
      <c r="BM35" s="149" t="s">
        <v>420</v>
      </c>
      <c r="BN35" s="153" t="s">
        <v>75</v>
      </c>
      <c r="BO35" s="149" t="s">
        <v>506</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41" t="s">
        <v>852</v>
      </c>
    </row>
    <row r="36" spans="1:123" ht="56.25" x14ac:dyDescent="0.3">
      <c r="A36" s="149">
        <v>27</v>
      </c>
      <c r="B36" s="269" t="s">
        <v>590</v>
      </c>
      <c r="C36" s="140">
        <f t="shared" ref="C36:C37" si="44">D36+E36</f>
        <v>0.57999999999999996</v>
      </c>
      <c r="D36" s="140"/>
      <c r="E36" s="140">
        <f t="shared" ref="E36:E37" si="45">F36+U36+BG36</f>
        <v>0.57999999999999996</v>
      </c>
      <c r="F36" s="140">
        <f t="shared" ref="F36:F37" si="46">G36+K36+L36+M36+R36+S36+T36</f>
        <v>0.57999999999999996</v>
      </c>
      <c r="G36" s="140">
        <f t="shared" ref="G36:G37" si="47">H36+I36+J36</f>
        <v>0</v>
      </c>
      <c r="H36" s="219"/>
      <c r="I36" s="157"/>
      <c r="J36" s="157"/>
      <c r="K36" s="219"/>
      <c r="L36" s="219">
        <v>0.57999999999999996</v>
      </c>
      <c r="M36" s="140">
        <f t="shared" ref="M36:M37" si="48">SUM(N36:P36)</f>
        <v>0</v>
      </c>
      <c r="N36" s="219"/>
      <c r="O36" s="157"/>
      <c r="P36" s="219"/>
      <c r="Q36" s="157"/>
      <c r="R36" s="168"/>
      <c r="S36" s="157"/>
      <c r="T36" s="157"/>
      <c r="U36" s="140">
        <f t="shared" ref="U36:U37" si="49">V36+W36+X36+Y36+Z36+AA36+AB36+AC36+AD36+AU36+AV36+AW36+AX36+AY36+AZ36+BA36+BB36+BC36+BD36+BE36+BF36</f>
        <v>0</v>
      </c>
      <c r="V36" s="157"/>
      <c r="W36" s="157"/>
      <c r="X36" s="157"/>
      <c r="Y36" s="157"/>
      <c r="Z36" s="157"/>
      <c r="AA36" s="157"/>
      <c r="AB36" s="157"/>
      <c r="AC36" s="157"/>
      <c r="AD36" s="141">
        <f t="shared" ref="AD36:AD37" si="50">SUM(AE36:AT36)</f>
        <v>0</v>
      </c>
      <c r="AE36" s="157"/>
      <c r="AF36" s="157"/>
      <c r="AG36" s="157"/>
      <c r="AH36" s="157"/>
      <c r="AI36" s="157"/>
      <c r="AJ36" s="157"/>
      <c r="AK36" s="157"/>
      <c r="AL36" s="157"/>
      <c r="AM36" s="157"/>
      <c r="AN36" s="157"/>
      <c r="AO36" s="157"/>
      <c r="AP36" s="157"/>
      <c r="AQ36" s="157"/>
      <c r="AR36" s="157"/>
      <c r="AS36" s="157"/>
      <c r="AT36" s="157"/>
      <c r="AU36" s="157"/>
      <c r="AV36" s="168"/>
      <c r="AW36" s="157"/>
      <c r="AX36" s="157"/>
      <c r="AY36" s="219"/>
      <c r="AZ36" s="168"/>
      <c r="BA36" s="157"/>
      <c r="BB36" s="157"/>
      <c r="BC36" s="157"/>
      <c r="BD36" s="219"/>
      <c r="BE36" s="157"/>
      <c r="BF36" s="157"/>
      <c r="BG36" s="140">
        <f t="shared" ref="BG36:BG39" si="51">BH36+BI36+BJ36</f>
        <v>0</v>
      </c>
      <c r="BH36" s="56"/>
      <c r="BI36" s="56"/>
      <c r="BJ36" s="56"/>
      <c r="BK36" s="152" t="s">
        <v>409</v>
      </c>
      <c r="BL36" s="149" t="s">
        <v>199</v>
      </c>
      <c r="BM36" s="149"/>
      <c r="BN36" s="153" t="s">
        <v>89</v>
      </c>
      <c r="BO36" s="149" t="s">
        <v>519</v>
      </c>
      <c r="BP36" s="149" t="s">
        <v>606</v>
      </c>
      <c r="BQ36" s="60" t="s">
        <v>392</v>
      </c>
      <c r="BT36" s="192" t="s">
        <v>75</v>
      </c>
      <c r="BU36" s="170" t="s">
        <v>200</v>
      </c>
      <c r="BZ36" s="39">
        <f t="shared" ref="BZ36:BZ37" si="52">SUM(G36:BJ36)</f>
        <v>0.57999999999999996</v>
      </c>
      <c r="CE36" s="39" t="s">
        <v>520</v>
      </c>
      <c r="CZ36" s="46" t="s">
        <v>462</v>
      </c>
      <c r="DR36" s="441" t="s">
        <v>900</v>
      </c>
    </row>
    <row r="37" spans="1:123" ht="140.25" customHeight="1" x14ac:dyDescent="0.3">
      <c r="A37" s="149">
        <v>28</v>
      </c>
      <c r="B37" s="56" t="s">
        <v>410</v>
      </c>
      <c r="C37" s="140">
        <f t="shared" si="44"/>
        <v>3.53</v>
      </c>
      <c r="D37" s="140"/>
      <c r="E37" s="140">
        <f t="shared" si="45"/>
        <v>3.53</v>
      </c>
      <c r="F37" s="140">
        <f t="shared" si="46"/>
        <v>3.53</v>
      </c>
      <c r="G37" s="140">
        <f t="shared" si="47"/>
        <v>0</v>
      </c>
      <c r="H37" s="168"/>
      <c r="I37" s="157"/>
      <c r="J37" s="157"/>
      <c r="K37" s="168">
        <v>3.53</v>
      </c>
      <c r="L37" s="168"/>
      <c r="M37" s="140">
        <f t="shared" si="48"/>
        <v>0</v>
      </c>
      <c r="N37" s="168"/>
      <c r="O37" s="157"/>
      <c r="P37" s="168"/>
      <c r="Q37" s="157"/>
      <c r="R37" s="168"/>
      <c r="S37" s="157"/>
      <c r="T37" s="157"/>
      <c r="U37" s="140">
        <f t="shared" si="49"/>
        <v>0</v>
      </c>
      <c r="V37" s="157"/>
      <c r="W37" s="157"/>
      <c r="X37" s="157"/>
      <c r="Y37" s="157"/>
      <c r="Z37" s="157"/>
      <c r="AA37" s="157"/>
      <c r="AB37" s="157"/>
      <c r="AC37" s="157"/>
      <c r="AD37" s="141">
        <f t="shared" si="50"/>
        <v>0</v>
      </c>
      <c r="AE37" s="157"/>
      <c r="AF37" s="157"/>
      <c r="AG37" s="157"/>
      <c r="AH37" s="157"/>
      <c r="AI37" s="157"/>
      <c r="AJ37" s="157"/>
      <c r="AK37" s="157"/>
      <c r="AL37" s="157"/>
      <c r="AM37" s="157"/>
      <c r="AN37" s="157"/>
      <c r="AO37" s="157"/>
      <c r="AP37" s="157"/>
      <c r="AQ37" s="157"/>
      <c r="AR37" s="157"/>
      <c r="AS37" s="157"/>
      <c r="AT37" s="157"/>
      <c r="AU37" s="157"/>
      <c r="AV37" s="168"/>
      <c r="AW37" s="157"/>
      <c r="AX37" s="157"/>
      <c r="AY37" s="168"/>
      <c r="AZ37" s="168"/>
      <c r="BA37" s="157"/>
      <c r="BB37" s="157"/>
      <c r="BC37" s="157"/>
      <c r="BD37" s="168"/>
      <c r="BE37" s="157"/>
      <c r="BF37" s="157"/>
      <c r="BG37" s="140">
        <f t="shared" si="51"/>
        <v>0</v>
      </c>
      <c r="BH37" s="56"/>
      <c r="BI37" s="56"/>
      <c r="BJ37" s="56"/>
      <c r="BK37" s="152" t="s">
        <v>409</v>
      </c>
      <c r="BL37" s="149" t="s">
        <v>199</v>
      </c>
      <c r="BM37" s="149" t="s">
        <v>421</v>
      </c>
      <c r="BN37" s="149" t="s">
        <v>90</v>
      </c>
      <c r="BO37" s="149" t="s">
        <v>506</v>
      </c>
      <c r="BP37" s="149" t="s">
        <v>606</v>
      </c>
      <c r="BQ37" s="60" t="s">
        <v>392</v>
      </c>
      <c r="BT37" s="192" t="s">
        <v>369</v>
      </c>
      <c r="BU37" s="170" t="s">
        <v>200</v>
      </c>
      <c r="BZ37" s="39">
        <f t="shared" si="52"/>
        <v>3.53</v>
      </c>
      <c r="CZ37" s="46" t="s">
        <v>463</v>
      </c>
      <c r="DR37" s="441" t="s">
        <v>852</v>
      </c>
    </row>
    <row r="38" spans="1:123" ht="37.5" x14ac:dyDescent="0.3">
      <c r="A38" s="149">
        <v>29</v>
      </c>
      <c r="B38" s="230" t="s">
        <v>666</v>
      </c>
      <c r="C38" s="140">
        <f>D38+E38</f>
        <v>2.5</v>
      </c>
      <c r="D38" s="140">
        <v>2.5</v>
      </c>
      <c r="E38" s="140"/>
      <c r="F38" s="140"/>
      <c r="G38" s="140"/>
      <c r="H38" s="168"/>
      <c r="I38" s="157"/>
      <c r="J38" s="157"/>
      <c r="K38" s="157"/>
      <c r="L38" s="157"/>
      <c r="M38" s="140"/>
      <c r="N38" s="157"/>
      <c r="O38" s="157"/>
      <c r="P38" s="157"/>
      <c r="Q38" s="157"/>
      <c r="R38" s="157"/>
      <c r="S38" s="157"/>
      <c r="T38" s="157"/>
      <c r="U38" s="140"/>
      <c r="V38" s="157"/>
      <c r="W38" s="157"/>
      <c r="X38" s="157"/>
      <c r="Y38" s="157"/>
      <c r="Z38" s="157"/>
      <c r="AA38" s="157"/>
      <c r="AB38" s="157"/>
      <c r="AC38" s="157"/>
      <c r="AD38" s="141"/>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40">
        <f t="shared" si="51"/>
        <v>0</v>
      </c>
      <c r="BH38" s="56"/>
      <c r="BI38" s="56"/>
      <c r="BJ38" s="56"/>
      <c r="BK38" s="152" t="s">
        <v>409</v>
      </c>
      <c r="BL38" s="149" t="s">
        <v>199</v>
      </c>
      <c r="BM38" s="56"/>
      <c r="BN38" s="153" t="s">
        <v>100</v>
      </c>
      <c r="BO38" s="153"/>
      <c r="BP38" s="149" t="s">
        <v>606</v>
      </c>
      <c r="BR38" s="46"/>
      <c r="BS38" s="46"/>
      <c r="BT38" s="192"/>
      <c r="BU38" s="170"/>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R38" s="441" t="s">
        <v>852</v>
      </c>
    </row>
    <row r="39" spans="1:123" s="250" customFormat="1" ht="56.25" x14ac:dyDescent="0.3">
      <c r="A39" s="149">
        <v>30</v>
      </c>
      <c r="B39" s="246" t="s">
        <v>892</v>
      </c>
      <c r="C39" s="241">
        <f t="shared" ref="C39" si="53">D39+E39</f>
        <v>0.5</v>
      </c>
      <c r="D39" s="241"/>
      <c r="E39" s="241">
        <f t="shared" ref="E39" si="54">F39+U39+BG39</f>
        <v>0.5</v>
      </c>
      <c r="F39" s="241">
        <f t="shared" ref="F39" si="55">G39+K39+L39+M39+R39+S39+T39</f>
        <v>0.5</v>
      </c>
      <c r="G39" s="241">
        <f t="shared" ref="G39" si="56">H39+I39+J39</f>
        <v>0</v>
      </c>
      <c r="H39" s="244"/>
      <c r="I39" s="243"/>
      <c r="J39" s="243"/>
      <c r="K39" s="244">
        <v>0.5</v>
      </c>
      <c r="L39" s="244"/>
      <c r="M39" s="241">
        <f t="shared" ref="M39" si="57">SUM(N39:P39)</f>
        <v>0</v>
      </c>
      <c r="N39" s="244"/>
      <c r="O39" s="243"/>
      <c r="P39" s="244"/>
      <c r="Q39" s="243"/>
      <c r="R39" s="244"/>
      <c r="S39" s="243"/>
      <c r="T39" s="243"/>
      <c r="U39" s="241">
        <f t="shared" ref="U39" si="58">V39+W39+X39+Y39+Z39+AA39+AB39+AC39+AD39+AU39+AV39+AW39+AX39+AY39+AZ39+BA39+BB39+BC39+BD39+BE39+BF39</f>
        <v>0</v>
      </c>
      <c r="V39" s="243"/>
      <c r="W39" s="243"/>
      <c r="X39" s="243"/>
      <c r="Y39" s="243"/>
      <c r="Z39" s="243"/>
      <c r="AA39" s="243"/>
      <c r="AB39" s="243"/>
      <c r="AC39" s="243"/>
      <c r="AD39" s="245">
        <f t="shared" ref="AD39" si="59">SUM(AE39:AT39)</f>
        <v>0</v>
      </c>
      <c r="AE39" s="243"/>
      <c r="AF39" s="243"/>
      <c r="AG39" s="243"/>
      <c r="AH39" s="243"/>
      <c r="AI39" s="243"/>
      <c r="AJ39" s="243"/>
      <c r="AK39" s="243"/>
      <c r="AL39" s="243"/>
      <c r="AM39" s="243"/>
      <c r="AN39" s="243"/>
      <c r="AO39" s="243"/>
      <c r="AP39" s="243"/>
      <c r="AQ39" s="243"/>
      <c r="AR39" s="243"/>
      <c r="AS39" s="243"/>
      <c r="AT39" s="243"/>
      <c r="AU39" s="243"/>
      <c r="AV39" s="244"/>
      <c r="AW39" s="243"/>
      <c r="AX39" s="243"/>
      <c r="AY39" s="244"/>
      <c r="AZ39" s="244"/>
      <c r="BA39" s="243"/>
      <c r="BB39" s="243"/>
      <c r="BC39" s="243"/>
      <c r="BD39" s="244"/>
      <c r="BE39" s="243"/>
      <c r="BF39" s="243"/>
      <c r="BG39" s="241">
        <f t="shared" si="51"/>
        <v>0</v>
      </c>
      <c r="BH39" s="246"/>
      <c r="BI39" s="246"/>
      <c r="BJ39" s="246"/>
      <c r="BK39" s="247" t="s">
        <v>409</v>
      </c>
      <c r="BL39" s="239" t="s">
        <v>199</v>
      </c>
      <c r="BM39" s="239"/>
      <c r="BN39" s="239" t="s">
        <v>94</v>
      </c>
      <c r="BO39" s="239"/>
      <c r="BP39" s="239" t="s">
        <v>863</v>
      </c>
      <c r="BQ39" s="249" t="s">
        <v>392</v>
      </c>
      <c r="BT39" s="252" t="s">
        <v>172</v>
      </c>
      <c r="BU39" s="251" t="s">
        <v>200</v>
      </c>
      <c r="BZ39" s="250">
        <f t="shared" ref="BZ39" si="60">SUM(G39:BJ39)</f>
        <v>0.5</v>
      </c>
      <c r="DR39" s="333" t="s">
        <v>899</v>
      </c>
    </row>
    <row r="40" spans="1:123" s="250" customFormat="1" ht="56.25" x14ac:dyDescent="0.3">
      <c r="A40" s="149">
        <v>31</v>
      </c>
      <c r="B40" s="246" t="s">
        <v>893</v>
      </c>
      <c r="C40" s="241">
        <f t="shared" ref="C40" si="61">D40+E40</f>
        <v>0.02</v>
      </c>
      <c r="D40" s="241"/>
      <c r="E40" s="241">
        <f t="shared" ref="E40" si="62">F40+U40+BG40</f>
        <v>0.02</v>
      </c>
      <c r="F40" s="241">
        <f t="shared" ref="F40" si="63">G40+K40+L40+M40+R40+S40+T40</f>
        <v>0.02</v>
      </c>
      <c r="G40" s="241">
        <f t="shared" ref="G40" si="64">H40+I40+J40</f>
        <v>0</v>
      </c>
      <c r="H40" s="244"/>
      <c r="I40" s="243"/>
      <c r="J40" s="243"/>
      <c r="K40" s="244">
        <v>0.02</v>
      </c>
      <c r="L40" s="244"/>
      <c r="M40" s="241">
        <f t="shared" ref="M40" si="65">SUM(N40:P40)</f>
        <v>0</v>
      </c>
      <c r="N40" s="244"/>
      <c r="O40" s="243"/>
      <c r="P40" s="244"/>
      <c r="Q40" s="243"/>
      <c r="R40" s="244"/>
      <c r="S40" s="243"/>
      <c r="T40" s="243"/>
      <c r="U40" s="241">
        <f t="shared" ref="U40" si="66">V40+W40+X40+Y40+Z40+AA40+AB40+AC40+AD40+AU40+AV40+AW40+AX40+AY40+AZ40+BA40+BB40+BC40+BD40+BE40+BF40</f>
        <v>0</v>
      </c>
      <c r="V40" s="243"/>
      <c r="W40" s="243"/>
      <c r="X40" s="243"/>
      <c r="Y40" s="243"/>
      <c r="Z40" s="243"/>
      <c r="AA40" s="243"/>
      <c r="AB40" s="243"/>
      <c r="AC40" s="243"/>
      <c r="AD40" s="245">
        <f t="shared" ref="AD40" si="67">SUM(AE40:AT40)</f>
        <v>0</v>
      </c>
      <c r="AE40" s="243"/>
      <c r="AF40" s="243"/>
      <c r="AG40" s="243"/>
      <c r="AH40" s="243"/>
      <c r="AI40" s="243"/>
      <c r="AJ40" s="243"/>
      <c r="AK40" s="243"/>
      <c r="AL40" s="243"/>
      <c r="AM40" s="243"/>
      <c r="AN40" s="243"/>
      <c r="AO40" s="243"/>
      <c r="AP40" s="243"/>
      <c r="AQ40" s="243"/>
      <c r="AR40" s="243"/>
      <c r="AS40" s="243"/>
      <c r="AT40" s="243"/>
      <c r="AU40" s="243"/>
      <c r="AV40" s="244"/>
      <c r="AW40" s="243"/>
      <c r="AX40" s="243"/>
      <c r="AY40" s="244"/>
      <c r="AZ40" s="244"/>
      <c r="BA40" s="243"/>
      <c r="BB40" s="243"/>
      <c r="BC40" s="243"/>
      <c r="BD40" s="244"/>
      <c r="BE40" s="243"/>
      <c r="BF40" s="243"/>
      <c r="BG40" s="241">
        <f t="shared" ref="BG40" si="68">BH40+BI40+BJ40</f>
        <v>0</v>
      </c>
      <c r="BH40" s="246"/>
      <c r="BI40" s="246"/>
      <c r="BJ40" s="246"/>
      <c r="BK40" s="247" t="s">
        <v>409</v>
      </c>
      <c r="BL40" s="239" t="s">
        <v>199</v>
      </c>
      <c r="BM40" s="239"/>
      <c r="BN40" s="239" t="s">
        <v>94</v>
      </c>
      <c r="BO40" s="239"/>
      <c r="BP40" s="239" t="s">
        <v>863</v>
      </c>
      <c r="BQ40" s="249" t="s">
        <v>392</v>
      </c>
      <c r="BT40" s="252" t="s">
        <v>172</v>
      </c>
      <c r="BU40" s="251" t="s">
        <v>200</v>
      </c>
      <c r="BZ40" s="250">
        <f t="shared" ref="BZ40" si="69">SUM(G40:BJ40)</f>
        <v>0.02</v>
      </c>
      <c r="DR40" s="333" t="s">
        <v>899</v>
      </c>
    </row>
    <row r="41" spans="1:123" s="250" customFormat="1" ht="56.25" x14ac:dyDescent="0.3">
      <c r="A41" s="149">
        <v>32</v>
      </c>
      <c r="B41" s="246" t="s">
        <v>894</v>
      </c>
      <c r="C41" s="241">
        <f t="shared" ref="C41:C47" si="70">D41+E41</f>
        <v>0.05</v>
      </c>
      <c r="D41" s="241"/>
      <c r="E41" s="241">
        <f t="shared" ref="E41" si="71">F41+U41+BG41</f>
        <v>0.05</v>
      </c>
      <c r="F41" s="241">
        <f t="shared" ref="F41" si="72">G41+K41+L41+M41+R41+S41+T41</f>
        <v>0.05</v>
      </c>
      <c r="G41" s="241">
        <f t="shared" ref="G41" si="73">H41+I41+J41</f>
        <v>0</v>
      </c>
      <c r="H41" s="244"/>
      <c r="I41" s="243"/>
      <c r="J41" s="243"/>
      <c r="K41" s="244">
        <v>0.05</v>
      </c>
      <c r="L41" s="244"/>
      <c r="M41" s="241">
        <f t="shared" ref="M41" si="74">SUM(N41:P41)</f>
        <v>0</v>
      </c>
      <c r="N41" s="244"/>
      <c r="O41" s="243"/>
      <c r="P41" s="244"/>
      <c r="Q41" s="243"/>
      <c r="R41" s="244"/>
      <c r="S41" s="243"/>
      <c r="T41" s="243"/>
      <c r="U41" s="241">
        <f t="shared" ref="U41" si="75">V41+W41+X41+Y41+Z41+AA41+AB41+AC41+AD41+AU41+AV41+AW41+AX41+AY41+AZ41+BA41+BB41+BC41+BD41+BE41+BF41</f>
        <v>0</v>
      </c>
      <c r="V41" s="243"/>
      <c r="W41" s="243"/>
      <c r="X41" s="243"/>
      <c r="Y41" s="243"/>
      <c r="Z41" s="243"/>
      <c r="AA41" s="243"/>
      <c r="AB41" s="243"/>
      <c r="AC41" s="243"/>
      <c r="AD41" s="245">
        <f t="shared" ref="AD41" si="76">SUM(AE41:AT41)</f>
        <v>0</v>
      </c>
      <c r="AE41" s="243"/>
      <c r="AF41" s="243"/>
      <c r="AG41" s="243"/>
      <c r="AH41" s="243"/>
      <c r="AI41" s="243"/>
      <c r="AJ41" s="243"/>
      <c r="AK41" s="243"/>
      <c r="AL41" s="243"/>
      <c r="AM41" s="243"/>
      <c r="AN41" s="243"/>
      <c r="AO41" s="243"/>
      <c r="AP41" s="243"/>
      <c r="AQ41" s="243"/>
      <c r="AR41" s="243"/>
      <c r="AS41" s="243"/>
      <c r="AT41" s="243"/>
      <c r="AU41" s="243"/>
      <c r="AV41" s="244"/>
      <c r="AW41" s="243"/>
      <c r="AX41" s="243"/>
      <c r="AY41" s="244"/>
      <c r="AZ41" s="244"/>
      <c r="BA41" s="243"/>
      <c r="BB41" s="243"/>
      <c r="BC41" s="243"/>
      <c r="BD41" s="244"/>
      <c r="BE41" s="243"/>
      <c r="BF41" s="243"/>
      <c r="BG41" s="241">
        <f t="shared" ref="BG41" si="77">BH41+BI41+BJ41</f>
        <v>0</v>
      </c>
      <c r="BH41" s="246"/>
      <c r="BI41" s="246"/>
      <c r="BJ41" s="246"/>
      <c r="BK41" s="247" t="s">
        <v>409</v>
      </c>
      <c r="BL41" s="239" t="s">
        <v>199</v>
      </c>
      <c r="BM41" s="239"/>
      <c r="BN41" s="239" t="s">
        <v>94</v>
      </c>
      <c r="BO41" s="239"/>
      <c r="BP41" s="239" t="s">
        <v>863</v>
      </c>
      <c r="BQ41" s="249" t="s">
        <v>392</v>
      </c>
      <c r="BT41" s="252" t="s">
        <v>172</v>
      </c>
      <c r="BU41" s="251" t="s">
        <v>200</v>
      </c>
      <c r="BZ41" s="250">
        <f t="shared" ref="BZ41" si="78">SUM(G41:BJ41)</f>
        <v>0.05</v>
      </c>
      <c r="DR41" s="333" t="s">
        <v>899</v>
      </c>
    </row>
    <row r="42" spans="1:123" s="250" customFormat="1" ht="56.25" x14ac:dyDescent="0.3">
      <c r="A42" s="149">
        <v>33</v>
      </c>
      <c r="B42" s="246" t="s">
        <v>895</v>
      </c>
      <c r="C42" s="241">
        <f t="shared" si="70"/>
        <v>0.3</v>
      </c>
      <c r="D42" s="241"/>
      <c r="E42" s="241">
        <f t="shared" ref="E42" si="79">F42+U42+BG42</f>
        <v>0.3</v>
      </c>
      <c r="F42" s="241">
        <f t="shared" ref="F42" si="80">G42+K42+L42+M42+R42+S42+T42</f>
        <v>0.3</v>
      </c>
      <c r="G42" s="241">
        <f t="shared" ref="G42" si="81">H42+I42+J42</f>
        <v>0</v>
      </c>
      <c r="H42" s="244"/>
      <c r="I42" s="243"/>
      <c r="J42" s="243"/>
      <c r="K42" s="244">
        <v>0.3</v>
      </c>
      <c r="L42" s="244"/>
      <c r="M42" s="241">
        <f t="shared" ref="M42" si="82">SUM(N42:P42)</f>
        <v>0</v>
      </c>
      <c r="N42" s="244"/>
      <c r="O42" s="243"/>
      <c r="P42" s="244"/>
      <c r="Q42" s="243"/>
      <c r="R42" s="244"/>
      <c r="S42" s="243"/>
      <c r="T42" s="243"/>
      <c r="U42" s="241">
        <f t="shared" ref="U42" si="83">V42+W42+X42+Y42+Z42+AA42+AB42+AC42+AD42+AU42+AV42+AW42+AX42+AY42+AZ42+BA42+BB42+BC42+BD42+BE42+BF42</f>
        <v>0</v>
      </c>
      <c r="V42" s="243"/>
      <c r="W42" s="243"/>
      <c r="X42" s="243"/>
      <c r="Y42" s="243"/>
      <c r="Z42" s="243"/>
      <c r="AA42" s="243"/>
      <c r="AB42" s="243"/>
      <c r="AC42" s="243"/>
      <c r="AD42" s="245">
        <f t="shared" ref="AD42" si="84">SUM(AE42:AT42)</f>
        <v>0</v>
      </c>
      <c r="AE42" s="243"/>
      <c r="AF42" s="243"/>
      <c r="AG42" s="243"/>
      <c r="AH42" s="243"/>
      <c r="AI42" s="243"/>
      <c r="AJ42" s="243"/>
      <c r="AK42" s="243"/>
      <c r="AL42" s="243"/>
      <c r="AM42" s="243"/>
      <c r="AN42" s="243"/>
      <c r="AO42" s="243"/>
      <c r="AP42" s="243"/>
      <c r="AQ42" s="243"/>
      <c r="AR42" s="243"/>
      <c r="AS42" s="243"/>
      <c r="AT42" s="243"/>
      <c r="AU42" s="243"/>
      <c r="AV42" s="244"/>
      <c r="AW42" s="243"/>
      <c r="AX42" s="243"/>
      <c r="AY42" s="244"/>
      <c r="AZ42" s="244"/>
      <c r="BA42" s="243"/>
      <c r="BB42" s="243"/>
      <c r="BC42" s="243"/>
      <c r="BD42" s="244"/>
      <c r="BE42" s="243"/>
      <c r="BF42" s="243"/>
      <c r="BG42" s="241">
        <f t="shared" ref="BG42" si="85">BH42+BI42+BJ42</f>
        <v>0</v>
      </c>
      <c r="BH42" s="246"/>
      <c r="BI42" s="246"/>
      <c r="BJ42" s="246"/>
      <c r="BK42" s="247" t="s">
        <v>409</v>
      </c>
      <c r="BL42" s="239" t="s">
        <v>199</v>
      </c>
      <c r="BM42" s="239"/>
      <c r="BN42" s="239" t="s">
        <v>94</v>
      </c>
      <c r="BO42" s="239"/>
      <c r="BP42" s="239" t="s">
        <v>863</v>
      </c>
      <c r="BQ42" s="249" t="s">
        <v>392</v>
      </c>
      <c r="BT42" s="252" t="s">
        <v>172</v>
      </c>
      <c r="BU42" s="251" t="s">
        <v>200</v>
      </c>
      <c r="BZ42" s="250">
        <f t="shared" ref="BZ42" si="86">SUM(G42:BJ42)</f>
        <v>0.3</v>
      </c>
      <c r="DR42" s="333" t="s">
        <v>899</v>
      </c>
    </row>
    <row r="43" spans="1:123" s="250" customFormat="1" ht="56.25" x14ac:dyDescent="0.3">
      <c r="A43" s="149">
        <v>34</v>
      </c>
      <c r="B43" s="246" t="s">
        <v>896</v>
      </c>
      <c r="C43" s="241">
        <f t="shared" si="70"/>
        <v>0.04</v>
      </c>
      <c r="D43" s="241"/>
      <c r="E43" s="241">
        <f t="shared" ref="E43" si="87">F43+U43+BG43</f>
        <v>0.04</v>
      </c>
      <c r="F43" s="241">
        <f t="shared" ref="F43" si="88">G43+K43+L43+M43+R43+S43+T43</f>
        <v>0.04</v>
      </c>
      <c r="G43" s="241">
        <f t="shared" ref="G43" si="89">H43+I43+J43</f>
        <v>0</v>
      </c>
      <c r="H43" s="244"/>
      <c r="I43" s="243"/>
      <c r="J43" s="243"/>
      <c r="K43" s="244">
        <v>0.04</v>
      </c>
      <c r="L43" s="244"/>
      <c r="M43" s="241">
        <f t="shared" ref="M43" si="90">SUM(N43:P43)</f>
        <v>0</v>
      </c>
      <c r="N43" s="244"/>
      <c r="O43" s="243"/>
      <c r="P43" s="244"/>
      <c r="Q43" s="243"/>
      <c r="R43" s="244"/>
      <c r="S43" s="243"/>
      <c r="T43" s="243"/>
      <c r="U43" s="241">
        <f t="shared" ref="U43" si="91">V43+W43+X43+Y43+Z43+AA43+AB43+AC43+AD43+AU43+AV43+AW43+AX43+AY43+AZ43+BA43+BB43+BC43+BD43+BE43+BF43</f>
        <v>0</v>
      </c>
      <c r="V43" s="243"/>
      <c r="W43" s="243"/>
      <c r="X43" s="243"/>
      <c r="Y43" s="243"/>
      <c r="Z43" s="243"/>
      <c r="AA43" s="243"/>
      <c r="AB43" s="243"/>
      <c r="AC43" s="243"/>
      <c r="AD43" s="245">
        <f t="shared" ref="AD43" si="92">SUM(AE43:AT43)</f>
        <v>0</v>
      </c>
      <c r="AE43" s="243"/>
      <c r="AF43" s="243"/>
      <c r="AG43" s="243"/>
      <c r="AH43" s="243"/>
      <c r="AI43" s="243"/>
      <c r="AJ43" s="243"/>
      <c r="AK43" s="243"/>
      <c r="AL43" s="243"/>
      <c r="AM43" s="243"/>
      <c r="AN43" s="243"/>
      <c r="AO43" s="243"/>
      <c r="AP43" s="243"/>
      <c r="AQ43" s="243"/>
      <c r="AR43" s="243"/>
      <c r="AS43" s="243"/>
      <c r="AT43" s="243"/>
      <c r="AU43" s="243"/>
      <c r="AV43" s="244"/>
      <c r="AW43" s="243"/>
      <c r="AX43" s="243"/>
      <c r="AY43" s="244"/>
      <c r="AZ43" s="244"/>
      <c r="BA43" s="243"/>
      <c r="BB43" s="243"/>
      <c r="BC43" s="243"/>
      <c r="BD43" s="244"/>
      <c r="BE43" s="243"/>
      <c r="BF43" s="243"/>
      <c r="BG43" s="241">
        <f t="shared" ref="BG43" si="93">BH43+BI43+BJ43</f>
        <v>0</v>
      </c>
      <c r="BH43" s="246"/>
      <c r="BI43" s="246"/>
      <c r="BJ43" s="246"/>
      <c r="BK43" s="247" t="s">
        <v>409</v>
      </c>
      <c r="BL43" s="239" t="s">
        <v>199</v>
      </c>
      <c r="BM43" s="239"/>
      <c r="BN43" s="239" t="s">
        <v>94</v>
      </c>
      <c r="BO43" s="239"/>
      <c r="BP43" s="239" t="s">
        <v>863</v>
      </c>
      <c r="BQ43" s="249" t="s">
        <v>392</v>
      </c>
      <c r="BT43" s="252" t="s">
        <v>172</v>
      </c>
      <c r="BU43" s="251" t="s">
        <v>200</v>
      </c>
      <c r="BZ43" s="250">
        <f t="shared" ref="BZ43" si="94">SUM(G43:BJ43)</f>
        <v>0.04</v>
      </c>
      <c r="DR43" s="333" t="s">
        <v>899</v>
      </c>
    </row>
    <row r="44" spans="1:123" s="250" customFormat="1" ht="56.25" x14ac:dyDescent="0.3">
      <c r="A44" s="149">
        <v>35</v>
      </c>
      <c r="B44" s="246" t="s">
        <v>897</v>
      </c>
      <c r="C44" s="241">
        <f t="shared" si="70"/>
        <v>0.5</v>
      </c>
      <c r="D44" s="241"/>
      <c r="E44" s="241">
        <f t="shared" ref="E44" si="95">F44+U44+BG44</f>
        <v>0.5</v>
      </c>
      <c r="F44" s="241">
        <f t="shared" ref="F44" si="96">G44+K44+L44+M44+R44+S44+T44</f>
        <v>0.5</v>
      </c>
      <c r="G44" s="241">
        <f t="shared" ref="G44" si="97">H44+I44+J44</f>
        <v>0</v>
      </c>
      <c r="H44" s="244"/>
      <c r="I44" s="243"/>
      <c r="J44" s="243"/>
      <c r="K44" s="244">
        <v>0.5</v>
      </c>
      <c r="L44" s="244"/>
      <c r="M44" s="241">
        <f t="shared" ref="M44" si="98">SUM(N44:P44)</f>
        <v>0</v>
      </c>
      <c r="N44" s="244"/>
      <c r="O44" s="243"/>
      <c r="P44" s="244"/>
      <c r="Q44" s="243"/>
      <c r="R44" s="244"/>
      <c r="S44" s="243"/>
      <c r="T44" s="243"/>
      <c r="U44" s="241">
        <f t="shared" ref="U44" si="99">V44+W44+X44+Y44+Z44+AA44+AB44+AC44+AD44+AU44+AV44+AW44+AX44+AY44+AZ44+BA44+BB44+BC44+BD44+BE44+BF44</f>
        <v>0</v>
      </c>
      <c r="V44" s="243"/>
      <c r="W44" s="243"/>
      <c r="X44" s="243"/>
      <c r="Y44" s="243"/>
      <c r="Z44" s="243"/>
      <c r="AA44" s="243"/>
      <c r="AB44" s="243"/>
      <c r="AC44" s="243"/>
      <c r="AD44" s="245">
        <f t="shared" ref="AD44" si="100">SUM(AE44:AT44)</f>
        <v>0</v>
      </c>
      <c r="AE44" s="243"/>
      <c r="AF44" s="243"/>
      <c r="AG44" s="243"/>
      <c r="AH44" s="243"/>
      <c r="AI44" s="243"/>
      <c r="AJ44" s="243"/>
      <c r="AK44" s="243"/>
      <c r="AL44" s="243"/>
      <c r="AM44" s="243"/>
      <c r="AN44" s="243"/>
      <c r="AO44" s="243"/>
      <c r="AP44" s="243"/>
      <c r="AQ44" s="243"/>
      <c r="AR44" s="243"/>
      <c r="AS44" s="243"/>
      <c r="AT44" s="243"/>
      <c r="AU44" s="243"/>
      <c r="AV44" s="244"/>
      <c r="AW44" s="243"/>
      <c r="AX44" s="243"/>
      <c r="AY44" s="244"/>
      <c r="AZ44" s="244"/>
      <c r="BA44" s="243"/>
      <c r="BB44" s="243"/>
      <c r="BC44" s="243"/>
      <c r="BD44" s="244"/>
      <c r="BE44" s="243"/>
      <c r="BF44" s="243"/>
      <c r="BG44" s="241">
        <f t="shared" ref="BG44" si="101">BH44+BI44+BJ44</f>
        <v>0</v>
      </c>
      <c r="BH44" s="246"/>
      <c r="BI44" s="246"/>
      <c r="BJ44" s="246"/>
      <c r="BK44" s="247" t="s">
        <v>409</v>
      </c>
      <c r="BL44" s="239" t="s">
        <v>199</v>
      </c>
      <c r="BM44" s="239"/>
      <c r="BN44" s="239" t="s">
        <v>94</v>
      </c>
      <c r="BO44" s="239"/>
      <c r="BP44" s="239" t="s">
        <v>863</v>
      </c>
      <c r="BQ44" s="249" t="s">
        <v>392</v>
      </c>
      <c r="BT44" s="252" t="s">
        <v>172</v>
      </c>
      <c r="BU44" s="251" t="s">
        <v>200</v>
      </c>
      <c r="BZ44" s="250">
        <f t="shared" ref="BZ44" si="102">SUM(G44:BJ44)</f>
        <v>0.5</v>
      </c>
      <c r="DR44" s="333" t="s">
        <v>899</v>
      </c>
    </row>
    <row r="45" spans="1:123" s="250" customFormat="1" ht="56.25" x14ac:dyDescent="0.3">
      <c r="A45" s="149">
        <v>36</v>
      </c>
      <c r="B45" s="246" t="s">
        <v>898</v>
      </c>
      <c r="C45" s="241">
        <f t="shared" si="70"/>
        <v>0.06</v>
      </c>
      <c r="D45" s="241"/>
      <c r="E45" s="241">
        <f t="shared" ref="E45" si="103">F45+U45+BG45</f>
        <v>0.06</v>
      </c>
      <c r="F45" s="241">
        <f t="shared" ref="F45" si="104">G45+K45+L45+M45+R45+S45+T45</f>
        <v>0.06</v>
      </c>
      <c r="G45" s="241">
        <f t="shared" ref="G45" si="105">H45+I45+J45</f>
        <v>0</v>
      </c>
      <c r="H45" s="244"/>
      <c r="I45" s="243"/>
      <c r="J45" s="243"/>
      <c r="K45" s="244">
        <v>0.06</v>
      </c>
      <c r="L45" s="244"/>
      <c r="M45" s="241">
        <f t="shared" ref="M45" si="106">SUM(N45:P45)</f>
        <v>0</v>
      </c>
      <c r="N45" s="244"/>
      <c r="O45" s="243"/>
      <c r="P45" s="244"/>
      <c r="Q45" s="243"/>
      <c r="R45" s="244"/>
      <c r="S45" s="243"/>
      <c r="T45" s="243"/>
      <c r="U45" s="241">
        <f t="shared" ref="U45" si="107">V45+W45+X45+Y45+Z45+AA45+AB45+AC45+AD45+AU45+AV45+AW45+AX45+AY45+AZ45+BA45+BB45+BC45+BD45+BE45+BF45</f>
        <v>0</v>
      </c>
      <c r="V45" s="243"/>
      <c r="W45" s="243"/>
      <c r="X45" s="243"/>
      <c r="Y45" s="243"/>
      <c r="Z45" s="243"/>
      <c r="AA45" s="243"/>
      <c r="AB45" s="243"/>
      <c r="AC45" s="243"/>
      <c r="AD45" s="245">
        <f t="shared" ref="AD45" si="108">SUM(AE45:AT45)</f>
        <v>0</v>
      </c>
      <c r="AE45" s="243"/>
      <c r="AF45" s="243"/>
      <c r="AG45" s="243"/>
      <c r="AH45" s="243"/>
      <c r="AI45" s="243"/>
      <c r="AJ45" s="243"/>
      <c r="AK45" s="243"/>
      <c r="AL45" s="243"/>
      <c r="AM45" s="243"/>
      <c r="AN45" s="243"/>
      <c r="AO45" s="243"/>
      <c r="AP45" s="243"/>
      <c r="AQ45" s="243"/>
      <c r="AR45" s="243"/>
      <c r="AS45" s="243"/>
      <c r="AT45" s="243"/>
      <c r="AU45" s="243"/>
      <c r="AV45" s="244"/>
      <c r="AW45" s="243"/>
      <c r="AX45" s="243"/>
      <c r="AY45" s="244"/>
      <c r="AZ45" s="244"/>
      <c r="BA45" s="243"/>
      <c r="BB45" s="243"/>
      <c r="BC45" s="243"/>
      <c r="BD45" s="244"/>
      <c r="BE45" s="243"/>
      <c r="BF45" s="243"/>
      <c r="BG45" s="241">
        <f t="shared" ref="BG45" si="109">BH45+BI45+BJ45</f>
        <v>0</v>
      </c>
      <c r="BH45" s="246"/>
      <c r="BI45" s="246"/>
      <c r="BJ45" s="246"/>
      <c r="BK45" s="247" t="s">
        <v>409</v>
      </c>
      <c r="BL45" s="239" t="s">
        <v>199</v>
      </c>
      <c r="BM45" s="239"/>
      <c r="BN45" s="239" t="s">
        <v>95</v>
      </c>
      <c r="BO45" s="239"/>
      <c r="BP45" s="239" t="s">
        <v>863</v>
      </c>
      <c r="BQ45" s="249" t="s">
        <v>392</v>
      </c>
      <c r="BT45" s="252" t="s">
        <v>172</v>
      </c>
      <c r="BU45" s="251" t="s">
        <v>200</v>
      </c>
      <c r="BZ45" s="250">
        <f t="shared" ref="BZ45" si="110">SUM(G45:BJ45)</f>
        <v>0.06</v>
      </c>
      <c r="DR45" s="333" t="s">
        <v>899</v>
      </c>
    </row>
    <row r="46" spans="1:123" s="250" customFormat="1" ht="56.25" x14ac:dyDescent="0.3">
      <c r="A46" s="149">
        <v>37</v>
      </c>
      <c r="B46" s="246" t="s">
        <v>901</v>
      </c>
      <c r="C46" s="241">
        <f t="shared" si="70"/>
        <v>0.1</v>
      </c>
      <c r="D46" s="241"/>
      <c r="E46" s="241">
        <f t="shared" ref="E46" si="111">F46+U46+BG46</f>
        <v>0.1</v>
      </c>
      <c r="F46" s="241">
        <f t="shared" ref="F46" si="112">G46+K46+L46+M46+R46+S46+T46</f>
        <v>0.1</v>
      </c>
      <c r="G46" s="241">
        <f t="shared" ref="G46" si="113">H46+I46+J46</f>
        <v>0</v>
      </c>
      <c r="H46" s="244"/>
      <c r="I46" s="243"/>
      <c r="J46" s="243"/>
      <c r="K46" s="244">
        <v>0.1</v>
      </c>
      <c r="L46" s="244"/>
      <c r="M46" s="241">
        <f t="shared" ref="M46" si="114">SUM(N46:P46)</f>
        <v>0</v>
      </c>
      <c r="N46" s="244"/>
      <c r="O46" s="243"/>
      <c r="P46" s="244"/>
      <c r="Q46" s="243"/>
      <c r="R46" s="244"/>
      <c r="S46" s="243"/>
      <c r="T46" s="243"/>
      <c r="U46" s="241">
        <f t="shared" ref="U46" si="115">V46+W46+X46+Y46+Z46+AA46+AB46+AC46+AD46+AU46+AV46+AW46+AX46+AY46+AZ46+BA46+BB46+BC46+BD46+BE46+BF46</f>
        <v>0</v>
      </c>
      <c r="V46" s="243"/>
      <c r="W46" s="243"/>
      <c r="X46" s="243"/>
      <c r="Y46" s="243"/>
      <c r="Z46" s="243"/>
      <c r="AA46" s="243"/>
      <c r="AB46" s="243"/>
      <c r="AC46" s="243"/>
      <c r="AD46" s="245">
        <f t="shared" ref="AD46" si="116">SUM(AE46:AT46)</f>
        <v>0</v>
      </c>
      <c r="AE46" s="243"/>
      <c r="AF46" s="243"/>
      <c r="AG46" s="243"/>
      <c r="AH46" s="243"/>
      <c r="AI46" s="243"/>
      <c r="AJ46" s="243"/>
      <c r="AK46" s="243"/>
      <c r="AL46" s="243"/>
      <c r="AM46" s="243"/>
      <c r="AN46" s="243"/>
      <c r="AO46" s="243"/>
      <c r="AP46" s="243"/>
      <c r="AQ46" s="243"/>
      <c r="AR46" s="243"/>
      <c r="AS46" s="243"/>
      <c r="AT46" s="243"/>
      <c r="AU46" s="243"/>
      <c r="AV46" s="244"/>
      <c r="AW46" s="243"/>
      <c r="AX46" s="243"/>
      <c r="AY46" s="244"/>
      <c r="AZ46" s="244"/>
      <c r="BA46" s="243"/>
      <c r="BB46" s="243"/>
      <c r="BC46" s="243"/>
      <c r="BD46" s="244"/>
      <c r="BE46" s="243"/>
      <c r="BF46" s="243"/>
      <c r="BG46" s="241">
        <f t="shared" ref="BG46" si="117">BH46+BI46+BJ46</f>
        <v>0</v>
      </c>
      <c r="BH46" s="246"/>
      <c r="BI46" s="246"/>
      <c r="BJ46" s="246"/>
      <c r="BK46" s="247" t="s">
        <v>409</v>
      </c>
      <c r="BL46" s="239" t="s">
        <v>199</v>
      </c>
      <c r="BM46" s="239"/>
      <c r="BN46" s="239" t="s">
        <v>86</v>
      </c>
      <c r="BO46" s="239"/>
      <c r="BP46" s="239" t="s">
        <v>863</v>
      </c>
      <c r="BQ46" s="249" t="s">
        <v>392</v>
      </c>
      <c r="BT46" s="252" t="s">
        <v>172</v>
      </c>
      <c r="BU46" s="251" t="s">
        <v>200</v>
      </c>
      <c r="BZ46" s="250">
        <f t="shared" ref="BZ46" si="118">SUM(G46:BJ46)</f>
        <v>0.1</v>
      </c>
      <c r="DR46" s="333" t="s">
        <v>899</v>
      </c>
    </row>
    <row r="47" spans="1:123" s="250" customFormat="1" ht="56.25" x14ac:dyDescent="0.3">
      <c r="A47" s="149">
        <v>38</v>
      </c>
      <c r="B47" s="246" t="s">
        <v>707</v>
      </c>
      <c r="C47" s="241">
        <f t="shared" si="70"/>
        <v>0.1</v>
      </c>
      <c r="D47" s="241"/>
      <c r="E47" s="241">
        <f t="shared" ref="E47" si="119">F47+U47+BG47</f>
        <v>0.1</v>
      </c>
      <c r="F47" s="241">
        <f t="shared" ref="F47" si="120">G47+K47+L47+M47+R47+S47+T47</f>
        <v>0.1</v>
      </c>
      <c r="G47" s="241">
        <f t="shared" ref="G47" si="121">H47+I47+J47</f>
        <v>0</v>
      </c>
      <c r="H47" s="244"/>
      <c r="I47" s="243"/>
      <c r="J47" s="243"/>
      <c r="K47" s="244">
        <v>0.1</v>
      </c>
      <c r="L47" s="244"/>
      <c r="M47" s="241">
        <f t="shared" ref="M47" si="122">SUM(N47:P47)</f>
        <v>0</v>
      </c>
      <c r="N47" s="244"/>
      <c r="O47" s="243"/>
      <c r="P47" s="244"/>
      <c r="Q47" s="243"/>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239" t="s">
        <v>199</v>
      </c>
      <c r="BM47" s="316"/>
      <c r="BN47" s="263" t="s">
        <v>113</v>
      </c>
      <c r="BO47" s="239" t="s">
        <v>512</v>
      </c>
      <c r="BP47" s="263" t="s">
        <v>863</v>
      </c>
      <c r="BQ47" s="315"/>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439"/>
      <c r="DR47" s="438" t="s">
        <v>886</v>
      </c>
    </row>
    <row r="48" spans="1:123" ht="44.45" customHeight="1" x14ac:dyDescent="0.3">
      <c r="DO48" s="816"/>
    </row>
    <row r="49" spans="119:119" x14ac:dyDescent="0.3">
      <c r="DO49" s="816"/>
    </row>
    <row r="50" spans="119:119" x14ac:dyDescent="0.3">
      <c r="DO50" s="816"/>
    </row>
    <row r="51" spans="119:119" x14ac:dyDescent="0.3">
      <c r="DO51" s="816"/>
    </row>
    <row r="52" spans="119:119" x14ac:dyDescent="0.3">
      <c r="DO52" s="816"/>
    </row>
    <row r="53" spans="119:119" x14ac:dyDescent="0.3">
      <c r="DO53" s="816"/>
    </row>
    <row r="54" spans="119:119" x14ac:dyDescent="0.3">
      <c r="DO54" s="816"/>
    </row>
    <row r="55" spans="119:119" x14ac:dyDescent="0.3">
      <c r="DO55" s="816"/>
    </row>
    <row r="56" spans="119:119" x14ac:dyDescent="0.3">
      <c r="DO56" s="816"/>
    </row>
    <row r="58" spans="119:119" x14ac:dyDescent="0.3">
      <c r="DO58" s="816"/>
    </row>
    <row r="59" spans="119:119" x14ac:dyDescent="0.3">
      <c r="DO59" s="816"/>
    </row>
    <row r="60" spans="119:119" x14ac:dyDescent="0.3">
      <c r="DO60" s="816"/>
    </row>
    <row r="61" spans="119:119" x14ac:dyDescent="0.3">
      <c r="DO61" s="816"/>
    </row>
    <row r="62" spans="119:119" x14ac:dyDescent="0.3">
      <c r="DO62" s="816"/>
    </row>
    <row r="63" spans="119:119" x14ac:dyDescent="0.3">
      <c r="DO63" s="816"/>
    </row>
  </sheetData>
  <autoFilter ref="A9:DQ38"/>
  <mergeCells count="62">
    <mergeCell ref="DO62:DO63"/>
    <mergeCell ref="DO58:DO59"/>
    <mergeCell ref="DO60:DO61"/>
    <mergeCell ref="DO53:DO54"/>
    <mergeCell ref="DO55:DO56"/>
    <mergeCell ref="DO48:DO50"/>
    <mergeCell ref="DO51:DO52"/>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ageMargins left="0.7" right="0.7" top="0.75" bottom="0.75" header="0.3" footer="0.3"/>
  <pageSetup paperSize="9" scale="51" orientation="landscape" r:id="rId1"/>
  <colBreaks count="1" manualBreakCount="1">
    <brk id="1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2"/>
  <dimension ref="A1:DS60"/>
  <sheetViews>
    <sheetView topLeftCell="A26"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88671875" style="46" customWidth="1"/>
    <col min="123" max="123" width="20.77734375"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ht="18" customHeigh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767</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373</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row>
    <row r="11" spans="1:123" ht="56.25" x14ac:dyDescent="0.3">
      <c r="A11" s="149">
        <v>2</v>
      </c>
      <c r="B11" s="56" t="s">
        <v>579</v>
      </c>
      <c r="C11" s="140">
        <f t="shared" si="0"/>
        <v>2.5</v>
      </c>
      <c r="D11" s="140"/>
      <c r="E11" s="140">
        <f t="shared" si="1"/>
        <v>2.5</v>
      </c>
      <c r="F11" s="140">
        <f t="shared" si="2"/>
        <v>2.5</v>
      </c>
      <c r="G11" s="140">
        <f>H11+I11+J11</f>
        <v>0</v>
      </c>
      <c r="H11" s="157"/>
      <c r="I11" s="157"/>
      <c r="J11" s="157"/>
      <c r="K11" s="157"/>
      <c r="L11" s="157"/>
      <c r="M11" s="140">
        <f t="shared" si="3"/>
        <v>2.5</v>
      </c>
      <c r="N11" s="157"/>
      <c r="O11" s="157"/>
      <c r="P11" s="151">
        <v>2.5</v>
      </c>
      <c r="Q11" s="157"/>
      <c r="R11" s="151"/>
      <c r="S11" s="157"/>
      <c r="T11" s="157"/>
      <c r="U11" s="140">
        <f t="shared" si="4"/>
        <v>0</v>
      </c>
      <c r="V11" s="157"/>
      <c r="W11" s="157"/>
      <c r="X11" s="157"/>
      <c r="Y11" s="157"/>
      <c r="Z11" s="157"/>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40">
        <f t="shared" si="6"/>
        <v>0</v>
      </c>
      <c r="BH11" s="56"/>
      <c r="BI11" s="56"/>
      <c r="BJ11" s="56"/>
      <c r="BK11" s="152" t="s">
        <v>409</v>
      </c>
      <c r="BL11" s="153" t="s">
        <v>373</v>
      </c>
      <c r="BM11" s="149" t="s">
        <v>641</v>
      </c>
      <c r="BN11" s="154" t="s">
        <v>85</v>
      </c>
      <c r="BO11" s="149" t="s">
        <v>768</v>
      </c>
      <c r="BP11" s="149" t="s">
        <v>606</v>
      </c>
      <c r="BQ11" s="60" t="s">
        <v>392</v>
      </c>
      <c r="BZ11" s="39">
        <f>SUM(G11:BJ11)</f>
        <v>5</v>
      </c>
      <c r="DR11" s="19" t="s">
        <v>852</v>
      </c>
    </row>
    <row r="12" spans="1:123" s="250" customFormat="1" ht="56.25" x14ac:dyDescent="0.3">
      <c r="A12" s="239">
        <v>3</v>
      </c>
      <c r="B12" s="431" t="s">
        <v>226</v>
      </c>
      <c r="C12" s="241">
        <f t="shared" ref="C12:C21" si="7">D12+E12</f>
        <v>0.32</v>
      </c>
      <c r="D12" s="241"/>
      <c r="E12" s="241">
        <f t="shared" ref="E12:E21" si="8">F12+U12+BG12</f>
        <v>0.32</v>
      </c>
      <c r="F12" s="241">
        <f t="shared" ref="F12:F21" si="9">G12+K12+L12+M12+R12+S12+T12</f>
        <v>0.32</v>
      </c>
      <c r="G12" s="241">
        <f t="shared" ref="G12:G21" si="10">H12+I12+J12</f>
        <v>0</v>
      </c>
      <c r="H12" s="243"/>
      <c r="I12" s="243"/>
      <c r="J12" s="243"/>
      <c r="K12" s="432">
        <v>0.32</v>
      </c>
      <c r="L12" s="243"/>
      <c r="M12" s="241">
        <f t="shared" ref="M12:M21" si="11">SUM(N12:P12)</f>
        <v>0</v>
      </c>
      <c r="N12" s="243"/>
      <c r="O12" s="243"/>
      <c r="P12" s="243"/>
      <c r="Q12" s="243"/>
      <c r="R12" s="243"/>
      <c r="S12" s="243"/>
      <c r="T12" s="243"/>
      <c r="U12" s="241">
        <f t="shared" ref="U12:U21" si="12">V12+W12+X12+Y12+Z12+AA12+AB12+AC12+AD12+AU12+AV12+AW12+AX12+AY12+AZ12+BA12+BB12+BC12+BD12+BE12+BF12</f>
        <v>0</v>
      </c>
      <c r="V12" s="243"/>
      <c r="W12" s="243"/>
      <c r="X12" s="243"/>
      <c r="Y12" s="243"/>
      <c r="Z12" s="243"/>
      <c r="AA12" s="243"/>
      <c r="AB12" s="243"/>
      <c r="AC12" s="243"/>
      <c r="AD12" s="245">
        <f t="shared" ref="AD12:AD21" si="13">SUM(AE12:AT12)</f>
        <v>0</v>
      </c>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1">
        <f t="shared" ref="BG12:BG21" si="14">BH12+BI12+BJ12</f>
        <v>0</v>
      </c>
      <c r="BH12" s="246"/>
      <c r="BI12" s="246"/>
      <c r="BJ12" s="246"/>
      <c r="BK12" s="247" t="s">
        <v>409</v>
      </c>
      <c r="BL12" s="248" t="s">
        <v>373</v>
      </c>
      <c r="BM12" s="239"/>
      <c r="BN12" s="239" t="s">
        <v>94</v>
      </c>
      <c r="BO12" s="239" t="s">
        <v>711</v>
      </c>
      <c r="BP12" s="239" t="s">
        <v>607</v>
      </c>
      <c r="BQ12" s="249" t="s">
        <v>392</v>
      </c>
      <c r="BU12" s="250" t="s">
        <v>227</v>
      </c>
      <c r="BZ12" s="250">
        <f t="shared" ref="BZ12:BZ21" si="15">SUM(G12:BJ12)</f>
        <v>0.32</v>
      </c>
      <c r="DR12" s="316" t="s">
        <v>853</v>
      </c>
      <c r="DS12" s="250" t="s">
        <v>883</v>
      </c>
    </row>
    <row r="13" spans="1:123" s="250" customFormat="1" ht="56.25" x14ac:dyDescent="0.3">
      <c r="A13" s="239">
        <v>4</v>
      </c>
      <c r="B13" s="431" t="s">
        <v>228</v>
      </c>
      <c r="C13" s="241">
        <f t="shared" si="7"/>
        <v>0.4</v>
      </c>
      <c r="D13" s="241"/>
      <c r="E13" s="241">
        <f t="shared" si="8"/>
        <v>0.4</v>
      </c>
      <c r="F13" s="241">
        <f t="shared" si="9"/>
        <v>0.4</v>
      </c>
      <c r="G13" s="241">
        <f t="shared" si="10"/>
        <v>0</v>
      </c>
      <c r="H13" s="243"/>
      <c r="I13" s="243"/>
      <c r="J13" s="243"/>
      <c r="K13" s="432">
        <v>0.4</v>
      </c>
      <c r="L13" s="243"/>
      <c r="M13" s="241">
        <f t="shared" si="11"/>
        <v>0</v>
      </c>
      <c r="N13" s="243"/>
      <c r="O13" s="243"/>
      <c r="P13" s="243"/>
      <c r="Q13" s="243"/>
      <c r="R13" s="243"/>
      <c r="S13" s="243"/>
      <c r="T13" s="243"/>
      <c r="U13" s="241">
        <f t="shared" si="12"/>
        <v>0</v>
      </c>
      <c r="V13" s="243"/>
      <c r="W13" s="243"/>
      <c r="X13" s="243"/>
      <c r="Y13" s="243"/>
      <c r="Z13" s="243"/>
      <c r="AA13" s="243"/>
      <c r="AB13" s="243"/>
      <c r="AC13" s="243"/>
      <c r="AD13" s="245">
        <f t="shared" si="13"/>
        <v>0</v>
      </c>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1">
        <f t="shared" si="14"/>
        <v>0</v>
      </c>
      <c r="BH13" s="246"/>
      <c r="BI13" s="246"/>
      <c r="BJ13" s="246"/>
      <c r="BK13" s="247" t="s">
        <v>409</v>
      </c>
      <c r="BL13" s="248" t="s">
        <v>373</v>
      </c>
      <c r="BM13" s="239"/>
      <c r="BN13" s="239" t="s">
        <v>94</v>
      </c>
      <c r="BO13" s="239" t="s">
        <v>711</v>
      </c>
      <c r="BP13" s="239" t="s">
        <v>607</v>
      </c>
      <c r="BQ13" s="249" t="s">
        <v>392</v>
      </c>
      <c r="BU13" s="250" t="s">
        <v>227</v>
      </c>
      <c r="BZ13" s="250">
        <f t="shared" si="15"/>
        <v>0.4</v>
      </c>
      <c r="DR13" s="316" t="s">
        <v>853</v>
      </c>
      <c r="DS13" s="250" t="s">
        <v>883</v>
      </c>
    </row>
    <row r="14" spans="1:123" s="250" customFormat="1" ht="56.25" x14ac:dyDescent="0.3">
      <c r="A14" s="239">
        <v>5</v>
      </c>
      <c r="B14" s="431" t="s">
        <v>229</v>
      </c>
      <c r="C14" s="241">
        <f t="shared" si="7"/>
        <v>0.5</v>
      </c>
      <c r="D14" s="241"/>
      <c r="E14" s="241">
        <f t="shared" si="8"/>
        <v>0.5</v>
      </c>
      <c r="F14" s="241">
        <f t="shared" si="9"/>
        <v>0.5</v>
      </c>
      <c r="G14" s="241">
        <f t="shared" si="10"/>
        <v>0</v>
      </c>
      <c r="H14" s="243"/>
      <c r="I14" s="243"/>
      <c r="J14" s="243"/>
      <c r="K14" s="432">
        <v>0.5</v>
      </c>
      <c r="L14" s="243"/>
      <c r="M14" s="241">
        <f t="shared" si="11"/>
        <v>0</v>
      </c>
      <c r="N14" s="243"/>
      <c r="O14" s="243"/>
      <c r="P14" s="243"/>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248" t="s">
        <v>373</v>
      </c>
      <c r="BM14" s="239"/>
      <c r="BN14" s="239" t="s">
        <v>94</v>
      </c>
      <c r="BO14" s="239" t="s">
        <v>711</v>
      </c>
      <c r="BP14" s="239" t="s">
        <v>607</v>
      </c>
      <c r="BQ14" s="249" t="s">
        <v>392</v>
      </c>
      <c r="BU14" s="250" t="s">
        <v>227</v>
      </c>
      <c r="BZ14" s="250">
        <f t="shared" si="15"/>
        <v>0.5</v>
      </c>
      <c r="DR14" s="316" t="s">
        <v>853</v>
      </c>
      <c r="DS14" s="250" t="s">
        <v>883</v>
      </c>
    </row>
    <row r="15" spans="1:123" ht="56.25" x14ac:dyDescent="0.3">
      <c r="A15" s="149">
        <v>6</v>
      </c>
      <c r="B15" s="185" t="s">
        <v>391</v>
      </c>
      <c r="C15" s="140">
        <f t="shared" si="7"/>
        <v>0.4</v>
      </c>
      <c r="D15" s="140"/>
      <c r="E15" s="140">
        <f t="shared" si="8"/>
        <v>0.4</v>
      </c>
      <c r="F15" s="140">
        <f t="shared" si="9"/>
        <v>0.4</v>
      </c>
      <c r="G15" s="140">
        <f t="shared" si="10"/>
        <v>0</v>
      </c>
      <c r="H15" s="157"/>
      <c r="I15" s="157"/>
      <c r="J15" s="157"/>
      <c r="K15" s="140">
        <v>0.4</v>
      </c>
      <c r="L15" s="157"/>
      <c r="M15" s="140">
        <f t="shared" si="11"/>
        <v>0</v>
      </c>
      <c r="N15" s="157"/>
      <c r="O15" s="157"/>
      <c r="P15" s="157"/>
      <c r="Q15" s="157"/>
      <c r="R15" s="157"/>
      <c r="S15" s="157"/>
      <c r="T15" s="157"/>
      <c r="U15" s="140">
        <f t="shared" si="12"/>
        <v>0</v>
      </c>
      <c r="V15" s="157"/>
      <c r="W15" s="157"/>
      <c r="X15" s="157"/>
      <c r="Y15" s="157"/>
      <c r="Z15" s="157"/>
      <c r="AA15" s="157"/>
      <c r="AB15" s="157"/>
      <c r="AC15" s="157"/>
      <c r="AD15" s="141">
        <f t="shared" si="13"/>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4"/>
        <v>0</v>
      </c>
      <c r="BH15" s="56"/>
      <c r="BI15" s="56"/>
      <c r="BJ15" s="56"/>
      <c r="BK15" s="152" t="s">
        <v>409</v>
      </c>
      <c r="BL15" s="153" t="s">
        <v>373</v>
      </c>
      <c r="BM15" s="149"/>
      <c r="BN15" s="149" t="s">
        <v>94</v>
      </c>
      <c r="BO15" s="149" t="s">
        <v>711</v>
      </c>
      <c r="BP15" s="149" t="s">
        <v>606</v>
      </c>
      <c r="BQ15" s="60" t="s">
        <v>392</v>
      </c>
      <c r="BR15" s="39" t="s">
        <v>404</v>
      </c>
      <c r="BY15" s="46"/>
      <c r="BZ15" s="46">
        <f t="shared" si="15"/>
        <v>0.4</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R15" s="19" t="s">
        <v>852</v>
      </c>
    </row>
    <row r="16" spans="1:123" ht="56.25" x14ac:dyDescent="0.3">
      <c r="A16" s="149">
        <v>7</v>
      </c>
      <c r="B16" s="185" t="s">
        <v>230</v>
      </c>
      <c r="C16" s="140">
        <f t="shared" si="7"/>
        <v>0.4</v>
      </c>
      <c r="D16" s="140"/>
      <c r="E16" s="140">
        <f t="shared" si="8"/>
        <v>0.4</v>
      </c>
      <c r="F16" s="140">
        <f t="shared" si="9"/>
        <v>0.4</v>
      </c>
      <c r="G16" s="140">
        <f t="shared" si="10"/>
        <v>0</v>
      </c>
      <c r="H16" s="157"/>
      <c r="I16" s="157"/>
      <c r="J16" s="157"/>
      <c r="K16" s="140">
        <v>0.4</v>
      </c>
      <c r="L16" s="157"/>
      <c r="M16" s="140">
        <f t="shared" si="11"/>
        <v>0</v>
      </c>
      <c r="N16" s="157"/>
      <c r="O16" s="157"/>
      <c r="P16" s="157"/>
      <c r="Q16" s="157"/>
      <c r="R16" s="157"/>
      <c r="S16" s="157"/>
      <c r="T16" s="157"/>
      <c r="U16" s="140">
        <f t="shared" si="12"/>
        <v>0</v>
      </c>
      <c r="V16" s="157"/>
      <c r="W16" s="157"/>
      <c r="X16" s="157"/>
      <c r="Y16" s="157"/>
      <c r="Z16" s="157"/>
      <c r="AA16" s="157"/>
      <c r="AB16" s="157"/>
      <c r="AC16" s="157"/>
      <c r="AD16" s="141">
        <f t="shared" si="13"/>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4"/>
        <v>0</v>
      </c>
      <c r="BH16" s="56"/>
      <c r="BI16" s="56"/>
      <c r="BJ16" s="56"/>
      <c r="BK16" s="152" t="s">
        <v>409</v>
      </c>
      <c r="BL16" s="153" t="s">
        <v>373</v>
      </c>
      <c r="BM16" s="149"/>
      <c r="BN16" s="149" t="s">
        <v>94</v>
      </c>
      <c r="BO16" s="149" t="s">
        <v>711</v>
      </c>
      <c r="BP16" s="149" t="s">
        <v>606</v>
      </c>
      <c r="BQ16" s="60" t="s">
        <v>392</v>
      </c>
      <c r="BR16" s="39" t="s">
        <v>404</v>
      </c>
      <c r="BY16" s="46"/>
      <c r="BZ16" s="46">
        <f t="shared" si="15"/>
        <v>0.4</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R16" s="19" t="s">
        <v>852</v>
      </c>
    </row>
    <row r="17" spans="1:122" ht="56.25" x14ac:dyDescent="0.3">
      <c r="A17" s="149">
        <v>8</v>
      </c>
      <c r="B17" s="185" t="s">
        <v>231</v>
      </c>
      <c r="C17" s="140">
        <f t="shared" si="7"/>
        <v>0.2</v>
      </c>
      <c r="D17" s="140"/>
      <c r="E17" s="140">
        <f t="shared" si="8"/>
        <v>0.2</v>
      </c>
      <c r="F17" s="140">
        <f t="shared" si="9"/>
        <v>0.2</v>
      </c>
      <c r="G17" s="140">
        <f t="shared" si="10"/>
        <v>0</v>
      </c>
      <c r="H17" s="157"/>
      <c r="I17" s="157"/>
      <c r="J17" s="157"/>
      <c r="K17" s="157">
        <v>0.2</v>
      </c>
      <c r="L17" s="157"/>
      <c r="M17" s="140">
        <f t="shared" si="11"/>
        <v>0</v>
      </c>
      <c r="N17" s="157"/>
      <c r="O17" s="157"/>
      <c r="P17" s="157"/>
      <c r="Q17" s="157"/>
      <c r="R17" s="157"/>
      <c r="S17" s="157"/>
      <c r="T17" s="157"/>
      <c r="U17" s="140">
        <f t="shared" si="12"/>
        <v>0</v>
      </c>
      <c r="V17" s="157"/>
      <c r="W17" s="157"/>
      <c r="X17" s="157"/>
      <c r="Y17" s="157"/>
      <c r="Z17" s="157"/>
      <c r="AA17" s="157"/>
      <c r="AB17" s="157"/>
      <c r="AC17" s="157"/>
      <c r="AD17" s="141">
        <f t="shared" si="13"/>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14"/>
        <v>0</v>
      </c>
      <c r="BH17" s="56"/>
      <c r="BI17" s="56"/>
      <c r="BJ17" s="56"/>
      <c r="BK17" s="152" t="s">
        <v>409</v>
      </c>
      <c r="BL17" s="153" t="s">
        <v>373</v>
      </c>
      <c r="BM17" s="149"/>
      <c r="BN17" s="149" t="s">
        <v>94</v>
      </c>
      <c r="BO17" s="149" t="s">
        <v>711</v>
      </c>
      <c r="BP17" s="149" t="s">
        <v>606</v>
      </c>
      <c r="BQ17" s="60" t="s">
        <v>392</v>
      </c>
      <c r="BR17" s="39" t="s">
        <v>404</v>
      </c>
      <c r="BY17" s="46"/>
      <c r="BZ17" s="46">
        <f t="shared" si="15"/>
        <v>0.2</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R17" s="19" t="s">
        <v>852</v>
      </c>
    </row>
    <row r="18" spans="1:122" ht="56.25" x14ac:dyDescent="0.3">
      <c r="A18" s="149">
        <v>9</v>
      </c>
      <c r="B18" s="185" t="s">
        <v>232</v>
      </c>
      <c r="C18" s="140">
        <f t="shared" si="7"/>
        <v>0.36</v>
      </c>
      <c r="D18" s="140"/>
      <c r="E18" s="140">
        <f t="shared" si="8"/>
        <v>0.36</v>
      </c>
      <c r="F18" s="140">
        <f t="shared" si="9"/>
        <v>0.36</v>
      </c>
      <c r="G18" s="140">
        <f t="shared" si="10"/>
        <v>0</v>
      </c>
      <c r="H18" s="157"/>
      <c r="I18" s="157"/>
      <c r="J18" s="157"/>
      <c r="K18" s="203">
        <v>0.36</v>
      </c>
      <c r="L18" s="157"/>
      <c r="M18" s="140">
        <f t="shared" si="11"/>
        <v>0</v>
      </c>
      <c r="N18" s="157"/>
      <c r="O18" s="157"/>
      <c r="P18" s="157"/>
      <c r="Q18" s="157"/>
      <c r="R18" s="157"/>
      <c r="S18" s="157"/>
      <c r="T18" s="157"/>
      <c r="U18" s="140">
        <f t="shared" si="12"/>
        <v>0</v>
      </c>
      <c r="V18" s="157"/>
      <c r="W18" s="157"/>
      <c r="X18" s="157"/>
      <c r="Y18" s="157"/>
      <c r="Z18" s="157"/>
      <c r="AA18" s="157"/>
      <c r="AB18" s="157"/>
      <c r="AC18" s="157"/>
      <c r="AD18" s="141">
        <f t="shared" si="13"/>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4"/>
        <v>0</v>
      </c>
      <c r="BH18" s="56"/>
      <c r="BI18" s="56"/>
      <c r="BJ18" s="56"/>
      <c r="BK18" s="152" t="s">
        <v>409</v>
      </c>
      <c r="BL18" s="153" t="s">
        <v>373</v>
      </c>
      <c r="BM18" s="149"/>
      <c r="BN18" s="149" t="s">
        <v>94</v>
      </c>
      <c r="BO18" s="149" t="s">
        <v>711</v>
      </c>
      <c r="BP18" s="149" t="s">
        <v>607</v>
      </c>
      <c r="BQ18" s="60" t="s">
        <v>392</v>
      </c>
      <c r="BU18" s="39" t="s">
        <v>227</v>
      </c>
      <c r="BZ18" s="39">
        <f t="shared" si="15"/>
        <v>0.36</v>
      </c>
      <c r="DR18" s="316" t="s">
        <v>853</v>
      </c>
    </row>
    <row r="19" spans="1:122" ht="56.25" x14ac:dyDescent="0.3">
      <c r="A19" s="149">
        <v>10</v>
      </c>
      <c r="B19" s="185" t="s">
        <v>233</v>
      </c>
      <c r="C19" s="140">
        <f t="shared" si="7"/>
        <v>0.32</v>
      </c>
      <c r="D19" s="140"/>
      <c r="E19" s="140">
        <f t="shared" si="8"/>
        <v>0.32</v>
      </c>
      <c r="F19" s="140">
        <f t="shared" si="9"/>
        <v>0.32</v>
      </c>
      <c r="G19" s="140">
        <f t="shared" si="10"/>
        <v>0</v>
      </c>
      <c r="H19" s="157"/>
      <c r="I19" s="157"/>
      <c r="J19" s="157"/>
      <c r="K19" s="157">
        <v>0.32</v>
      </c>
      <c r="L19" s="157"/>
      <c r="M19" s="140">
        <f t="shared" si="11"/>
        <v>0</v>
      </c>
      <c r="N19" s="157"/>
      <c r="O19" s="157"/>
      <c r="P19" s="157"/>
      <c r="Q19" s="157"/>
      <c r="R19" s="157"/>
      <c r="S19" s="157"/>
      <c r="T19" s="157"/>
      <c r="U19" s="140">
        <f t="shared" si="12"/>
        <v>0</v>
      </c>
      <c r="V19" s="157"/>
      <c r="W19" s="157"/>
      <c r="X19" s="157"/>
      <c r="Y19" s="157"/>
      <c r="Z19" s="157"/>
      <c r="AA19" s="157"/>
      <c r="AB19" s="157"/>
      <c r="AC19" s="157"/>
      <c r="AD19" s="141">
        <f t="shared" si="13"/>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4"/>
        <v>0</v>
      </c>
      <c r="BH19" s="56"/>
      <c r="BI19" s="56"/>
      <c r="BJ19" s="56"/>
      <c r="BK19" s="152" t="s">
        <v>409</v>
      </c>
      <c r="BL19" s="153" t="s">
        <v>373</v>
      </c>
      <c r="BM19" s="149"/>
      <c r="BN19" s="149" t="s">
        <v>94</v>
      </c>
      <c r="BO19" s="149" t="s">
        <v>711</v>
      </c>
      <c r="BP19" s="149" t="s">
        <v>606</v>
      </c>
      <c r="BQ19" s="60" t="s">
        <v>392</v>
      </c>
      <c r="BR19" s="39" t="s">
        <v>404</v>
      </c>
      <c r="BY19" s="46"/>
      <c r="BZ19" s="46">
        <f t="shared" si="15"/>
        <v>0.32</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19" t="s">
        <v>852</v>
      </c>
    </row>
    <row r="20" spans="1:122" ht="56.25" x14ac:dyDescent="0.3">
      <c r="A20" s="149">
        <v>11</v>
      </c>
      <c r="B20" s="185" t="s">
        <v>234</v>
      </c>
      <c r="C20" s="140">
        <f t="shared" si="7"/>
        <v>0.04</v>
      </c>
      <c r="D20" s="140"/>
      <c r="E20" s="140">
        <f t="shared" si="8"/>
        <v>0.04</v>
      </c>
      <c r="F20" s="140">
        <f t="shared" si="9"/>
        <v>0</v>
      </c>
      <c r="G20" s="140">
        <f t="shared" si="10"/>
        <v>0</v>
      </c>
      <c r="H20" s="157"/>
      <c r="I20" s="157"/>
      <c r="J20" s="157"/>
      <c r="K20" s="157"/>
      <c r="L20" s="157"/>
      <c r="M20" s="140">
        <f t="shared" si="11"/>
        <v>0</v>
      </c>
      <c r="N20" s="157"/>
      <c r="O20" s="157"/>
      <c r="P20" s="157"/>
      <c r="Q20" s="157"/>
      <c r="R20" s="157"/>
      <c r="S20" s="157"/>
      <c r="T20" s="157"/>
      <c r="U20" s="140">
        <f t="shared" si="12"/>
        <v>0.04</v>
      </c>
      <c r="V20" s="157"/>
      <c r="W20" s="157"/>
      <c r="X20" s="157"/>
      <c r="Y20" s="157"/>
      <c r="Z20" s="157"/>
      <c r="AA20" s="157"/>
      <c r="AB20" s="157"/>
      <c r="AC20" s="157"/>
      <c r="AD20" s="141">
        <f t="shared" si="13"/>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v>0.04</v>
      </c>
      <c r="BE20" s="157"/>
      <c r="BF20" s="157"/>
      <c r="BG20" s="140">
        <f t="shared" si="14"/>
        <v>0</v>
      </c>
      <c r="BH20" s="56"/>
      <c r="BI20" s="56"/>
      <c r="BJ20" s="56"/>
      <c r="BK20" s="152" t="s">
        <v>409</v>
      </c>
      <c r="BL20" s="153" t="s">
        <v>373</v>
      </c>
      <c r="BM20" s="149"/>
      <c r="BN20" s="149" t="s">
        <v>94</v>
      </c>
      <c r="BO20" s="149" t="s">
        <v>711</v>
      </c>
      <c r="BP20" s="149" t="s">
        <v>607</v>
      </c>
      <c r="BQ20" s="60" t="s">
        <v>392</v>
      </c>
      <c r="BU20" s="39" t="s">
        <v>227</v>
      </c>
      <c r="BZ20" s="39">
        <f t="shared" si="15"/>
        <v>0.08</v>
      </c>
      <c r="DR20" s="19" t="s">
        <v>852</v>
      </c>
    </row>
    <row r="21" spans="1:122" ht="56.25" x14ac:dyDescent="0.3">
      <c r="A21" s="149">
        <v>12</v>
      </c>
      <c r="B21" s="185" t="s">
        <v>671</v>
      </c>
      <c r="C21" s="140">
        <f t="shared" si="7"/>
        <v>0.32</v>
      </c>
      <c r="D21" s="140"/>
      <c r="E21" s="140">
        <f t="shared" si="8"/>
        <v>0.32</v>
      </c>
      <c r="F21" s="140">
        <f t="shared" si="9"/>
        <v>0.32</v>
      </c>
      <c r="G21" s="140">
        <f t="shared" si="10"/>
        <v>0</v>
      </c>
      <c r="H21" s="157"/>
      <c r="I21" s="157"/>
      <c r="J21" s="157"/>
      <c r="K21" s="203">
        <v>0.32</v>
      </c>
      <c r="L21" s="157"/>
      <c r="M21" s="140">
        <f t="shared" si="11"/>
        <v>0</v>
      </c>
      <c r="N21" s="157"/>
      <c r="O21" s="157"/>
      <c r="P21" s="157"/>
      <c r="Q21" s="157"/>
      <c r="R21" s="157"/>
      <c r="S21" s="157"/>
      <c r="T21" s="157"/>
      <c r="U21" s="140">
        <f t="shared" si="12"/>
        <v>0</v>
      </c>
      <c r="V21" s="157"/>
      <c r="W21" s="157"/>
      <c r="X21" s="157"/>
      <c r="Y21" s="157"/>
      <c r="Z21" s="157"/>
      <c r="AA21" s="157"/>
      <c r="AB21" s="157"/>
      <c r="AC21" s="157"/>
      <c r="AD21" s="141">
        <f t="shared" si="13"/>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4"/>
        <v>0</v>
      </c>
      <c r="BH21" s="56"/>
      <c r="BI21" s="56"/>
      <c r="BJ21" s="56"/>
      <c r="BK21" s="152" t="s">
        <v>409</v>
      </c>
      <c r="BL21" s="153" t="s">
        <v>373</v>
      </c>
      <c r="BM21" s="149"/>
      <c r="BN21" s="149" t="s">
        <v>94</v>
      </c>
      <c r="BO21" s="149" t="s">
        <v>711</v>
      </c>
      <c r="BP21" s="149" t="s">
        <v>607</v>
      </c>
      <c r="BQ21" s="60" t="s">
        <v>392</v>
      </c>
      <c r="BR21" s="46"/>
      <c r="BS21" s="46"/>
      <c r="BT21" s="46"/>
      <c r="BU21" s="46" t="s">
        <v>227</v>
      </c>
      <c r="BV21" s="46"/>
      <c r="BW21" s="46"/>
      <c r="BX21" s="46"/>
      <c r="BY21" s="46"/>
      <c r="BZ21" s="46">
        <f t="shared" si="15"/>
        <v>0.32</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672</v>
      </c>
      <c r="DR21" s="19" t="s">
        <v>852</v>
      </c>
    </row>
    <row r="22" spans="1:122" ht="56.25" x14ac:dyDescent="0.3">
      <c r="A22" s="149">
        <v>13</v>
      </c>
      <c r="B22" s="185" t="s">
        <v>669</v>
      </c>
      <c r="C22" s="140">
        <f t="shared" ref="C22:C29" si="16">D22+E22</f>
        <v>0.12</v>
      </c>
      <c r="D22" s="140"/>
      <c r="E22" s="140">
        <f t="shared" ref="E22:E28" si="17">F22+U22+BG22</f>
        <v>0.12</v>
      </c>
      <c r="F22" s="140">
        <f t="shared" ref="F22:F28" si="18">G22+K22+L22+M22+R22+S22+T22</f>
        <v>0.12</v>
      </c>
      <c r="G22" s="140">
        <f t="shared" ref="G22:G26" si="19">H22+I22+J22</f>
        <v>0</v>
      </c>
      <c r="H22" s="157"/>
      <c r="I22" s="157"/>
      <c r="J22" s="157"/>
      <c r="K22" s="157">
        <v>0.12</v>
      </c>
      <c r="L22" s="157"/>
      <c r="M22" s="140">
        <f t="shared" ref="M22:M28" si="20">SUM(N22:P22)</f>
        <v>0</v>
      </c>
      <c r="N22" s="157"/>
      <c r="O22" s="157"/>
      <c r="P22" s="157"/>
      <c r="Q22" s="157"/>
      <c r="R22" s="157"/>
      <c r="S22" s="157"/>
      <c r="T22" s="157"/>
      <c r="U22" s="140">
        <f t="shared" ref="U22:U28" si="21">V22+W22+X22+Y22+Z22+AA22+AB22+AC22+AD22+AU22+AV22+AW22+AX22+AY22+AZ22+BA22+BB22+BC22+BD22+BE22+BF22</f>
        <v>0</v>
      </c>
      <c r="V22" s="157"/>
      <c r="W22" s="157"/>
      <c r="X22" s="157"/>
      <c r="Y22" s="157"/>
      <c r="Z22" s="157"/>
      <c r="AA22" s="157"/>
      <c r="AB22" s="157"/>
      <c r="AC22" s="157"/>
      <c r="AD22" s="141">
        <f t="shared" ref="AD22:AD28" si="22">SUM(AE22:AT22)</f>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ref="BG22:BG28" si="23">BH22+BI22+BJ22</f>
        <v>0</v>
      </c>
      <c r="BH22" s="56"/>
      <c r="BI22" s="56"/>
      <c r="BJ22" s="56"/>
      <c r="BK22" s="152" t="s">
        <v>409</v>
      </c>
      <c r="BL22" s="153" t="s">
        <v>373</v>
      </c>
      <c r="BM22" s="149"/>
      <c r="BN22" s="153" t="s">
        <v>95</v>
      </c>
      <c r="BO22" s="149" t="s">
        <v>711</v>
      </c>
      <c r="BP22" s="149" t="s">
        <v>606</v>
      </c>
      <c r="BQ22" s="60" t="s">
        <v>392</v>
      </c>
      <c r="BR22" s="39" t="s">
        <v>404</v>
      </c>
      <c r="BY22" s="46"/>
      <c r="BZ22" s="46">
        <f t="shared" ref="BZ22:BZ28" si="24">SUM(G22:BJ22)</f>
        <v>0.12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316" t="s">
        <v>853</v>
      </c>
    </row>
    <row r="23" spans="1:122" ht="56.25" x14ac:dyDescent="0.3">
      <c r="A23" s="149">
        <v>14</v>
      </c>
      <c r="B23" s="185" t="s">
        <v>259</v>
      </c>
      <c r="C23" s="140">
        <f t="shared" si="16"/>
        <v>1.5</v>
      </c>
      <c r="D23" s="140"/>
      <c r="E23" s="140">
        <f t="shared" si="17"/>
        <v>1.5</v>
      </c>
      <c r="F23" s="140">
        <f t="shared" si="18"/>
        <v>1.5</v>
      </c>
      <c r="G23" s="140">
        <f t="shared" si="19"/>
        <v>0</v>
      </c>
      <c r="H23" s="157"/>
      <c r="I23" s="157"/>
      <c r="J23" s="157"/>
      <c r="K23" s="157">
        <v>1.5</v>
      </c>
      <c r="L23" s="157"/>
      <c r="M23" s="140">
        <f t="shared" si="20"/>
        <v>0</v>
      </c>
      <c r="N23" s="157"/>
      <c r="O23" s="157"/>
      <c r="P23" s="157"/>
      <c r="Q23" s="157"/>
      <c r="R23" s="157"/>
      <c r="S23" s="157"/>
      <c r="T23" s="157"/>
      <c r="U23" s="140">
        <f t="shared" si="21"/>
        <v>0</v>
      </c>
      <c r="V23" s="157"/>
      <c r="W23" s="157"/>
      <c r="X23" s="157"/>
      <c r="Y23" s="157"/>
      <c r="Z23" s="157"/>
      <c r="AA23" s="157"/>
      <c r="AB23" s="157"/>
      <c r="AC23" s="157"/>
      <c r="AD23" s="141">
        <f t="shared" si="22"/>
        <v>0</v>
      </c>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40">
        <f t="shared" si="23"/>
        <v>0</v>
      </c>
      <c r="BH23" s="56"/>
      <c r="BI23" s="56"/>
      <c r="BJ23" s="56"/>
      <c r="BK23" s="152" t="s">
        <v>409</v>
      </c>
      <c r="BL23" s="153" t="s">
        <v>373</v>
      </c>
      <c r="BM23" s="149"/>
      <c r="BN23" s="153" t="s">
        <v>95</v>
      </c>
      <c r="BO23" s="149" t="s">
        <v>711</v>
      </c>
      <c r="BP23" s="149" t="s">
        <v>606</v>
      </c>
      <c r="BQ23" s="60" t="s">
        <v>392</v>
      </c>
      <c r="BR23" s="39" t="s">
        <v>404</v>
      </c>
      <c r="BY23" s="46"/>
      <c r="BZ23" s="46">
        <f t="shared" si="24"/>
        <v>1.5</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t="s">
        <v>472</v>
      </c>
      <c r="DR23" s="19" t="s">
        <v>852</v>
      </c>
    </row>
    <row r="24" spans="1:122" ht="56.25" x14ac:dyDescent="0.3">
      <c r="A24" s="149">
        <v>15</v>
      </c>
      <c r="B24" s="185" t="s">
        <v>811</v>
      </c>
      <c r="C24" s="140">
        <f t="shared" si="16"/>
        <v>0.08</v>
      </c>
      <c r="D24" s="140"/>
      <c r="E24" s="140">
        <f t="shared" si="17"/>
        <v>0.08</v>
      </c>
      <c r="F24" s="140">
        <f t="shared" si="18"/>
        <v>0.08</v>
      </c>
      <c r="G24" s="140">
        <f t="shared" si="19"/>
        <v>0</v>
      </c>
      <c r="H24" s="157"/>
      <c r="I24" s="157"/>
      <c r="J24" s="157"/>
      <c r="K24" s="157">
        <v>0.08</v>
      </c>
      <c r="L24" s="157"/>
      <c r="M24" s="140">
        <f t="shared" si="20"/>
        <v>0</v>
      </c>
      <c r="N24" s="157"/>
      <c r="O24" s="157"/>
      <c r="P24" s="157"/>
      <c r="Q24" s="157"/>
      <c r="R24" s="157"/>
      <c r="S24" s="157"/>
      <c r="T24" s="157"/>
      <c r="U24" s="140">
        <f t="shared" si="21"/>
        <v>0</v>
      </c>
      <c r="V24" s="157"/>
      <c r="W24" s="157"/>
      <c r="X24" s="157"/>
      <c r="Y24" s="157"/>
      <c r="Z24" s="157"/>
      <c r="AA24" s="157"/>
      <c r="AB24" s="157"/>
      <c r="AC24" s="157"/>
      <c r="AD24" s="141">
        <f t="shared" si="22"/>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23"/>
        <v>0</v>
      </c>
      <c r="BH24" s="56"/>
      <c r="BI24" s="56"/>
      <c r="BJ24" s="56"/>
      <c r="BK24" s="152" t="s">
        <v>409</v>
      </c>
      <c r="BL24" s="153" t="s">
        <v>373</v>
      </c>
      <c r="BM24" s="149"/>
      <c r="BN24" s="153" t="s">
        <v>95</v>
      </c>
      <c r="BO24" s="149" t="s">
        <v>711</v>
      </c>
      <c r="BP24" s="149" t="s">
        <v>606</v>
      </c>
      <c r="BQ24" s="60" t="s">
        <v>392</v>
      </c>
      <c r="BR24" s="39" t="s">
        <v>404</v>
      </c>
      <c r="BY24" s="46"/>
      <c r="BZ24" s="46">
        <f t="shared" si="24"/>
        <v>0.08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19" t="s">
        <v>852</v>
      </c>
    </row>
    <row r="25" spans="1:122" ht="56.25" x14ac:dyDescent="0.3">
      <c r="A25" s="149">
        <v>16</v>
      </c>
      <c r="B25" s="185" t="s">
        <v>261</v>
      </c>
      <c r="C25" s="140">
        <f t="shared" si="16"/>
        <v>0.08</v>
      </c>
      <c r="D25" s="140"/>
      <c r="E25" s="140">
        <f t="shared" si="17"/>
        <v>0.08</v>
      </c>
      <c r="F25" s="140">
        <f t="shared" si="18"/>
        <v>0.08</v>
      </c>
      <c r="G25" s="140">
        <f t="shared" si="19"/>
        <v>0</v>
      </c>
      <c r="H25" s="157"/>
      <c r="I25" s="157"/>
      <c r="J25" s="157"/>
      <c r="K25" s="157">
        <v>0.08</v>
      </c>
      <c r="L25" s="157"/>
      <c r="M25" s="140">
        <f t="shared" si="20"/>
        <v>0</v>
      </c>
      <c r="N25" s="157"/>
      <c r="O25" s="157"/>
      <c r="P25" s="157"/>
      <c r="Q25" s="157"/>
      <c r="R25" s="157"/>
      <c r="S25" s="157"/>
      <c r="T25" s="157"/>
      <c r="U25" s="140">
        <f t="shared" si="21"/>
        <v>0</v>
      </c>
      <c r="V25" s="157"/>
      <c r="W25" s="157"/>
      <c r="X25" s="157"/>
      <c r="Y25" s="157"/>
      <c r="Z25" s="157"/>
      <c r="AA25" s="157"/>
      <c r="AB25" s="157"/>
      <c r="AC25" s="157"/>
      <c r="AD25" s="141">
        <f t="shared" si="22"/>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23"/>
        <v>0</v>
      </c>
      <c r="BH25" s="56"/>
      <c r="BI25" s="56"/>
      <c r="BJ25" s="56"/>
      <c r="BK25" s="152" t="s">
        <v>409</v>
      </c>
      <c r="BL25" s="153" t="s">
        <v>373</v>
      </c>
      <c r="BM25" s="149"/>
      <c r="BN25" s="153" t="s">
        <v>95</v>
      </c>
      <c r="BO25" s="149" t="s">
        <v>713</v>
      </c>
      <c r="BP25" s="149" t="s">
        <v>606</v>
      </c>
      <c r="BQ25" s="60" t="s">
        <v>392</v>
      </c>
      <c r="BR25" s="39" t="s">
        <v>404</v>
      </c>
      <c r="BY25" s="46"/>
      <c r="BZ25" s="46">
        <f t="shared" si="24"/>
        <v>0.08</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316" t="s">
        <v>853</v>
      </c>
    </row>
    <row r="26" spans="1:122" ht="56.25" x14ac:dyDescent="0.3">
      <c r="A26" s="149">
        <v>17</v>
      </c>
      <c r="B26" s="185" t="s">
        <v>262</v>
      </c>
      <c r="C26" s="140">
        <f t="shared" si="16"/>
        <v>0.08</v>
      </c>
      <c r="D26" s="140"/>
      <c r="E26" s="140">
        <f t="shared" si="17"/>
        <v>0.08</v>
      </c>
      <c r="F26" s="140">
        <f t="shared" si="18"/>
        <v>0.08</v>
      </c>
      <c r="G26" s="140">
        <f t="shared" si="19"/>
        <v>0</v>
      </c>
      <c r="H26" s="157"/>
      <c r="I26" s="157"/>
      <c r="J26" s="157"/>
      <c r="K26" s="157">
        <v>0.08</v>
      </c>
      <c r="L26" s="157"/>
      <c r="M26" s="140">
        <f t="shared" si="20"/>
        <v>0</v>
      </c>
      <c r="N26" s="157"/>
      <c r="O26" s="157"/>
      <c r="P26" s="157"/>
      <c r="Q26" s="157"/>
      <c r="R26" s="157"/>
      <c r="S26" s="157"/>
      <c r="T26" s="157"/>
      <c r="U26" s="140">
        <f t="shared" si="21"/>
        <v>0</v>
      </c>
      <c r="V26" s="157"/>
      <c r="W26" s="157"/>
      <c r="X26" s="157"/>
      <c r="Y26" s="157"/>
      <c r="Z26" s="157"/>
      <c r="AA26" s="157"/>
      <c r="AB26" s="157"/>
      <c r="AC26" s="157"/>
      <c r="AD26" s="141">
        <f t="shared" si="22"/>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3"/>
        <v>0</v>
      </c>
      <c r="BH26" s="56"/>
      <c r="BI26" s="56"/>
      <c r="BJ26" s="56"/>
      <c r="BK26" s="152" t="s">
        <v>409</v>
      </c>
      <c r="BL26" s="153" t="s">
        <v>373</v>
      </c>
      <c r="BM26" s="149"/>
      <c r="BN26" s="153" t="s">
        <v>95</v>
      </c>
      <c r="BO26" s="149" t="s">
        <v>711</v>
      </c>
      <c r="BP26" s="149" t="s">
        <v>606</v>
      </c>
      <c r="BQ26" s="60" t="s">
        <v>392</v>
      </c>
      <c r="BR26" s="39" t="s">
        <v>404</v>
      </c>
      <c r="BY26" s="46"/>
      <c r="BZ26" s="46">
        <f t="shared" si="24"/>
        <v>0.08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19" t="s">
        <v>852</v>
      </c>
    </row>
    <row r="27" spans="1:122" ht="56.25" x14ac:dyDescent="0.3">
      <c r="A27" s="149">
        <v>18</v>
      </c>
      <c r="B27" s="185" t="s">
        <v>289</v>
      </c>
      <c r="C27" s="140">
        <f t="shared" si="16"/>
        <v>15.473000000000001</v>
      </c>
      <c r="D27" s="140"/>
      <c r="E27" s="140">
        <f t="shared" si="17"/>
        <v>15.473000000000001</v>
      </c>
      <c r="F27" s="140">
        <f t="shared" si="18"/>
        <v>9.7430000000000003</v>
      </c>
      <c r="G27" s="140">
        <f t="shared" ref="G27:G28" si="25">H27+I27+J27</f>
        <v>2.4830000000000001</v>
      </c>
      <c r="H27" s="168">
        <v>2.4830000000000001</v>
      </c>
      <c r="I27" s="157"/>
      <c r="J27" s="157"/>
      <c r="K27" s="168">
        <v>3.26</v>
      </c>
      <c r="L27" s="157"/>
      <c r="M27" s="140">
        <f t="shared" si="20"/>
        <v>4</v>
      </c>
      <c r="N27" s="157"/>
      <c r="O27" s="157"/>
      <c r="P27" s="168">
        <v>4</v>
      </c>
      <c r="Q27" s="157"/>
      <c r="R27" s="157"/>
      <c r="S27" s="157"/>
      <c r="T27" s="157"/>
      <c r="U27" s="140">
        <f t="shared" si="21"/>
        <v>5.73</v>
      </c>
      <c r="V27" s="157"/>
      <c r="W27" s="157"/>
      <c r="X27" s="157"/>
      <c r="Y27" s="157"/>
      <c r="Z27" s="157"/>
      <c r="AA27" s="157"/>
      <c r="AB27" s="157"/>
      <c r="AC27" s="157"/>
      <c r="AD27" s="141">
        <f t="shared" si="22"/>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v>5.73</v>
      </c>
      <c r="BE27" s="157"/>
      <c r="BF27" s="157"/>
      <c r="BG27" s="140">
        <f t="shared" si="23"/>
        <v>0</v>
      </c>
      <c r="BH27" s="56"/>
      <c r="BI27" s="56"/>
      <c r="BJ27" s="56"/>
      <c r="BK27" s="152" t="s">
        <v>409</v>
      </c>
      <c r="BL27" s="153" t="s">
        <v>373</v>
      </c>
      <c r="BM27" s="149" t="s">
        <v>642</v>
      </c>
      <c r="BN27" s="189" t="s">
        <v>100</v>
      </c>
      <c r="BO27" s="149" t="s">
        <v>557</v>
      </c>
      <c r="BP27" s="149" t="s">
        <v>607</v>
      </c>
      <c r="BQ27" s="60" t="s">
        <v>392</v>
      </c>
      <c r="BR27" s="46"/>
      <c r="BS27" s="46"/>
      <c r="BT27" s="46"/>
      <c r="BU27" s="46" t="s">
        <v>227</v>
      </c>
      <c r="BV27" s="46"/>
      <c r="BW27" s="46"/>
      <c r="BX27" s="46"/>
      <c r="BY27" s="46"/>
      <c r="BZ27" s="46">
        <f t="shared" si="24"/>
        <v>27.686</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R27" s="19" t="s">
        <v>852</v>
      </c>
    </row>
    <row r="28" spans="1:122" ht="56.25" x14ac:dyDescent="0.3">
      <c r="A28" s="149">
        <v>19</v>
      </c>
      <c r="B28" s="185" t="s">
        <v>290</v>
      </c>
      <c r="C28" s="140">
        <f t="shared" si="16"/>
        <v>9.11</v>
      </c>
      <c r="D28" s="140"/>
      <c r="E28" s="140">
        <f t="shared" si="17"/>
        <v>9.11</v>
      </c>
      <c r="F28" s="140">
        <f t="shared" si="18"/>
        <v>8.11</v>
      </c>
      <c r="G28" s="140">
        <f t="shared" si="25"/>
        <v>1.5</v>
      </c>
      <c r="H28" s="168">
        <v>1.5</v>
      </c>
      <c r="I28" s="157"/>
      <c r="J28" s="157"/>
      <c r="K28" s="168">
        <v>2.82</v>
      </c>
      <c r="L28" s="157"/>
      <c r="M28" s="140">
        <f t="shared" si="20"/>
        <v>3.79</v>
      </c>
      <c r="N28" s="157"/>
      <c r="O28" s="157"/>
      <c r="P28" s="168">
        <v>3.79</v>
      </c>
      <c r="Q28" s="157"/>
      <c r="R28" s="157"/>
      <c r="S28" s="157"/>
      <c r="T28" s="157"/>
      <c r="U28" s="140">
        <f t="shared" si="21"/>
        <v>1</v>
      </c>
      <c r="V28" s="157"/>
      <c r="W28" s="157"/>
      <c r="X28" s="157"/>
      <c r="Y28" s="157"/>
      <c r="Z28" s="157"/>
      <c r="AA28" s="157"/>
      <c r="AB28" s="157"/>
      <c r="AC28" s="157"/>
      <c r="AD28" s="141">
        <f t="shared" si="22"/>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1</v>
      </c>
      <c r="BE28" s="157"/>
      <c r="BF28" s="157"/>
      <c r="BG28" s="140">
        <f t="shared" si="23"/>
        <v>0</v>
      </c>
      <c r="BH28" s="56"/>
      <c r="BI28" s="56"/>
      <c r="BJ28" s="56"/>
      <c r="BK28" s="152" t="s">
        <v>409</v>
      </c>
      <c r="BL28" s="153" t="s">
        <v>373</v>
      </c>
      <c r="BM28" s="149" t="s">
        <v>643</v>
      </c>
      <c r="BN28" s="189" t="s">
        <v>100</v>
      </c>
      <c r="BO28" s="149" t="s">
        <v>557</v>
      </c>
      <c r="BP28" s="149" t="s">
        <v>607</v>
      </c>
      <c r="BQ28" s="60" t="s">
        <v>392</v>
      </c>
      <c r="BR28" s="46"/>
      <c r="BS28" s="46"/>
      <c r="BT28" s="46"/>
      <c r="BU28" s="46" t="s">
        <v>227</v>
      </c>
      <c r="BV28" s="46"/>
      <c r="BW28" s="46"/>
      <c r="BX28" s="46"/>
      <c r="BY28" s="46"/>
      <c r="BZ28" s="46">
        <f t="shared" si="24"/>
        <v>15.399999999999999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R28" s="19" t="s">
        <v>852</v>
      </c>
    </row>
    <row r="29" spans="1:122" ht="56.25" x14ac:dyDescent="0.3">
      <c r="A29" s="149">
        <v>20</v>
      </c>
      <c r="B29" s="185" t="s">
        <v>397</v>
      </c>
      <c r="C29" s="140">
        <f t="shared" si="16"/>
        <v>0.16</v>
      </c>
      <c r="D29" s="140"/>
      <c r="E29" s="140">
        <f t="shared" ref="E29" si="26">F29+U29+BG29</f>
        <v>0.16</v>
      </c>
      <c r="F29" s="140">
        <f t="shared" ref="F29" si="27">G29+K29+L29+M29+R29+S29+T29</f>
        <v>0.16</v>
      </c>
      <c r="G29" s="150"/>
      <c r="H29" s="157"/>
      <c r="I29" s="157"/>
      <c r="J29" s="157"/>
      <c r="K29" s="157">
        <v>0.16</v>
      </c>
      <c r="L29" s="157"/>
      <c r="M29" s="140">
        <f t="shared" ref="M29" si="28">SUM(N29:P29)</f>
        <v>0</v>
      </c>
      <c r="N29" s="157"/>
      <c r="O29" s="157"/>
      <c r="P29" s="157"/>
      <c r="Q29" s="157"/>
      <c r="R29" s="157"/>
      <c r="S29" s="157"/>
      <c r="T29" s="157"/>
      <c r="U29" s="140">
        <f t="shared" ref="U29" si="29">V29+W29+X29+Y29+Z29+AA29+AB29+AC29+AD29+AU29+AV29+AW29+AX29+AY29+AZ29+BA29+BB29+BC29+BD29+BE29+BF29</f>
        <v>0</v>
      </c>
      <c r="V29" s="157"/>
      <c r="W29" s="157"/>
      <c r="X29" s="157"/>
      <c r="Y29" s="157"/>
      <c r="Z29" s="157"/>
      <c r="AA29" s="157"/>
      <c r="AB29" s="157"/>
      <c r="AC29" s="157"/>
      <c r="AD29" s="141">
        <f t="shared" ref="AD29" si="30">SUM(AE29:AT29)</f>
        <v>0</v>
      </c>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40">
        <f t="shared" ref="BG29" si="31">BH29+BI29+BJ29</f>
        <v>0</v>
      </c>
      <c r="BH29" s="56"/>
      <c r="BI29" s="56"/>
      <c r="BJ29" s="56"/>
      <c r="BK29" s="152" t="s">
        <v>409</v>
      </c>
      <c r="BL29" s="153" t="s">
        <v>373</v>
      </c>
      <c r="BM29" s="149"/>
      <c r="BN29" s="153" t="s">
        <v>101</v>
      </c>
      <c r="BO29" s="153" t="s">
        <v>560</v>
      </c>
      <c r="BP29" s="149" t="s">
        <v>606</v>
      </c>
      <c r="BQ29" s="60" t="s">
        <v>392</v>
      </c>
      <c r="BZ29" s="39">
        <f t="shared" ref="BZ29" si="32">SUM(G29:BJ29)</f>
        <v>0.16</v>
      </c>
      <c r="DR29" s="19" t="s">
        <v>852</v>
      </c>
    </row>
    <row r="30" spans="1:122" ht="56.25" x14ac:dyDescent="0.3">
      <c r="A30" s="149">
        <v>21</v>
      </c>
      <c r="B30" s="185" t="s">
        <v>402</v>
      </c>
      <c r="C30" s="140">
        <f t="shared" ref="C30" si="33">D30+E30</f>
        <v>0.1</v>
      </c>
      <c r="D30" s="140"/>
      <c r="E30" s="140">
        <f>F30+U30+BG30</f>
        <v>0.1</v>
      </c>
      <c r="F30" s="140">
        <f>G30+K30+L30+M30+R30+S30+T30</f>
        <v>0.1</v>
      </c>
      <c r="G30" s="140">
        <f>H30+I30+J30</f>
        <v>0</v>
      </c>
      <c r="H30" s="157"/>
      <c r="I30" s="157"/>
      <c r="J30" s="157"/>
      <c r="K30" s="157"/>
      <c r="L30" s="157"/>
      <c r="M30" s="140">
        <f>SUM(N30:P30)</f>
        <v>0.1</v>
      </c>
      <c r="N30" s="157"/>
      <c r="O30" s="157"/>
      <c r="P30" s="157">
        <v>0.1</v>
      </c>
      <c r="Q30" s="157"/>
      <c r="R30" s="157"/>
      <c r="S30" s="157"/>
      <c r="T30" s="157"/>
      <c r="U30" s="140">
        <f>V30+W30+X30+Y30+Z30+AA30+AB30+AC30+AD30+AU30+AV30+AW30+AX30+AY30+AZ30+BA30+BB30+BC30+BD30+BE30+BF30</f>
        <v>0</v>
      </c>
      <c r="V30" s="157"/>
      <c r="W30" s="157"/>
      <c r="X30" s="157"/>
      <c r="Y30" s="157"/>
      <c r="Z30" s="157"/>
      <c r="AA30" s="157"/>
      <c r="AB30" s="157"/>
      <c r="AC30" s="157"/>
      <c r="AD30" s="141">
        <f>SUM(AE30:AT30)</f>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40">
        <f t="shared" ref="BG30:BG31" si="34">BH30+BI30+BJ30</f>
        <v>0</v>
      </c>
      <c r="BH30" s="56"/>
      <c r="BI30" s="56"/>
      <c r="BJ30" s="56"/>
      <c r="BK30" s="152" t="s">
        <v>409</v>
      </c>
      <c r="BL30" s="153" t="s">
        <v>373</v>
      </c>
      <c r="BM30" s="149" t="s">
        <v>644</v>
      </c>
      <c r="BN30" s="189" t="s">
        <v>121</v>
      </c>
      <c r="BO30" s="189" t="s">
        <v>586</v>
      </c>
      <c r="BP30" s="149" t="s">
        <v>606</v>
      </c>
      <c r="BQ30" s="60" t="s">
        <v>392</v>
      </c>
      <c r="BR30" s="46"/>
      <c r="BS30" s="46"/>
      <c r="BT30" s="46"/>
      <c r="BU30" s="46"/>
      <c r="BV30" s="46"/>
      <c r="BW30" s="46"/>
      <c r="BX30" s="46"/>
      <c r="BY30" s="46"/>
      <c r="BZ30" s="46">
        <f>SUM(G30:BJ30)</f>
        <v>0.2</v>
      </c>
      <c r="CA30" s="46"/>
      <c r="CB30" s="46"/>
      <c r="CC30" s="46"/>
      <c r="CD30" s="46"/>
      <c r="CE30" s="46"/>
      <c r="CF30" s="46"/>
      <c r="CG30" s="46"/>
      <c r="CH30" s="46"/>
      <c r="CI30" s="46" t="s">
        <v>587</v>
      </c>
      <c r="CJ30" s="46"/>
      <c r="CK30" s="46"/>
      <c r="CL30" s="46"/>
      <c r="CM30" s="46"/>
      <c r="CN30" s="46"/>
      <c r="CO30" s="46"/>
      <c r="CP30" s="46"/>
      <c r="CQ30" s="46"/>
      <c r="CR30" s="46"/>
      <c r="CS30" s="46"/>
      <c r="CT30" s="46"/>
      <c r="CU30" s="46"/>
      <c r="CV30" s="46"/>
      <c r="CW30" s="46"/>
      <c r="CX30" s="46"/>
      <c r="CY30" s="46"/>
      <c r="DR30" s="19" t="s">
        <v>852</v>
      </c>
    </row>
    <row r="31" spans="1:122" ht="61.35" customHeight="1" x14ac:dyDescent="0.3">
      <c r="A31" s="134">
        <v>22</v>
      </c>
      <c r="B31" s="175" t="s">
        <v>707</v>
      </c>
      <c r="C31" s="176">
        <f t="shared" ref="C31" si="35">D31+E31</f>
        <v>1</v>
      </c>
      <c r="D31" s="176"/>
      <c r="E31" s="176">
        <f t="shared" ref="E31" si="36">F31+U31+BG31</f>
        <v>1</v>
      </c>
      <c r="F31" s="176">
        <f t="shared" ref="F31" si="37">G31+K31+L31+M31+R31+S31+T31</f>
        <v>1</v>
      </c>
      <c r="G31" s="176">
        <f>H31+I31+J31</f>
        <v>0</v>
      </c>
      <c r="H31" s="178"/>
      <c r="I31" s="178"/>
      <c r="J31" s="178"/>
      <c r="K31" s="178">
        <v>0.5</v>
      </c>
      <c r="L31" s="178">
        <v>0.5</v>
      </c>
      <c r="M31" s="176">
        <f t="shared" ref="M31" si="38">SUM(N31:P31)</f>
        <v>0</v>
      </c>
      <c r="N31" s="178"/>
      <c r="O31" s="178"/>
      <c r="P31" s="178"/>
      <c r="Q31" s="178"/>
      <c r="R31" s="178"/>
      <c r="S31" s="178"/>
      <c r="T31" s="178"/>
      <c r="U31" s="176">
        <f t="shared" ref="U31" si="39">V31+W31+X31+Y31+Z31+AA31+AB31+AC31+AD31+AU31+AV31+AW31+AX31+AY31+AZ31+BA31+BB31+BC31+BD31+BE31+BF31</f>
        <v>0</v>
      </c>
      <c r="V31" s="178"/>
      <c r="W31" s="178"/>
      <c r="X31" s="178"/>
      <c r="Y31" s="178"/>
      <c r="Z31" s="178"/>
      <c r="AA31" s="178"/>
      <c r="AB31" s="178"/>
      <c r="AC31" s="178"/>
      <c r="AD31" s="179">
        <f t="shared" ref="AD31" si="40">SUM(AE31:AT31)</f>
        <v>0</v>
      </c>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6">
        <f t="shared" si="34"/>
        <v>0</v>
      </c>
      <c r="BH31" s="175"/>
      <c r="BI31" s="175"/>
      <c r="BJ31" s="175"/>
      <c r="BK31" s="181" t="s">
        <v>409</v>
      </c>
      <c r="BL31" s="349" t="s">
        <v>373</v>
      </c>
      <c r="BM31" s="134"/>
      <c r="BN31" s="134" t="s">
        <v>113</v>
      </c>
      <c r="BO31" s="134" t="s">
        <v>512</v>
      </c>
      <c r="BP31" s="134" t="s">
        <v>606</v>
      </c>
      <c r="BR31" s="46"/>
      <c r="BS31" s="46"/>
      <c r="BT31" s="170"/>
      <c r="BU31" s="46"/>
      <c r="BV31" s="46"/>
      <c r="BW31" s="46"/>
      <c r="BX31" s="46"/>
      <c r="BY31" s="46"/>
      <c r="BZ31" s="46"/>
      <c r="CA31" s="46"/>
      <c r="CB31" s="46"/>
      <c r="CC31" s="46"/>
      <c r="CD31" s="46"/>
      <c r="CE31" s="46"/>
      <c r="CF31" s="46"/>
      <c r="CG31" s="46"/>
      <c r="CH31" s="46"/>
      <c r="CI31" s="46" t="s">
        <v>589</v>
      </c>
      <c r="CJ31" s="46"/>
      <c r="CK31" s="46"/>
      <c r="CL31" s="46"/>
      <c r="CM31" s="46"/>
      <c r="CN31" s="46"/>
      <c r="CO31" s="46"/>
      <c r="CP31" s="46"/>
      <c r="CQ31" s="46"/>
      <c r="CR31" s="46"/>
      <c r="CS31" s="46"/>
      <c r="CT31" s="46"/>
      <c r="CU31" s="46"/>
      <c r="CV31" s="46"/>
      <c r="CW31" s="46"/>
      <c r="CX31" s="46"/>
      <c r="CY31" s="46"/>
      <c r="CZ31" s="46" t="s">
        <v>445</v>
      </c>
      <c r="DR31" s="350" t="s">
        <v>852</v>
      </c>
    </row>
    <row r="32" spans="1:122" s="250" customFormat="1" ht="42" customHeight="1" x14ac:dyDescent="0.3">
      <c r="A32" s="239">
        <v>23</v>
      </c>
      <c r="B32" s="246" t="s">
        <v>885</v>
      </c>
      <c r="C32" s="316">
        <v>1</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433" t="s">
        <v>373</v>
      </c>
      <c r="BM32" s="316"/>
      <c r="BN32" s="263" t="s">
        <v>106</v>
      </c>
      <c r="BO32" s="253" t="s">
        <v>512</v>
      </c>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t="s">
        <v>881</v>
      </c>
    </row>
    <row r="33" spans="1:122" s="250" customFormat="1" ht="56.25" x14ac:dyDescent="0.3">
      <c r="A33" s="239">
        <v>24</v>
      </c>
      <c r="B33" s="246" t="s">
        <v>884</v>
      </c>
      <c r="C33" s="316">
        <v>0.08</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433" t="s">
        <v>373</v>
      </c>
      <c r="BM33" s="316"/>
      <c r="BN33" s="263" t="s">
        <v>95</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6" t="s">
        <v>847</v>
      </c>
    </row>
    <row r="34" spans="1:122" s="250" customFormat="1" ht="56.25" x14ac:dyDescent="0.3">
      <c r="A34" s="239">
        <v>25</v>
      </c>
      <c r="B34" s="246" t="s">
        <v>707</v>
      </c>
      <c r="C34" s="316">
        <v>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05" t="s">
        <v>373</v>
      </c>
      <c r="BM34" s="316"/>
      <c r="BN34" s="263" t="s">
        <v>113</v>
      </c>
      <c r="BO34" s="239" t="s">
        <v>512</v>
      </c>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t="s">
        <v>886</v>
      </c>
    </row>
    <row r="35" spans="1:122" ht="29.1" customHeight="1" x14ac:dyDescent="0.3">
      <c r="A35" s="239">
        <v>26</v>
      </c>
      <c r="B35" s="246" t="s">
        <v>887</v>
      </c>
      <c r="C35" s="316">
        <v>0.1</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05" t="s">
        <v>373</v>
      </c>
      <c r="BM35" s="316"/>
      <c r="BN35" s="263" t="s">
        <v>115</v>
      </c>
      <c r="BO35" s="239"/>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t="s">
        <v>886</v>
      </c>
    </row>
    <row r="45" spans="1:122" x14ac:dyDescent="0.3">
      <c r="DO45" s="816"/>
    </row>
    <row r="46" spans="1:122" x14ac:dyDescent="0.3">
      <c r="DO46" s="816"/>
    </row>
    <row r="47" spans="1:122" x14ac:dyDescent="0.3">
      <c r="DO47" s="816"/>
    </row>
    <row r="48" spans="1:122" x14ac:dyDescent="0.3">
      <c r="DO48" s="816"/>
    </row>
    <row r="49" spans="119:119" x14ac:dyDescent="0.3">
      <c r="DO49" s="816"/>
    </row>
    <row r="50" spans="119:119" x14ac:dyDescent="0.3">
      <c r="DO50" s="816"/>
    </row>
    <row r="51" spans="119:119" x14ac:dyDescent="0.3">
      <c r="DO51" s="816"/>
    </row>
    <row r="52" spans="119:119" x14ac:dyDescent="0.3">
      <c r="DO52" s="816"/>
    </row>
    <row r="53" spans="119:119" x14ac:dyDescent="0.3">
      <c r="DO53" s="816"/>
    </row>
    <row r="55" spans="119:119" x14ac:dyDescent="0.3">
      <c r="DO55" s="816"/>
    </row>
    <row r="56" spans="119:119" x14ac:dyDescent="0.3">
      <c r="DO56" s="816"/>
    </row>
    <row r="57" spans="119:119" x14ac:dyDescent="0.3">
      <c r="DO57" s="816"/>
    </row>
    <row r="58" spans="119:119" x14ac:dyDescent="0.3">
      <c r="DO58" s="816"/>
    </row>
    <row r="59" spans="119:119" x14ac:dyDescent="0.3">
      <c r="DO59" s="816"/>
    </row>
    <row r="60" spans="119:119" x14ac:dyDescent="0.3">
      <c r="DO60" s="816"/>
    </row>
  </sheetData>
  <autoFilter ref="A9:DQ31"/>
  <mergeCells count="62">
    <mergeCell ref="DO59:DO60"/>
    <mergeCell ref="DO55:DO56"/>
    <mergeCell ref="DO57:DO58"/>
    <mergeCell ref="DO50:DO51"/>
    <mergeCell ref="DO52:DO53"/>
    <mergeCell ref="DO45:DO47"/>
    <mergeCell ref="DO48:DO49"/>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honeticPr fontId="31" type="noConversion"/>
  <pageMargins left="0.7" right="0.7" top="0.55000000000000004"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3"/>
  <dimension ref="A1:DS54"/>
  <sheetViews>
    <sheetView topLeftCell="C1"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77734375" style="46" customWidth="1"/>
    <col min="123" max="123" width="18"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578</v>
      </c>
      <c r="C10" s="140">
        <f t="shared" ref="C10" si="0">D10+E10</f>
        <v>2</v>
      </c>
      <c r="D10" s="140"/>
      <c r="E10" s="140">
        <f t="shared" ref="E10" si="1">F10+U10+BG10</f>
        <v>2</v>
      </c>
      <c r="F10" s="140">
        <f t="shared" ref="F10" si="2">G10+K10+L10+M10+R10+S10+T10</f>
        <v>2</v>
      </c>
      <c r="G10" s="140">
        <f>H10+I10+J10</f>
        <v>0</v>
      </c>
      <c r="H10" s="157"/>
      <c r="I10" s="157"/>
      <c r="J10" s="157"/>
      <c r="K10" s="157"/>
      <c r="L10" s="157"/>
      <c r="M10" s="140">
        <f t="shared" ref="M10" si="3">SUM(N10:P10)</f>
        <v>2</v>
      </c>
      <c r="N10" s="157"/>
      <c r="O10" s="157"/>
      <c r="P10" s="151">
        <v>2</v>
      </c>
      <c r="Q10" s="157"/>
      <c r="R10" s="157"/>
      <c r="S10" s="157"/>
      <c r="T10" s="157"/>
      <c r="U10" s="140">
        <f t="shared" ref="U10" si="4">V10+W10+X10+Y10+Z10+AA10+AB10+AC10+AD10+AU10+AV10+AW10+AX10+AY10+AZ10+BA10+BB10+BC10+BD10+BE10+BF10</f>
        <v>0</v>
      </c>
      <c r="V10" s="157"/>
      <c r="W10" s="157"/>
      <c r="X10" s="157"/>
      <c r="Y10" s="157"/>
      <c r="Z10" s="157"/>
      <c r="AA10" s="157"/>
      <c r="AB10" s="157"/>
      <c r="AC10" s="157"/>
      <c r="AD10" s="141">
        <f t="shared" ref="AD10"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 si="6">BH10+BI10+BJ10</f>
        <v>0</v>
      </c>
      <c r="BH10" s="56"/>
      <c r="BI10" s="56"/>
      <c r="BJ10" s="56"/>
      <c r="BK10" s="152" t="s">
        <v>409</v>
      </c>
      <c r="BL10" s="156" t="s">
        <v>450</v>
      </c>
      <c r="BM10" s="149" t="s">
        <v>633</v>
      </c>
      <c r="BN10" s="154" t="s">
        <v>85</v>
      </c>
      <c r="BO10" s="149" t="s">
        <v>768</v>
      </c>
      <c r="BP10" s="149" t="s">
        <v>606</v>
      </c>
      <c r="BQ10" s="60" t="s">
        <v>392</v>
      </c>
      <c r="BT10" s="158" t="s">
        <v>133</v>
      </c>
      <c r="BZ10" s="39">
        <f>SUM(G10:BJ10)</f>
        <v>4</v>
      </c>
      <c r="DR10" s="19" t="s">
        <v>852</v>
      </c>
      <c r="DS10" s="46" t="s">
        <v>856</v>
      </c>
    </row>
    <row r="11" spans="1:123" s="250" customFormat="1" ht="56.25" x14ac:dyDescent="0.3">
      <c r="A11" s="239">
        <v>2</v>
      </c>
      <c r="B11" s="341" t="s">
        <v>741</v>
      </c>
      <c r="C11" s="241">
        <f t="shared" ref="C11:C15" si="7">D11+E11</f>
        <v>0.2</v>
      </c>
      <c r="D11" s="241">
        <v>0.2</v>
      </c>
      <c r="E11" s="241">
        <f t="shared" ref="E11:E15" si="8">F11+U11+BG11</f>
        <v>0</v>
      </c>
      <c r="F11" s="241">
        <f t="shared" ref="F11:F15" si="9">G11+K11+L11+M11+R11+S11+T11</f>
        <v>0</v>
      </c>
      <c r="G11" s="241">
        <f t="shared" ref="G11:G15" si="10">H11+I11+J11</f>
        <v>0</v>
      </c>
      <c r="H11" s="243"/>
      <c r="I11" s="243"/>
      <c r="J11" s="243"/>
      <c r="K11" s="243"/>
      <c r="L11" s="243"/>
      <c r="M11" s="241">
        <f t="shared" ref="M11:M15" si="11">SUM(N11:P11)</f>
        <v>0</v>
      </c>
      <c r="N11" s="243"/>
      <c r="O11" s="243"/>
      <c r="P11" s="244"/>
      <c r="Q11" s="243"/>
      <c r="R11" s="243"/>
      <c r="S11" s="243"/>
      <c r="T11" s="243"/>
      <c r="U11" s="241">
        <f t="shared" ref="U11:U15" si="12">V11+W11+X11+Y11+Z11+AA11+AB11+AC11+AD11+AU11+AV11+AW11+AX11+AY11+AZ11+BA11+BB11+BC11+BD11+BE11+BF11</f>
        <v>0</v>
      </c>
      <c r="V11" s="243"/>
      <c r="W11" s="243"/>
      <c r="X11" s="243"/>
      <c r="Y11" s="243"/>
      <c r="Z11" s="243"/>
      <c r="AA11" s="243"/>
      <c r="AB11" s="243"/>
      <c r="AC11" s="243"/>
      <c r="AD11" s="245">
        <f t="shared" ref="AD11:AD15" si="13">SUM(AE11:AT11)</f>
        <v>0</v>
      </c>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1">
        <f t="shared" ref="BG11:BG15" si="14">BH11+BI11+BJ11</f>
        <v>0</v>
      </c>
      <c r="BH11" s="246"/>
      <c r="BI11" s="246"/>
      <c r="BJ11" s="246"/>
      <c r="BK11" s="247" t="s">
        <v>409</v>
      </c>
      <c r="BL11" s="305" t="s">
        <v>450</v>
      </c>
      <c r="BM11" s="239"/>
      <c r="BN11" s="239" t="s">
        <v>94</v>
      </c>
      <c r="BO11" s="239" t="s">
        <v>711</v>
      </c>
      <c r="BP11" s="239" t="s">
        <v>606</v>
      </c>
      <c r="BQ11" s="249" t="s">
        <v>392</v>
      </c>
      <c r="BT11" s="251" t="s">
        <v>133</v>
      </c>
      <c r="BZ11" s="250">
        <f t="shared" ref="BZ11:BZ15" si="15">SUM(G11:BJ11)</f>
        <v>0</v>
      </c>
      <c r="DF11" s="250" t="s">
        <v>745</v>
      </c>
      <c r="DR11" s="316" t="s">
        <v>816</v>
      </c>
      <c r="DS11" s="250" t="s">
        <v>855</v>
      </c>
    </row>
    <row r="12" spans="1:123" ht="56.25" x14ac:dyDescent="0.3">
      <c r="A12" s="149">
        <v>3</v>
      </c>
      <c r="B12" s="56" t="s">
        <v>742</v>
      </c>
      <c r="C12" s="140">
        <f t="shared" si="7"/>
        <v>0.1</v>
      </c>
      <c r="D12" s="140">
        <v>0.1</v>
      </c>
      <c r="E12" s="140">
        <f t="shared" si="8"/>
        <v>0</v>
      </c>
      <c r="F12" s="140">
        <f t="shared" si="9"/>
        <v>0</v>
      </c>
      <c r="G12" s="140">
        <f t="shared" si="10"/>
        <v>0</v>
      </c>
      <c r="H12" s="157"/>
      <c r="I12" s="157"/>
      <c r="J12" s="157"/>
      <c r="K12" s="157"/>
      <c r="L12" s="157"/>
      <c r="M12" s="140">
        <f t="shared" si="11"/>
        <v>0</v>
      </c>
      <c r="N12" s="157"/>
      <c r="O12" s="157"/>
      <c r="P12" s="157"/>
      <c r="Q12" s="157"/>
      <c r="R12" s="157"/>
      <c r="S12" s="157"/>
      <c r="T12" s="157"/>
      <c r="U12" s="140">
        <f t="shared" si="12"/>
        <v>0</v>
      </c>
      <c r="V12" s="157"/>
      <c r="W12" s="157"/>
      <c r="X12" s="157"/>
      <c r="Y12" s="157"/>
      <c r="Z12" s="157"/>
      <c r="AA12" s="157"/>
      <c r="AB12" s="157"/>
      <c r="AC12" s="157"/>
      <c r="AD12" s="141">
        <f t="shared" si="13"/>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si="14"/>
        <v>0</v>
      </c>
      <c r="BH12" s="56"/>
      <c r="BI12" s="56"/>
      <c r="BJ12" s="56"/>
      <c r="BK12" s="152" t="s">
        <v>409</v>
      </c>
      <c r="BL12" s="156" t="s">
        <v>450</v>
      </c>
      <c r="BM12" s="149"/>
      <c r="BN12" s="149" t="s">
        <v>94</v>
      </c>
      <c r="BO12" s="149" t="s">
        <v>711</v>
      </c>
      <c r="BP12" s="149" t="s">
        <v>606</v>
      </c>
      <c r="BQ12" s="60" t="s">
        <v>392</v>
      </c>
      <c r="BT12" s="170" t="s">
        <v>133</v>
      </c>
      <c r="BZ12" s="39">
        <f t="shared" si="15"/>
        <v>0</v>
      </c>
      <c r="DF12" s="46" t="s">
        <v>745</v>
      </c>
      <c r="DR12" s="19" t="s">
        <v>852</v>
      </c>
    </row>
    <row r="13" spans="1:123" ht="56.25" x14ac:dyDescent="0.3">
      <c r="A13" s="149">
        <v>4</v>
      </c>
      <c r="B13" s="56" t="s">
        <v>743</v>
      </c>
      <c r="C13" s="140">
        <f t="shared" si="7"/>
        <v>0.1</v>
      </c>
      <c r="D13" s="140">
        <v>0.1</v>
      </c>
      <c r="E13" s="140">
        <f t="shared" si="8"/>
        <v>0</v>
      </c>
      <c r="F13" s="140">
        <f t="shared" si="9"/>
        <v>0</v>
      </c>
      <c r="G13" s="140">
        <f t="shared" si="10"/>
        <v>0</v>
      </c>
      <c r="H13" s="157"/>
      <c r="I13" s="157"/>
      <c r="J13" s="157"/>
      <c r="K13" s="157"/>
      <c r="L13" s="157"/>
      <c r="M13" s="140">
        <f t="shared" si="11"/>
        <v>0</v>
      </c>
      <c r="N13" s="157"/>
      <c r="O13" s="157"/>
      <c r="P13" s="168"/>
      <c r="Q13" s="157"/>
      <c r="R13" s="157"/>
      <c r="S13" s="157"/>
      <c r="T13" s="157"/>
      <c r="U13" s="140">
        <f t="shared" si="12"/>
        <v>0</v>
      </c>
      <c r="V13" s="157"/>
      <c r="W13" s="157"/>
      <c r="X13" s="157"/>
      <c r="Y13" s="157"/>
      <c r="Z13" s="157"/>
      <c r="AA13" s="157"/>
      <c r="AB13" s="157"/>
      <c r="AC13" s="157"/>
      <c r="AD13" s="141">
        <f t="shared" si="13"/>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4"/>
        <v>0</v>
      </c>
      <c r="BH13" s="56"/>
      <c r="BI13" s="56"/>
      <c r="BJ13" s="56"/>
      <c r="BK13" s="152" t="s">
        <v>409</v>
      </c>
      <c r="BL13" s="156" t="s">
        <v>450</v>
      </c>
      <c r="BM13" s="149"/>
      <c r="BN13" s="149" t="s">
        <v>94</v>
      </c>
      <c r="BO13" s="149" t="s">
        <v>711</v>
      </c>
      <c r="BP13" s="149" t="s">
        <v>606</v>
      </c>
      <c r="BQ13" s="60" t="s">
        <v>392</v>
      </c>
      <c r="BR13" s="46"/>
      <c r="BS13" s="46"/>
      <c r="BT13" s="170" t="s">
        <v>133</v>
      </c>
      <c r="BU13" s="46"/>
      <c r="BV13" s="46"/>
      <c r="BW13" s="46"/>
      <c r="BX13" s="46"/>
      <c r="BY13" s="46"/>
      <c r="BZ13" s="46">
        <f t="shared" si="15"/>
        <v>0</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745</v>
      </c>
      <c r="DR13" s="19" t="s">
        <v>852</v>
      </c>
      <c r="DS13" s="46" t="s">
        <v>870</v>
      </c>
    </row>
    <row r="14" spans="1:123" s="250" customFormat="1" ht="56.25" x14ac:dyDescent="0.3">
      <c r="A14" s="239">
        <v>5</v>
      </c>
      <c r="B14" s="341" t="s">
        <v>744</v>
      </c>
      <c r="C14" s="241">
        <f t="shared" si="7"/>
        <v>0.18000000000000002</v>
      </c>
      <c r="D14" s="241">
        <v>0.17</v>
      </c>
      <c r="E14" s="241">
        <f t="shared" si="8"/>
        <v>0.01</v>
      </c>
      <c r="F14" s="241">
        <f t="shared" si="9"/>
        <v>0.01</v>
      </c>
      <c r="G14" s="241">
        <f t="shared" si="10"/>
        <v>0</v>
      </c>
      <c r="H14" s="243"/>
      <c r="I14" s="243"/>
      <c r="J14" s="243"/>
      <c r="K14" s="243"/>
      <c r="L14" s="243"/>
      <c r="M14" s="241">
        <f t="shared" si="11"/>
        <v>0.01</v>
      </c>
      <c r="N14" s="243"/>
      <c r="O14" s="243"/>
      <c r="P14" s="244">
        <v>0.01</v>
      </c>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305" t="s">
        <v>450</v>
      </c>
      <c r="BM14" s="239"/>
      <c r="BN14" s="239" t="s">
        <v>94</v>
      </c>
      <c r="BO14" s="239" t="s">
        <v>505</v>
      </c>
      <c r="BP14" s="239" t="s">
        <v>606</v>
      </c>
      <c r="BQ14" s="249" t="s">
        <v>392</v>
      </c>
      <c r="BT14" s="251" t="s">
        <v>133</v>
      </c>
      <c r="BZ14" s="250">
        <f t="shared" si="15"/>
        <v>0.02</v>
      </c>
      <c r="DF14" s="250" t="s">
        <v>745</v>
      </c>
      <c r="DR14" s="316" t="s">
        <v>857</v>
      </c>
    </row>
    <row r="15" spans="1:123" s="250" customFormat="1" ht="56.25" x14ac:dyDescent="0.3">
      <c r="A15" s="239">
        <v>6</v>
      </c>
      <c r="B15" s="341" t="s">
        <v>740</v>
      </c>
      <c r="C15" s="241">
        <f t="shared" si="7"/>
        <v>1.08</v>
      </c>
      <c r="D15" s="241"/>
      <c r="E15" s="241">
        <f t="shared" si="8"/>
        <v>1.08</v>
      </c>
      <c r="F15" s="241">
        <f t="shared" si="9"/>
        <v>1.08</v>
      </c>
      <c r="G15" s="241">
        <f t="shared" si="10"/>
        <v>0</v>
      </c>
      <c r="H15" s="243"/>
      <c r="I15" s="243"/>
      <c r="J15" s="243"/>
      <c r="K15" s="244">
        <v>1.08</v>
      </c>
      <c r="L15" s="243"/>
      <c r="M15" s="241">
        <f t="shared" si="11"/>
        <v>0</v>
      </c>
      <c r="N15" s="243"/>
      <c r="O15" s="243"/>
      <c r="P15" s="243"/>
      <c r="Q15" s="243"/>
      <c r="R15" s="243"/>
      <c r="S15" s="243"/>
      <c r="T15" s="243"/>
      <c r="U15" s="241">
        <f t="shared" si="12"/>
        <v>0</v>
      </c>
      <c r="V15" s="243"/>
      <c r="W15" s="243"/>
      <c r="X15" s="243"/>
      <c r="Y15" s="243"/>
      <c r="Z15" s="243"/>
      <c r="AA15" s="243"/>
      <c r="AB15" s="243"/>
      <c r="AC15" s="243"/>
      <c r="AD15" s="245">
        <f t="shared" si="13"/>
        <v>0</v>
      </c>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1">
        <f t="shared" si="14"/>
        <v>0</v>
      </c>
      <c r="BH15" s="246"/>
      <c r="BI15" s="246"/>
      <c r="BJ15" s="246"/>
      <c r="BK15" s="247" t="s">
        <v>409</v>
      </c>
      <c r="BL15" s="305" t="s">
        <v>450</v>
      </c>
      <c r="BM15" s="239"/>
      <c r="BN15" s="239" t="s">
        <v>94</v>
      </c>
      <c r="BO15" s="239" t="s">
        <v>711</v>
      </c>
      <c r="BP15" s="239" t="s">
        <v>606</v>
      </c>
      <c r="BQ15" s="249" t="s">
        <v>392</v>
      </c>
      <c r="BR15" s="114"/>
      <c r="BS15" s="114"/>
      <c r="BT15" s="342"/>
      <c r="BU15" s="114"/>
      <c r="BV15" s="114"/>
      <c r="BW15" s="114"/>
      <c r="BX15" s="114"/>
      <c r="BY15" s="114"/>
      <c r="BZ15" s="114">
        <f t="shared" si="15"/>
        <v>1.08</v>
      </c>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DR15" s="316" t="s">
        <v>852</v>
      </c>
      <c r="DS15" s="250" t="s">
        <v>855</v>
      </c>
    </row>
    <row r="16" spans="1:123" ht="56.25" x14ac:dyDescent="0.3">
      <c r="A16" s="149">
        <v>7</v>
      </c>
      <c r="B16" s="214" t="s">
        <v>746</v>
      </c>
      <c r="C16" s="140">
        <f t="shared" ref="C16:C22" si="16">D16+E16</f>
        <v>0.16</v>
      </c>
      <c r="D16" s="140">
        <v>0.1</v>
      </c>
      <c r="E16" s="140">
        <f t="shared" ref="E16:E21" si="17">F16+U16+BG16</f>
        <v>0.06</v>
      </c>
      <c r="F16" s="140">
        <f>G16+K16+L16+M16+R16+S16+T16</f>
        <v>0.06</v>
      </c>
      <c r="G16" s="140">
        <f t="shared" ref="G16:G17" si="18">H16+I16+J16</f>
        <v>0</v>
      </c>
      <c r="H16" s="157"/>
      <c r="I16" s="157"/>
      <c r="J16" s="157"/>
      <c r="K16" s="157">
        <v>0.06</v>
      </c>
      <c r="L16" s="157"/>
      <c r="M16" s="140">
        <f t="shared" ref="M16:M21" si="19">SUM(N16:P16)</f>
        <v>0</v>
      </c>
      <c r="N16" s="157"/>
      <c r="O16" s="157"/>
      <c r="P16" s="157"/>
      <c r="Q16" s="157"/>
      <c r="R16" s="157"/>
      <c r="S16" s="157"/>
      <c r="T16" s="157"/>
      <c r="U16" s="140">
        <f t="shared" ref="U16:U21" si="20">V16+W16+X16+Y16+Z16+AA16+AB16+AC16+AD16+AU16+AV16+AW16+AX16+AY16+AZ16+BA16+BB16+BC16+BD16+BE16+BF16</f>
        <v>0</v>
      </c>
      <c r="V16" s="157"/>
      <c r="W16" s="157"/>
      <c r="X16" s="157"/>
      <c r="Y16" s="157"/>
      <c r="Z16" s="157"/>
      <c r="AA16" s="157"/>
      <c r="AB16" s="157"/>
      <c r="AC16" s="157"/>
      <c r="AD16" s="141">
        <f t="shared" ref="AD16:AD21" si="21">SUM(AE16:AT16)</f>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ref="BG16:BG21" si="22">BH16+BI16+BJ16</f>
        <v>0</v>
      </c>
      <c r="BH16" s="56"/>
      <c r="BI16" s="56"/>
      <c r="BJ16" s="56"/>
      <c r="BK16" s="152" t="s">
        <v>409</v>
      </c>
      <c r="BL16" s="156" t="s">
        <v>450</v>
      </c>
      <c r="BM16" s="149"/>
      <c r="BN16" s="153" t="s">
        <v>95</v>
      </c>
      <c r="BO16" s="149" t="s">
        <v>711</v>
      </c>
      <c r="BP16" s="149" t="s">
        <v>606</v>
      </c>
      <c r="BQ16" s="60" t="s">
        <v>392</v>
      </c>
      <c r="BR16" s="46" t="s">
        <v>404</v>
      </c>
      <c r="BS16" s="46"/>
      <c r="BT16" s="46"/>
      <c r="BU16" s="46"/>
      <c r="BV16" s="46"/>
      <c r="BW16" s="46"/>
      <c r="BX16" s="46"/>
      <c r="BY16" s="46"/>
      <c r="BZ16" s="46">
        <f t="shared" ref="BZ16:BZ21" si="23">SUM(G16:BJ16)</f>
        <v>0.06</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674</v>
      </c>
      <c r="DR16" s="19" t="s">
        <v>852</v>
      </c>
      <c r="DS16" s="83" t="s">
        <v>870</v>
      </c>
    </row>
    <row r="17" spans="1:123" ht="56.25" x14ac:dyDescent="0.3">
      <c r="A17" s="149">
        <v>8</v>
      </c>
      <c r="B17" s="214" t="s">
        <v>747</v>
      </c>
      <c r="C17" s="140">
        <f t="shared" si="16"/>
        <v>0.15000000000000002</v>
      </c>
      <c r="D17" s="140">
        <v>0.1</v>
      </c>
      <c r="E17" s="140">
        <f t="shared" si="17"/>
        <v>0.05</v>
      </c>
      <c r="F17" s="140">
        <f t="shared" ref="F17:F21" si="24">G17+K17+L17+M17+R17+S17+T17</f>
        <v>0.05</v>
      </c>
      <c r="G17" s="140">
        <f t="shared" si="18"/>
        <v>0</v>
      </c>
      <c r="H17" s="157"/>
      <c r="I17" s="157"/>
      <c r="J17" s="157"/>
      <c r="K17" s="157">
        <v>0.05</v>
      </c>
      <c r="L17" s="157"/>
      <c r="M17" s="140">
        <f t="shared" si="19"/>
        <v>0</v>
      </c>
      <c r="N17" s="157"/>
      <c r="O17" s="157"/>
      <c r="P17" s="157"/>
      <c r="Q17" s="157"/>
      <c r="R17" s="157"/>
      <c r="S17" s="157"/>
      <c r="T17" s="157"/>
      <c r="U17" s="140">
        <f t="shared" si="20"/>
        <v>0</v>
      </c>
      <c r="V17" s="157"/>
      <c r="W17" s="157"/>
      <c r="X17" s="157"/>
      <c r="Y17" s="157"/>
      <c r="Z17" s="157"/>
      <c r="AA17" s="157"/>
      <c r="AB17" s="157"/>
      <c r="AC17" s="157"/>
      <c r="AD17" s="141">
        <f t="shared" si="21"/>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22"/>
        <v>0</v>
      </c>
      <c r="BH17" s="56"/>
      <c r="BI17" s="56"/>
      <c r="BJ17" s="56"/>
      <c r="BK17" s="152" t="s">
        <v>409</v>
      </c>
      <c r="BL17" s="156" t="s">
        <v>450</v>
      </c>
      <c r="BM17" s="149"/>
      <c r="BN17" s="153" t="s">
        <v>95</v>
      </c>
      <c r="BO17" s="149" t="s">
        <v>711</v>
      </c>
      <c r="BP17" s="149" t="s">
        <v>606</v>
      </c>
      <c r="BQ17" s="60" t="s">
        <v>392</v>
      </c>
      <c r="BR17" s="46" t="s">
        <v>404</v>
      </c>
      <c r="BS17" s="46"/>
      <c r="BT17" s="46"/>
      <c r="BU17" s="46"/>
      <c r="BV17" s="46"/>
      <c r="BW17" s="46"/>
      <c r="BX17" s="46"/>
      <c r="BY17" s="46"/>
      <c r="BZ17" s="46">
        <f t="shared" si="23"/>
        <v>0.05</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674</v>
      </c>
      <c r="DR17" s="19" t="s">
        <v>852</v>
      </c>
      <c r="DS17" s="250" t="s">
        <v>855</v>
      </c>
    </row>
    <row r="18" spans="1:123" ht="56.25" x14ac:dyDescent="0.3">
      <c r="A18" s="149">
        <v>9</v>
      </c>
      <c r="B18" s="56" t="s">
        <v>452</v>
      </c>
      <c r="C18" s="140">
        <f t="shared" si="16"/>
        <v>2.2999999999999998</v>
      </c>
      <c r="D18" s="140"/>
      <c r="E18" s="140">
        <f t="shared" si="17"/>
        <v>2.2999999999999998</v>
      </c>
      <c r="F18" s="140">
        <f t="shared" si="24"/>
        <v>2.2999999999999998</v>
      </c>
      <c r="G18" s="140">
        <f t="shared" ref="G18:G22" si="25">H18+I18+J18</f>
        <v>0</v>
      </c>
      <c r="H18" s="168"/>
      <c r="I18" s="157"/>
      <c r="J18" s="157"/>
      <c r="K18" s="157"/>
      <c r="L18" s="151"/>
      <c r="M18" s="140">
        <f t="shared" si="19"/>
        <v>2.2999999999999998</v>
      </c>
      <c r="N18" s="157"/>
      <c r="O18" s="157"/>
      <c r="P18" s="140">
        <v>2.2999999999999998</v>
      </c>
      <c r="Q18" s="157"/>
      <c r="R18" s="157"/>
      <c r="S18" s="157"/>
      <c r="T18" s="157"/>
      <c r="U18" s="140">
        <f t="shared" si="20"/>
        <v>0</v>
      </c>
      <c r="V18" s="157"/>
      <c r="W18" s="157"/>
      <c r="X18" s="157"/>
      <c r="Y18" s="157"/>
      <c r="Z18" s="157"/>
      <c r="AA18" s="157"/>
      <c r="AB18" s="157"/>
      <c r="AC18" s="157"/>
      <c r="AD18" s="141">
        <f t="shared" si="21"/>
        <v>0</v>
      </c>
      <c r="AE18" s="168"/>
      <c r="AF18" s="168"/>
      <c r="AG18" s="157"/>
      <c r="AH18" s="157"/>
      <c r="AI18" s="168"/>
      <c r="AJ18" s="157"/>
      <c r="AK18" s="168"/>
      <c r="AL18" s="157"/>
      <c r="AM18" s="157"/>
      <c r="AN18" s="157"/>
      <c r="AO18" s="157"/>
      <c r="AP18" s="157"/>
      <c r="AQ18" s="157"/>
      <c r="AR18" s="157"/>
      <c r="AS18" s="157"/>
      <c r="AT18" s="157"/>
      <c r="AU18" s="157"/>
      <c r="AV18" s="157"/>
      <c r="AW18" s="157"/>
      <c r="AX18" s="157"/>
      <c r="AY18" s="168"/>
      <c r="AZ18" s="168"/>
      <c r="BA18" s="157"/>
      <c r="BB18" s="157"/>
      <c r="BC18" s="157"/>
      <c r="BD18" s="168"/>
      <c r="BE18" s="157"/>
      <c r="BF18" s="157"/>
      <c r="BG18" s="140">
        <f t="shared" si="22"/>
        <v>0</v>
      </c>
      <c r="BH18" s="56"/>
      <c r="BI18" s="56"/>
      <c r="BJ18" s="56"/>
      <c r="BK18" s="152" t="s">
        <v>409</v>
      </c>
      <c r="BL18" s="156" t="s">
        <v>450</v>
      </c>
      <c r="BM18" s="149" t="s">
        <v>634</v>
      </c>
      <c r="BN18" s="189" t="s">
        <v>100</v>
      </c>
      <c r="BO18" s="189" t="s">
        <v>550</v>
      </c>
      <c r="BP18" s="149" t="s">
        <v>606</v>
      </c>
      <c r="BQ18" s="60" t="s">
        <v>392</v>
      </c>
      <c r="BR18" s="39" t="s">
        <v>404</v>
      </c>
      <c r="BS18" s="61"/>
      <c r="BT18" s="170" t="s">
        <v>267</v>
      </c>
      <c r="BU18" s="61"/>
      <c r="BY18" s="46"/>
      <c r="BZ18" s="46">
        <f t="shared" si="23"/>
        <v>4.5999999999999996</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t="s">
        <v>453</v>
      </c>
      <c r="DR18" s="19" t="s">
        <v>852</v>
      </c>
    </row>
    <row r="19" spans="1:123" ht="56.25" x14ac:dyDescent="0.3">
      <c r="A19" s="149">
        <v>10</v>
      </c>
      <c r="B19" s="56" t="s">
        <v>283</v>
      </c>
      <c r="C19" s="140">
        <f t="shared" si="16"/>
        <v>68</v>
      </c>
      <c r="D19" s="140"/>
      <c r="E19" s="140">
        <f t="shared" si="17"/>
        <v>68</v>
      </c>
      <c r="F19" s="140">
        <f t="shared" si="24"/>
        <v>39.5</v>
      </c>
      <c r="G19" s="140">
        <f t="shared" si="25"/>
        <v>1.28</v>
      </c>
      <c r="H19" s="157"/>
      <c r="I19" s="157">
        <v>1.28</v>
      </c>
      <c r="J19" s="157"/>
      <c r="K19" s="140">
        <v>22.8</v>
      </c>
      <c r="L19" s="140">
        <v>15.39</v>
      </c>
      <c r="M19" s="140">
        <f t="shared" si="19"/>
        <v>0</v>
      </c>
      <c r="N19" s="157"/>
      <c r="O19" s="157"/>
      <c r="P19" s="157"/>
      <c r="Q19" s="157"/>
      <c r="R19" s="157">
        <v>0.03</v>
      </c>
      <c r="S19" s="157"/>
      <c r="T19" s="157"/>
      <c r="U19" s="140">
        <f t="shared" si="20"/>
        <v>22.6</v>
      </c>
      <c r="V19" s="157"/>
      <c r="W19" s="157"/>
      <c r="X19" s="157"/>
      <c r="Y19" s="157"/>
      <c r="Z19" s="157"/>
      <c r="AA19" s="157"/>
      <c r="AB19" s="157"/>
      <c r="AC19" s="157"/>
      <c r="AD19" s="141">
        <f t="shared" si="21"/>
        <v>0.6</v>
      </c>
      <c r="AE19" s="157">
        <v>0.6</v>
      </c>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v>22</v>
      </c>
      <c r="BE19" s="157"/>
      <c r="BF19" s="157"/>
      <c r="BG19" s="140">
        <f t="shared" si="22"/>
        <v>5.9</v>
      </c>
      <c r="BH19" s="56"/>
      <c r="BI19" s="56">
        <v>5.9</v>
      </c>
      <c r="BJ19" s="56"/>
      <c r="BK19" s="152" t="s">
        <v>409</v>
      </c>
      <c r="BL19" s="156" t="s">
        <v>450</v>
      </c>
      <c r="BM19" s="149" t="s">
        <v>635</v>
      </c>
      <c r="BN19" s="189" t="s">
        <v>100</v>
      </c>
      <c r="BO19" s="189" t="s">
        <v>554</v>
      </c>
      <c r="BP19" s="149" t="s">
        <v>606</v>
      </c>
      <c r="BQ19" s="60" t="s">
        <v>392</v>
      </c>
      <c r="BT19" s="170" t="s">
        <v>284</v>
      </c>
      <c r="BZ19" s="39">
        <f t="shared" si="23"/>
        <v>98.38000000000001</v>
      </c>
      <c r="CZ19" s="46" t="s">
        <v>454</v>
      </c>
      <c r="DB19" s="184"/>
      <c r="DC19" s="221"/>
      <c r="DR19" s="19" t="s">
        <v>852</v>
      </c>
    </row>
    <row r="20" spans="1:123" ht="56.25" x14ac:dyDescent="0.3">
      <c r="A20" s="149">
        <v>11</v>
      </c>
      <c r="B20" s="56" t="s">
        <v>285</v>
      </c>
      <c r="C20" s="140">
        <f t="shared" si="16"/>
        <v>31.490000000000002</v>
      </c>
      <c r="D20" s="140"/>
      <c r="E20" s="140">
        <f t="shared" si="17"/>
        <v>31.490000000000002</v>
      </c>
      <c r="F20" s="140">
        <f t="shared" si="24"/>
        <v>24.41</v>
      </c>
      <c r="G20" s="140">
        <f t="shared" si="25"/>
        <v>0.31</v>
      </c>
      <c r="H20" s="168">
        <v>0.31</v>
      </c>
      <c r="I20" s="157"/>
      <c r="J20" s="157"/>
      <c r="K20" s="220">
        <v>8.06</v>
      </c>
      <c r="L20" s="220">
        <v>11.35</v>
      </c>
      <c r="M20" s="140">
        <f t="shared" si="19"/>
        <v>4.6900000000000004</v>
      </c>
      <c r="N20" s="220">
        <v>4.6900000000000004</v>
      </c>
      <c r="O20" s="157"/>
      <c r="P20" s="220"/>
      <c r="Q20" s="157"/>
      <c r="R20" s="157"/>
      <c r="S20" s="157"/>
      <c r="T20" s="157"/>
      <c r="U20" s="140">
        <f t="shared" si="20"/>
        <v>7.08</v>
      </c>
      <c r="V20" s="157"/>
      <c r="W20" s="157"/>
      <c r="X20" s="157"/>
      <c r="Y20" s="157"/>
      <c r="Z20" s="157"/>
      <c r="AA20" s="157"/>
      <c r="AB20" s="157"/>
      <c r="AC20" s="157"/>
      <c r="AD20" s="141">
        <f t="shared" si="21"/>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220">
        <v>7.08</v>
      </c>
      <c r="BE20" s="157"/>
      <c r="BF20" s="157"/>
      <c r="BG20" s="140">
        <f t="shared" si="22"/>
        <v>0</v>
      </c>
      <c r="BH20" s="56"/>
      <c r="BI20" s="56"/>
      <c r="BJ20" s="56"/>
      <c r="BK20" s="152" t="s">
        <v>409</v>
      </c>
      <c r="BL20" s="156" t="s">
        <v>450</v>
      </c>
      <c r="BM20" s="149" t="s">
        <v>636</v>
      </c>
      <c r="BN20" s="189" t="s">
        <v>100</v>
      </c>
      <c r="BO20" s="189" t="s">
        <v>555</v>
      </c>
      <c r="BP20" s="149" t="s">
        <v>606</v>
      </c>
      <c r="BQ20" s="60" t="s">
        <v>392</v>
      </c>
      <c r="BR20" s="46"/>
      <c r="BS20" s="46"/>
      <c r="BT20" s="170" t="s">
        <v>286</v>
      </c>
      <c r="BU20" s="46"/>
      <c r="BV20" s="46"/>
      <c r="BW20" s="46"/>
      <c r="BX20" s="46"/>
      <c r="BY20" s="46"/>
      <c r="BZ20" s="46">
        <f t="shared" si="23"/>
        <v>43.57</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t="s">
        <v>456</v>
      </c>
      <c r="DR20" s="19" t="s">
        <v>852</v>
      </c>
    </row>
    <row r="21" spans="1:123" ht="56.25" x14ac:dyDescent="0.3">
      <c r="A21" s="149">
        <v>12</v>
      </c>
      <c r="B21" s="56" t="s">
        <v>287</v>
      </c>
      <c r="C21" s="140">
        <f t="shared" si="16"/>
        <v>32.840000000000003</v>
      </c>
      <c r="D21" s="140"/>
      <c r="E21" s="140">
        <f t="shared" si="17"/>
        <v>32.840000000000003</v>
      </c>
      <c r="F21" s="140">
        <f t="shared" si="24"/>
        <v>29.62</v>
      </c>
      <c r="G21" s="140">
        <f t="shared" si="25"/>
        <v>7.0000000000000007E-2</v>
      </c>
      <c r="H21" s="157"/>
      <c r="I21" s="157">
        <v>7.0000000000000007E-2</v>
      </c>
      <c r="J21" s="157"/>
      <c r="K21" s="220">
        <v>9.15</v>
      </c>
      <c r="L21" s="220">
        <v>8.85</v>
      </c>
      <c r="M21" s="140">
        <f t="shared" si="19"/>
        <v>11.55</v>
      </c>
      <c r="N21" s="220">
        <v>11.55</v>
      </c>
      <c r="O21" s="157"/>
      <c r="P21" s="220"/>
      <c r="Q21" s="157"/>
      <c r="R21" s="157"/>
      <c r="S21" s="157"/>
      <c r="T21" s="157"/>
      <c r="U21" s="140">
        <f t="shared" si="20"/>
        <v>3.1199999999999997</v>
      </c>
      <c r="V21" s="157"/>
      <c r="W21" s="157"/>
      <c r="X21" s="157"/>
      <c r="Y21" s="157"/>
      <c r="Z21" s="157"/>
      <c r="AA21" s="157"/>
      <c r="AB21" s="157"/>
      <c r="AC21" s="157"/>
      <c r="AD21" s="141">
        <f t="shared" si="21"/>
        <v>0.03</v>
      </c>
      <c r="AE21" s="157">
        <v>0.03</v>
      </c>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220">
        <v>3.09</v>
      </c>
      <c r="BE21" s="157"/>
      <c r="BF21" s="157"/>
      <c r="BG21" s="140">
        <f t="shared" si="22"/>
        <v>0.1</v>
      </c>
      <c r="BH21" s="56"/>
      <c r="BI21" s="204">
        <v>0.1</v>
      </c>
      <c r="BJ21" s="56"/>
      <c r="BK21" s="152" t="s">
        <v>409</v>
      </c>
      <c r="BL21" s="156" t="s">
        <v>450</v>
      </c>
      <c r="BM21" s="149" t="s">
        <v>637</v>
      </c>
      <c r="BN21" s="189" t="s">
        <v>100</v>
      </c>
      <c r="BO21" s="189" t="s">
        <v>556</v>
      </c>
      <c r="BP21" s="149" t="s">
        <v>606</v>
      </c>
      <c r="BQ21" s="60" t="s">
        <v>392</v>
      </c>
      <c r="BT21" s="170" t="s">
        <v>288</v>
      </c>
      <c r="BZ21" s="39">
        <f t="shared" si="23"/>
        <v>47.710000000000008</v>
      </c>
      <c r="DA21" s="184"/>
      <c r="DR21" s="19" t="s">
        <v>852</v>
      </c>
    </row>
    <row r="22" spans="1:123" s="250" customFormat="1" ht="56.25" x14ac:dyDescent="0.3">
      <c r="A22" s="239">
        <v>13</v>
      </c>
      <c r="B22" s="246" t="s">
        <v>291</v>
      </c>
      <c r="C22" s="241">
        <f t="shared" si="16"/>
        <v>0.30000000000000004</v>
      </c>
      <c r="D22" s="241"/>
      <c r="E22" s="241">
        <f t="shared" ref="E22" si="26">F22+U22+BG22</f>
        <v>0.30000000000000004</v>
      </c>
      <c r="F22" s="241">
        <f t="shared" ref="F22" si="27">G22+K22+L22+M22+R22+S22+T22</f>
        <v>0.30000000000000004</v>
      </c>
      <c r="G22" s="241">
        <f t="shared" si="25"/>
        <v>0</v>
      </c>
      <c r="H22" s="243"/>
      <c r="I22" s="243"/>
      <c r="J22" s="243"/>
      <c r="K22" s="244">
        <v>0.1</v>
      </c>
      <c r="L22" s="243">
        <v>0.2</v>
      </c>
      <c r="M22" s="241">
        <f t="shared" ref="M22" si="28">SUM(N22:P22)</f>
        <v>0</v>
      </c>
      <c r="N22" s="243"/>
      <c r="O22" s="243"/>
      <c r="P22" s="243"/>
      <c r="Q22" s="243"/>
      <c r="R22" s="243"/>
      <c r="S22" s="243"/>
      <c r="T22" s="243"/>
      <c r="U22" s="241">
        <f t="shared" ref="U22" si="29">V22+W22+X22+Y22+Z22+AA22+AB22+AC22+AD22+AU22+AV22+AW22+AX22+AY22+AZ22+BA22+BB22+BC22+BD22+BE22+BF22</f>
        <v>0</v>
      </c>
      <c r="V22" s="243"/>
      <c r="W22" s="243"/>
      <c r="X22" s="243"/>
      <c r="Y22" s="243"/>
      <c r="Z22" s="243"/>
      <c r="AA22" s="243"/>
      <c r="AB22" s="243"/>
      <c r="AC22" s="243"/>
      <c r="AD22" s="245">
        <f t="shared" ref="AD22" si="30">SUM(AE22:AT22)</f>
        <v>0</v>
      </c>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1">
        <f t="shared" ref="BG22" si="31">BH22+BI22+BJ22</f>
        <v>0</v>
      </c>
      <c r="BH22" s="246"/>
      <c r="BI22" s="246"/>
      <c r="BJ22" s="246"/>
      <c r="BK22" s="247" t="s">
        <v>409</v>
      </c>
      <c r="BL22" s="305" t="s">
        <v>450</v>
      </c>
      <c r="BM22" s="239" t="s">
        <v>638</v>
      </c>
      <c r="BN22" s="239" t="s">
        <v>103</v>
      </c>
      <c r="BO22" s="239" t="s">
        <v>505</v>
      </c>
      <c r="BP22" s="239" t="s">
        <v>606</v>
      </c>
      <c r="BQ22" s="249" t="s">
        <v>392</v>
      </c>
      <c r="BT22" s="251"/>
      <c r="BZ22" s="250">
        <f t="shared" ref="BZ22" si="32">SUM(G22:BJ22)</f>
        <v>0.30000000000000004</v>
      </c>
      <c r="CZ22" s="250" t="s">
        <v>454</v>
      </c>
      <c r="DR22" s="316" t="s">
        <v>826</v>
      </c>
      <c r="DS22" s="250" t="s">
        <v>854</v>
      </c>
    </row>
    <row r="23" spans="1:123" s="250" customFormat="1" ht="56.25" x14ac:dyDescent="0.3">
      <c r="A23" s="239">
        <v>14</v>
      </c>
      <c r="B23" s="246" t="s">
        <v>338</v>
      </c>
      <c r="C23" s="241">
        <f t="shared" ref="C23" si="33">D23+E23</f>
        <v>0.1</v>
      </c>
      <c r="D23" s="241"/>
      <c r="E23" s="241">
        <f t="shared" ref="E23" si="34">F23+U23+BG23</f>
        <v>0.1</v>
      </c>
      <c r="F23" s="241">
        <f t="shared" ref="F23" si="35">G23+K23+L23+M23+R23+S23+T23</f>
        <v>0.1</v>
      </c>
      <c r="G23" s="241">
        <f t="shared" ref="G23" si="36">H23+I23+J23</f>
        <v>0</v>
      </c>
      <c r="H23" s="243"/>
      <c r="I23" s="243"/>
      <c r="J23" s="243"/>
      <c r="K23" s="243"/>
      <c r="L23" s="243"/>
      <c r="M23" s="241">
        <f t="shared" ref="M23" si="37">SUM(N23:P23)</f>
        <v>0.1</v>
      </c>
      <c r="N23" s="243"/>
      <c r="O23" s="243"/>
      <c r="P23" s="244">
        <v>0.1</v>
      </c>
      <c r="Q23" s="243"/>
      <c r="R23" s="243"/>
      <c r="S23" s="243"/>
      <c r="T23" s="243"/>
      <c r="U23" s="241">
        <f t="shared" ref="U23" si="38">V23+W23+X23+Y23+Z23+AA23+AB23+AC23+AD23+AU23+AV23+AW23+AX23+AY23+AZ23+BA23+BB23+BC23+BD23+BE23+BF23</f>
        <v>0</v>
      </c>
      <c r="V23" s="243"/>
      <c r="W23" s="243"/>
      <c r="X23" s="243"/>
      <c r="Y23" s="243"/>
      <c r="Z23" s="243"/>
      <c r="AA23" s="243"/>
      <c r="AB23" s="243"/>
      <c r="AC23" s="243"/>
      <c r="AD23" s="245">
        <f t="shared" ref="AD23" si="39">SUM(AE23:AT23)</f>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ref="BG23" si="40">BH23+BI23+BJ23</f>
        <v>0</v>
      </c>
      <c r="BH23" s="246"/>
      <c r="BI23" s="246"/>
      <c r="BJ23" s="246"/>
      <c r="BK23" s="247" t="s">
        <v>409</v>
      </c>
      <c r="BL23" s="305" t="s">
        <v>450</v>
      </c>
      <c r="BM23" s="239"/>
      <c r="BN23" s="239" t="s">
        <v>121</v>
      </c>
      <c r="BO23" s="239" t="s">
        <v>568</v>
      </c>
      <c r="BP23" s="239" t="s">
        <v>606</v>
      </c>
      <c r="BQ23" s="249" t="s">
        <v>392</v>
      </c>
      <c r="BT23" s="251" t="s">
        <v>133</v>
      </c>
      <c r="BZ23" s="250">
        <f t="shared" ref="BZ23" si="41">SUM(G23:BJ23)</f>
        <v>0.2</v>
      </c>
      <c r="CF23" s="343"/>
      <c r="DR23" s="316" t="s">
        <v>852</v>
      </c>
      <c r="DS23" s="250" t="s">
        <v>858</v>
      </c>
    </row>
    <row r="24" spans="1:123" ht="41.1" customHeight="1" x14ac:dyDescent="0.3">
      <c r="A24" s="149">
        <v>15</v>
      </c>
      <c r="B24" s="56" t="s">
        <v>320</v>
      </c>
      <c r="C24" s="140">
        <f t="shared" ref="C24:C26" si="42">D24+E24</f>
        <v>1</v>
      </c>
      <c r="D24" s="140"/>
      <c r="E24" s="140">
        <f t="shared" ref="E24:E27" si="43">F24+U24+BG24</f>
        <v>1</v>
      </c>
      <c r="F24" s="140">
        <f t="shared" ref="F24:F27" si="44">G24+K24+L24+M24+R24+S24+T24</f>
        <v>1</v>
      </c>
      <c r="G24" s="140">
        <f t="shared" ref="G24" si="45">H24+I24+J24</f>
        <v>0</v>
      </c>
      <c r="H24" s="157"/>
      <c r="I24" s="157"/>
      <c r="J24" s="157"/>
      <c r="K24" s="168">
        <v>0.5</v>
      </c>
      <c r="L24" s="168">
        <v>0.5</v>
      </c>
      <c r="M24" s="140">
        <f t="shared" ref="M24:M26" si="46">SUM(N24:P24)</f>
        <v>0</v>
      </c>
      <c r="N24" s="157"/>
      <c r="O24" s="157"/>
      <c r="P24" s="157"/>
      <c r="Q24" s="157"/>
      <c r="R24" s="157"/>
      <c r="S24" s="157"/>
      <c r="T24" s="157"/>
      <c r="U24" s="140">
        <f t="shared" ref="U24:U26" si="47">V24+W24+X24+Y24+Z24+AA24+AB24+AC24+AD24+AU24+AV24+AW24+AX24+AY24+AZ24+BA24+BB24+BC24+BD24+BE24+BF24</f>
        <v>0</v>
      </c>
      <c r="V24" s="157"/>
      <c r="W24" s="157"/>
      <c r="X24" s="157"/>
      <c r="Y24" s="157"/>
      <c r="Z24" s="157"/>
      <c r="AA24" s="157"/>
      <c r="AB24" s="157"/>
      <c r="AC24" s="157"/>
      <c r="AD24" s="141">
        <f t="shared" ref="AD24:AD26" si="48">SUM(AE24:AT24)</f>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ref="BG24:BG27" si="49">BH24+BI24+BJ24</f>
        <v>0</v>
      </c>
      <c r="BH24" s="56"/>
      <c r="BI24" s="56"/>
      <c r="BJ24" s="56"/>
      <c r="BK24" s="152" t="s">
        <v>409</v>
      </c>
      <c r="BL24" s="156" t="s">
        <v>450</v>
      </c>
      <c r="BM24" s="149" t="s">
        <v>640</v>
      </c>
      <c r="BN24" s="149" t="s">
        <v>113</v>
      </c>
      <c r="BO24" s="149" t="s">
        <v>512</v>
      </c>
      <c r="BP24" s="149" t="s">
        <v>606</v>
      </c>
      <c r="BQ24" s="60" t="s">
        <v>392</v>
      </c>
      <c r="BT24" s="170" t="s">
        <v>153</v>
      </c>
      <c r="BZ24" s="39">
        <f t="shared" ref="BZ24" si="50">SUM(G24:BJ24)</f>
        <v>1</v>
      </c>
      <c r="CZ24" s="46" t="s">
        <v>464</v>
      </c>
      <c r="DR24" s="19" t="s">
        <v>852</v>
      </c>
    </row>
    <row r="25" spans="1:123" ht="56.25" x14ac:dyDescent="0.3">
      <c r="A25" s="149">
        <v>16</v>
      </c>
      <c r="B25" s="56" t="s">
        <v>367</v>
      </c>
      <c r="C25" s="140">
        <f t="shared" si="42"/>
        <v>7.0000000000000007E-2</v>
      </c>
      <c r="D25" s="140"/>
      <c r="E25" s="140">
        <f t="shared" si="43"/>
        <v>7.0000000000000007E-2</v>
      </c>
      <c r="F25" s="140">
        <f t="shared" si="44"/>
        <v>7.0000000000000007E-2</v>
      </c>
      <c r="G25" s="140">
        <f t="shared" ref="G25" si="51">H25+I25+J25</f>
        <v>0</v>
      </c>
      <c r="H25" s="157"/>
      <c r="I25" s="157"/>
      <c r="J25" s="157"/>
      <c r="K25" s="157">
        <v>7.0000000000000007E-2</v>
      </c>
      <c r="L25" s="157"/>
      <c r="M25" s="140">
        <f t="shared" si="46"/>
        <v>0</v>
      </c>
      <c r="N25" s="157"/>
      <c r="O25" s="157"/>
      <c r="P25" s="157"/>
      <c r="Q25" s="157"/>
      <c r="R25" s="157"/>
      <c r="S25" s="157"/>
      <c r="T25" s="157"/>
      <c r="U25" s="140">
        <f t="shared" si="47"/>
        <v>0</v>
      </c>
      <c r="V25" s="157"/>
      <c r="W25" s="157"/>
      <c r="X25" s="157"/>
      <c r="Y25" s="157"/>
      <c r="Z25" s="157"/>
      <c r="AA25" s="157"/>
      <c r="AB25" s="157"/>
      <c r="AC25" s="157"/>
      <c r="AD25" s="141">
        <f t="shared" si="4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49"/>
        <v>0</v>
      </c>
      <c r="BH25" s="56"/>
      <c r="BI25" s="56"/>
      <c r="BJ25" s="56"/>
      <c r="BK25" s="152" t="s">
        <v>409</v>
      </c>
      <c r="BL25" s="156" t="s">
        <v>450</v>
      </c>
      <c r="BM25" s="149"/>
      <c r="BN25" s="149" t="s">
        <v>89</v>
      </c>
      <c r="BO25" s="149" t="s">
        <v>591</v>
      </c>
      <c r="BP25" s="149" t="s">
        <v>606</v>
      </c>
      <c r="BQ25" s="60" t="s">
        <v>392</v>
      </c>
      <c r="BT25" s="170" t="s">
        <v>166</v>
      </c>
      <c r="BZ25" s="39">
        <f t="shared" ref="BZ25:BZ26" si="52">SUM(G25:BJ25)</f>
        <v>7.0000000000000007E-2</v>
      </c>
      <c r="CZ25" s="46" t="s">
        <v>464</v>
      </c>
      <c r="DR25" s="19" t="s">
        <v>852</v>
      </c>
    </row>
    <row r="26" spans="1:123" ht="56.25" x14ac:dyDescent="0.3">
      <c r="A26" s="149">
        <v>17</v>
      </c>
      <c r="B26" s="56" t="s">
        <v>597</v>
      </c>
      <c r="C26" s="140">
        <f t="shared" si="42"/>
        <v>3</v>
      </c>
      <c r="D26" s="140"/>
      <c r="E26" s="140">
        <f t="shared" si="43"/>
        <v>3</v>
      </c>
      <c r="F26" s="140">
        <f t="shared" si="44"/>
        <v>3</v>
      </c>
      <c r="G26" s="140">
        <f t="shared" ref="G26" si="53">H26+I26+J26</f>
        <v>0</v>
      </c>
      <c r="H26" s="157"/>
      <c r="I26" s="157"/>
      <c r="J26" s="157"/>
      <c r="K26" s="157"/>
      <c r="L26" s="157"/>
      <c r="M26" s="140">
        <f t="shared" si="46"/>
        <v>3</v>
      </c>
      <c r="N26" s="157"/>
      <c r="O26" s="157"/>
      <c r="P26" s="168">
        <v>3</v>
      </c>
      <c r="Q26" s="157"/>
      <c r="R26" s="157"/>
      <c r="S26" s="157"/>
      <c r="T26" s="157"/>
      <c r="U26" s="140">
        <f t="shared" si="47"/>
        <v>0</v>
      </c>
      <c r="V26" s="157"/>
      <c r="W26" s="157"/>
      <c r="X26" s="157"/>
      <c r="Y26" s="157"/>
      <c r="Z26" s="157"/>
      <c r="AA26" s="157"/>
      <c r="AB26" s="157"/>
      <c r="AC26" s="157"/>
      <c r="AD26" s="141">
        <f t="shared" si="48"/>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9"/>
        <v>0</v>
      </c>
      <c r="BH26" s="56"/>
      <c r="BI26" s="56"/>
      <c r="BJ26" s="56"/>
      <c r="BK26" s="152" t="s">
        <v>409</v>
      </c>
      <c r="BL26" s="156" t="s">
        <v>450</v>
      </c>
      <c r="BM26" s="149" t="s">
        <v>639</v>
      </c>
      <c r="BN26" s="149" t="s">
        <v>92</v>
      </c>
      <c r="BO26" s="149" t="s">
        <v>513</v>
      </c>
      <c r="BP26" s="149" t="s">
        <v>606</v>
      </c>
      <c r="BQ26" s="60" t="s">
        <v>392</v>
      </c>
      <c r="BT26" s="170" t="s">
        <v>133</v>
      </c>
      <c r="BZ26" s="39">
        <f t="shared" si="52"/>
        <v>6</v>
      </c>
      <c r="DR26" s="19" t="s">
        <v>852</v>
      </c>
    </row>
    <row r="27" spans="1:123" ht="93.75" x14ac:dyDescent="0.3">
      <c r="A27" s="134">
        <v>18</v>
      </c>
      <c r="B27" s="347" t="s">
        <v>665</v>
      </c>
      <c r="C27" s="176">
        <f t="shared" ref="C27" si="54">D27+E27</f>
        <v>704.22</v>
      </c>
      <c r="D27" s="176">
        <v>704.22</v>
      </c>
      <c r="E27" s="176">
        <f t="shared" si="43"/>
        <v>0</v>
      </c>
      <c r="F27" s="176">
        <f t="shared" si="44"/>
        <v>0</v>
      </c>
      <c r="G27" s="176">
        <f>H27+I27+J27</f>
        <v>0</v>
      </c>
      <c r="H27" s="348"/>
      <c r="I27" s="178"/>
      <c r="J27" s="178"/>
      <c r="K27" s="177"/>
      <c r="L27" s="177"/>
      <c r="M27" s="176">
        <f t="shared" ref="M27" si="55">SUM(N27:P27)</f>
        <v>0</v>
      </c>
      <c r="N27" s="177"/>
      <c r="O27" s="178"/>
      <c r="P27" s="177"/>
      <c r="Q27" s="178"/>
      <c r="R27" s="177"/>
      <c r="S27" s="178"/>
      <c r="T27" s="178"/>
      <c r="U27" s="176">
        <f t="shared" ref="U27" si="56">V27+W27+X27+Y27+Z27+AA27+AB27+AC27+AD27+AU27+AV27+AW27+AX27+AY27+AZ27+BA27+BB27+BC27+BD27+BE27+BF27</f>
        <v>0</v>
      </c>
      <c r="V27" s="178"/>
      <c r="W27" s="178"/>
      <c r="X27" s="178"/>
      <c r="Y27" s="178"/>
      <c r="Z27" s="177"/>
      <c r="AA27" s="178"/>
      <c r="AB27" s="178"/>
      <c r="AC27" s="178"/>
      <c r="AD27" s="179">
        <f t="shared" ref="AD27" si="57">SUM(AE27:AT27)</f>
        <v>0</v>
      </c>
      <c r="AE27" s="177"/>
      <c r="AF27" s="177"/>
      <c r="AG27" s="178"/>
      <c r="AH27" s="178"/>
      <c r="AI27" s="177"/>
      <c r="AJ27" s="178"/>
      <c r="AK27" s="177"/>
      <c r="AL27" s="178"/>
      <c r="AM27" s="178"/>
      <c r="AN27" s="178"/>
      <c r="AO27" s="178"/>
      <c r="AP27" s="178"/>
      <c r="AQ27" s="178"/>
      <c r="AR27" s="178"/>
      <c r="AS27" s="178"/>
      <c r="AT27" s="178"/>
      <c r="AU27" s="178"/>
      <c r="AV27" s="177"/>
      <c r="AW27" s="178"/>
      <c r="AX27" s="178"/>
      <c r="AY27" s="177"/>
      <c r="AZ27" s="177"/>
      <c r="BA27" s="178"/>
      <c r="BB27" s="178"/>
      <c r="BC27" s="178"/>
      <c r="BD27" s="177"/>
      <c r="BE27" s="178"/>
      <c r="BF27" s="178"/>
      <c r="BG27" s="176">
        <f t="shared" si="49"/>
        <v>0</v>
      </c>
      <c r="BH27" s="175"/>
      <c r="BI27" s="134"/>
      <c r="BJ27" s="175"/>
      <c r="BK27" s="181" t="s">
        <v>409</v>
      </c>
      <c r="BL27" s="349" t="s">
        <v>450</v>
      </c>
      <c r="BM27" s="175"/>
      <c r="BN27" s="182" t="s">
        <v>79</v>
      </c>
      <c r="BO27" s="134" t="s">
        <v>571</v>
      </c>
      <c r="BP27" s="134" t="s">
        <v>606</v>
      </c>
      <c r="BQ27" s="206"/>
      <c r="BR27" s="207"/>
      <c r="BS27" s="46"/>
      <c r="BT27" s="46"/>
      <c r="BU27" s="46"/>
      <c r="BV27" s="46"/>
      <c r="BW27" s="46"/>
      <c r="BX27" s="46"/>
      <c r="BY27" s="46"/>
      <c r="BZ27" s="46"/>
      <c r="CA27" s="46"/>
      <c r="CB27" s="46"/>
      <c r="CC27" s="46"/>
      <c r="CD27" s="46"/>
      <c r="CE27" s="46"/>
      <c r="CF27" s="184"/>
      <c r="CG27" s="46"/>
      <c r="CH27" s="46"/>
      <c r="CI27" s="46"/>
      <c r="CJ27" s="46"/>
      <c r="CK27" s="46"/>
      <c r="CL27" s="46"/>
      <c r="CM27" s="46"/>
      <c r="CN27" s="46"/>
      <c r="CO27" s="46"/>
      <c r="CP27" s="46"/>
      <c r="CQ27" s="46"/>
      <c r="CR27" s="46"/>
      <c r="CS27" s="46"/>
      <c r="CT27" s="46"/>
      <c r="CU27" s="46"/>
      <c r="CV27" s="46"/>
      <c r="CW27" s="46"/>
      <c r="CX27" s="46"/>
      <c r="CY27" s="46"/>
      <c r="DR27" s="350" t="s">
        <v>853</v>
      </c>
    </row>
    <row r="28" spans="1:123" s="345" customFormat="1" ht="56.25" x14ac:dyDescent="0.3">
      <c r="A28" s="149">
        <v>19</v>
      </c>
      <c r="B28" s="344" t="s">
        <v>867</v>
      </c>
      <c r="C28" s="515">
        <v>0.2</v>
      </c>
      <c r="D28" s="352"/>
      <c r="E28" s="352"/>
      <c r="F28" s="352"/>
      <c r="G28" s="352"/>
      <c r="H28" s="353"/>
      <c r="I28" s="354"/>
      <c r="J28" s="354"/>
      <c r="K28" s="355"/>
      <c r="L28" s="355"/>
      <c r="M28" s="352"/>
      <c r="N28" s="355"/>
      <c r="O28" s="354"/>
      <c r="P28" s="355"/>
      <c r="Q28" s="354"/>
      <c r="R28" s="355"/>
      <c r="S28" s="354"/>
      <c r="T28" s="354"/>
      <c r="U28" s="352"/>
      <c r="V28" s="354"/>
      <c r="W28" s="354"/>
      <c r="X28" s="354"/>
      <c r="Y28" s="354"/>
      <c r="Z28" s="355"/>
      <c r="AA28" s="354"/>
      <c r="AB28" s="354"/>
      <c r="AC28" s="354"/>
      <c r="AD28" s="356"/>
      <c r="AE28" s="355"/>
      <c r="AF28" s="355"/>
      <c r="AG28" s="354"/>
      <c r="AH28" s="354"/>
      <c r="AI28" s="355"/>
      <c r="AJ28" s="354"/>
      <c r="AK28" s="355"/>
      <c r="AL28" s="354"/>
      <c r="AM28" s="354"/>
      <c r="AN28" s="354"/>
      <c r="AO28" s="354"/>
      <c r="AP28" s="354"/>
      <c r="AQ28" s="354"/>
      <c r="AR28" s="354"/>
      <c r="AS28" s="354"/>
      <c r="AT28" s="354"/>
      <c r="AU28" s="354"/>
      <c r="AV28" s="355"/>
      <c r="AW28" s="354"/>
      <c r="AX28" s="354"/>
      <c r="AY28" s="355"/>
      <c r="AZ28" s="355"/>
      <c r="BA28" s="354"/>
      <c r="BB28" s="354"/>
      <c r="BC28" s="354"/>
      <c r="BD28" s="355"/>
      <c r="BE28" s="354"/>
      <c r="BF28" s="354"/>
      <c r="BG28" s="352"/>
      <c r="BH28" s="357"/>
      <c r="BI28" s="351"/>
      <c r="BJ28" s="357"/>
      <c r="BK28" s="358"/>
      <c r="BL28" s="349" t="s">
        <v>450</v>
      </c>
      <c r="BM28" s="357"/>
      <c r="BN28" s="359" t="s">
        <v>94</v>
      </c>
      <c r="BO28" s="351"/>
      <c r="BP28" s="263" t="s">
        <v>863</v>
      </c>
      <c r="BQ28" s="360"/>
      <c r="BR28" s="361"/>
      <c r="BS28" s="346"/>
      <c r="BT28" s="346"/>
      <c r="BU28" s="346"/>
      <c r="BV28" s="346"/>
      <c r="BW28" s="346"/>
      <c r="BX28" s="346"/>
      <c r="BY28" s="346"/>
      <c r="BZ28" s="346"/>
      <c r="CA28" s="346"/>
      <c r="CB28" s="346"/>
      <c r="CC28" s="346"/>
      <c r="CD28" s="346"/>
      <c r="CE28" s="346"/>
      <c r="CF28" s="362"/>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240" t="s">
        <v>864</v>
      </c>
    </row>
    <row r="29" spans="1:123" s="345" customFormat="1" ht="56.25" x14ac:dyDescent="0.3">
      <c r="A29" s="134">
        <v>20</v>
      </c>
      <c r="B29" s="344" t="s">
        <v>868</v>
      </c>
      <c r="C29" s="515">
        <v>0.3</v>
      </c>
      <c r="D29" s="352"/>
      <c r="E29" s="352"/>
      <c r="F29" s="352"/>
      <c r="G29" s="352"/>
      <c r="H29" s="353"/>
      <c r="I29" s="354"/>
      <c r="J29" s="354"/>
      <c r="K29" s="355"/>
      <c r="L29" s="355"/>
      <c r="M29" s="352"/>
      <c r="N29" s="355"/>
      <c r="O29" s="354"/>
      <c r="P29" s="355"/>
      <c r="Q29" s="354"/>
      <c r="R29" s="355"/>
      <c r="S29" s="354"/>
      <c r="T29" s="354"/>
      <c r="U29" s="352"/>
      <c r="V29" s="354"/>
      <c r="W29" s="354"/>
      <c r="X29" s="354"/>
      <c r="Y29" s="354"/>
      <c r="Z29" s="355"/>
      <c r="AA29" s="354"/>
      <c r="AB29" s="354"/>
      <c r="AC29" s="354"/>
      <c r="AD29" s="356"/>
      <c r="AE29" s="355"/>
      <c r="AF29" s="355"/>
      <c r="AG29" s="354"/>
      <c r="AH29" s="354"/>
      <c r="AI29" s="355"/>
      <c r="AJ29" s="354"/>
      <c r="AK29" s="355"/>
      <c r="AL29" s="354"/>
      <c r="AM29" s="354"/>
      <c r="AN29" s="354"/>
      <c r="AO29" s="354"/>
      <c r="AP29" s="354"/>
      <c r="AQ29" s="354"/>
      <c r="AR29" s="354"/>
      <c r="AS29" s="354"/>
      <c r="AT29" s="354"/>
      <c r="AU29" s="354"/>
      <c r="AV29" s="355"/>
      <c r="AW29" s="354"/>
      <c r="AX29" s="354"/>
      <c r="AY29" s="355"/>
      <c r="AZ29" s="355"/>
      <c r="BA29" s="354"/>
      <c r="BB29" s="354"/>
      <c r="BC29" s="354"/>
      <c r="BD29" s="355"/>
      <c r="BE29" s="354"/>
      <c r="BF29" s="354"/>
      <c r="BG29" s="352"/>
      <c r="BH29" s="357"/>
      <c r="BI29" s="351"/>
      <c r="BJ29" s="357"/>
      <c r="BK29" s="358"/>
      <c r="BL29" s="349" t="s">
        <v>450</v>
      </c>
      <c r="BM29" s="357"/>
      <c r="BN29" s="359" t="s">
        <v>94</v>
      </c>
      <c r="BO29" s="351"/>
      <c r="BP29" s="263" t="s">
        <v>863</v>
      </c>
      <c r="BQ29" s="360"/>
      <c r="BR29" s="361"/>
      <c r="BS29" s="346"/>
      <c r="BT29" s="346"/>
      <c r="BU29" s="346"/>
      <c r="BV29" s="346"/>
      <c r="BW29" s="346"/>
      <c r="BX29" s="346"/>
      <c r="BY29" s="346"/>
      <c r="BZ29" s="346"/>
      <c r="CA29" s="346"/>
      <c r="CB29" s="346"/>
      <c r="CC29" s="346"/>
      <c r="CD29" s="346"/>
      <c r="CE29" s="346"/>
      <c r="CF29" s="362"/>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240" t="s">
        <v>864</v>
      </c>
    </row>
    <row r="30" spans="1:123" s="345" customFormat="1" ht="56.25" x14ac:dyDescent="0.3">
      <c r="A30" s="149">
        <v>21</v>
      </c>
      <c r="B30" s="344" t="s">
        <v>866</v>
      </c>
      <c r="C30" s="515">
        <v>1</v>
      </c>
      <c r="D30" s="352"/>
      <c r="E30" s="352"/>
      <c r="F30" s="352"/>
      <c r="G30" s="352"/>
      <c r="H30" s="353"/>
      <c r="I30" s="354"/>
      <c r="J30" s="354"/>
      <c r="K30" s="355"/>
      <c r="L30" s="355"/>
      <c r="M30" s="352"/>
      <c r="N30" s="355"/>
      <c r="O30" s="354"/>
      <c r="P30" s="355"/>
      <c r="Q30" s="354"/>
      <c r="R30" s="355"/>
      <c r="S30" s="354"/>
      <c r="T30" s="354"/>
      <c r="U30" s="352"/>
      <c r="V30" s="354"/>
      <c r="W30" s="354"/>
      <c r="X30" s="354"/>
      <c r="Y30" s="354"/>
      <c r="Z30" s="355"/>
      <c r="AA30" s="354"/>
      <c r="AB30" s="354"/>
      <c r="AC30" s="354"/>
      <c r="AD30" s="356"/>
      <c r="AE30" s="355"/>
      <c r="AF30" s="355"/>
      <c r="AG30" s="354"/>
      <c r="AH30" s="354"/>
      <c r="AI30" s="355"/>
      <c r="AJ30" s="354"/>
      <c r="AK30" s="355"/>
      <c r="AL30" s="354"/>
      <c r="AM30" s="354"/>
      <c r="AN30" s="354"/>
      <c r="AO30" s="354"/>
      <c r="AP30" s="354"/>
      <c r="AQ30" s="354"/>
      <c r="AR30" s="354"/>
      <c r="AS30" s="354"/>
      <c r="AT30" s="354"/>
      <c r="AU30" s="354"/>
      <c r="AV30" s="355"/>
      <c r="AW30" s="354"/>
      <c r="AX30" s="354"/>
      <c r="AY30" s="355"/>
      <c r="AZ30" s="355"/>
      <c r="BA30" s="354"/>
      <c r="BB30" s="354"/>
      <c r="BC30" s="354"/>
      <c r="BD30" s="355"/>
      <c r="BE30" s="354"/>
      <c r="BF30" s="354"/>
      <c r="BG30" s="352"/>
      <c r="BH30" s="357"/>
      <c r="BI30" s="351"/>
      <c r="BJ30" s="357"/>
      <c r="BK30" s="358"/>
      <c r="BL30" s="349" t="s">
        <v>450</v>
      </c>
      <c r="BM30" s="357"/>
      <c r="BN30" s="359" t="s">
        <v>99</v>
      </c>
      <c r="BO30" s="351"/>
      <c r="BP30" s="263" t="s">
        <v>863</v>
      </c>
      <c r="BQ30" s="360"/>
      <c r="BR30" s="361"/>
      <c r="BS30" s="346"/>
      <c r="BT30" s="346"/>
      <c r="BU30" s="346"/>
      <c r="BV30" s="346"/>
      <c r="BW30" s="346"/>
      <c r="BX30" s="346"/>
      <c r="BY30" s="346"/>
      <c r="BZ30" s="346"/>
      <c r="CA30" s="346"/>
      <c r="CB30" s="346"/>
      <c r="CC30" s="346"/>
      <c r="CD30" s="346"/>
      <c r="CE30" s="346"/>
      <c r="CF30" s="362"/>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240" t="s">
        <v>864</v>
      </c>
    </row>
    <row r="31" spans="1:123" s="250" customFormat="1" ht="54.6" customHeight="1" x14ac:dyDescent="0.3">
      <c r="A31" s="134">
        <v>22</v>
      </c>
      <c r="B31" s="240" t="s">
        <v>859</v>
      </c>
      <c r="C31" s="515">
        <v>0.5</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49" t="s">
        <v>450</v>
      </c>
      <c r="BM31" s="316"/>
      <c r="BN31" s="359" t="s">
        <v>94</v>
      </c>
      <c r="BO31" s="263"/>
      <c r="BP31" s="263" t="s">
        <v>863</v>
      </c>
      <c r="BQ31" s="315"/>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240" t="s">
        <v>869</v>
      </c>
    </row>
    <row r="32" spans="1:123" s="250" customFormat="1" ht="37.5" x14ac:dyDescent="0.3">
      <c r="A32" s="149">
        <v>23</v>
      </c>
      <c r="B32" s="303" t="s">
        <v>865</v>
      </c>
      <c r="C32" s="515">
        <v>0.4</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49" t="s">
        <v>450</v>
      </c>
      <c r="BM32" s="316"/>
      <c r="BN32" s="359" t="s">
        <v>94</v>
      </c>
      <c r="BO32" s="263"/>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240" t="s">
        <v>869</v>
      </c>
    </row>
    <row r="33" spans="1:122" s="250" customFormat="1" ht="37.5" x14ac:dyDescent="0.3">
      <c r="A33" s="134">
        <v>24</v>
      </c>
      <c r="B33" s="240" t="s">
        <v>860</v>
      </c>
      <c r="C33" s="515">
        <v>0.3</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49" t="s">
        <v>450</v>
      </c>
      <c r="BM33" s="316"/>
      <c r="BN33" s="359" t="s">
        <v>94</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0" t="s">
        <v>869</v>
      </c>
    </row>
    <row r="34" spans="1:122" s="250" customFormat="1" ht="37.5" x14ac:dyDescent="0.3">
      <c r="A34" s="149">
        <v>25</v>
      </c>
      <c r="B34" s="240" t="s">
        <v>861</v>
      </c>
      <c r="C34" s="515">
        <v>0.2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49" t="s">
        <v>450</v>
      </c>
      <c r="BM34" s="316"/>
      <c r="BN34" s="359" t="s">
        <v>95</v>
      </c>
      <c r="BO34" s="263"/>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240" t="s">
        <v>869</v>
      </c>
    </row>
    <row r="35" spans="1:122" s="250" customFormat="1" ht="37.5" x14ac:dyDescent="0.3">
      <c r="A35" s="149">
        <v>26</v>
      </c>
      <c r="B35" s="240" t="s">
        <v>862</v>
      </c>
      <c r="C35" s="515">
        <v>0.3</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156" t="s">
        <v>450</v>
      </c>
      <c r="BM35" s="316"/>
      <c r="BN35" s="359" t="s">
        <v>94</v>
      </c>
      <c r="BO35" s="263"/>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240" t="s">
        <v>869</v>
      </c>
    </row>
    <row r="36" spans="1:122" ht="93.75" x14ac:dyDescent="0.3">
      <c r="A36" s="154"/>
      <c r="B36" s="537" t="s">
        <v>949</v>
      </c>
      <c r="C36" s="154">
        <v>6</v>
      </c>
      <c r="D36" s="154"/>
      <c r="E36" s="154">
        <v>6</v>
      </c>
      <c r="F36" s="154"/>
      <c r="G36" s="154"/>
      <c r="H36" s="22"/>
      <c r="I36" s="154"/>
      <c r="J36" s="22"/>
      <c r="K36" s="154">
        <v>5</v>
      </c>
      <c r="L36" s="154">
        <v>1</v>
      </c>
      <c r="M36" s="16"/>
      <c r="N36" s="19"/>
      <c r="O36" s="16"/>
      <c r="P36" s="19"/>
      <c r="Q36" s="16"/>
      <c r="R36" s="16"/>
      <c r="S36" s="16"/>
      <c r="T36" s="16"/>
      <c r="U36" s="19"/>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9"/>
      <c r="BH36" s="16"/>
      <c r="BI36" s="16"/>
      <c r="BJ36" s="16"/>
      <c r="BK36" s="16"/>
      <c r="BL36" s="156" t="s">
        <v>450</v>
      </c>
      <c r="BM36" s="16"/>
      <c r="BN36" s="154" t="s">
        <v>934</v>
      </c>
      <c r="BO36" s="154" t="s">
        <v>951</v>
      </c>
      <c r="BP36" s="263" t="s">
        <v>863</v>
      </c>
      <c r="BQ36" s="311"/>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9"/>
      <c r="DA36" s="19"/>
      <c r="DB36" s="19"/>
      <c r="DC36" s="19"/>
      <c r="DD36" s="19"/>
      <c r="DE36" s="19"/>
      <c r="DF36" s="19"/>
      <c r="DG36" s="19"/>
      <c r="DH36" s="19"/>
      <c r="DI36" s="19"/>
      <c r="DJ36" s="19"/>
      <c r="DK36" s="19"/>
      <c r="DL36" s="19"/>
      <c r="DM36" s="19"/>
      <c r="DN36" s="19"/>
      <c r="DO36" s="19"/>
      <c r="DP36" s="19"/>
      <c r="DQ36" s="19"/>
      <c r="DR36" s="19"/>
    </row>
    <row r="39" spans="1:122" x14ac:dyDescent="0.3">
      <c r="DO39" s="816"/>
    </row>
    <row r="40" spans="1:122" x14ac:dyDescent="0.3">
      <c r="DO40" s="816"/>
    </row>
    <row r="41" spans="1:122" x14ac:dyDescent="0.3">
      <c r="DO41" s="816"/>
    </row>
    <row r="42" spans="1:122" x14ac:dyDescent="0.3">
      <c r="DO42" s="816"/>
    </row>
    <row r="43" spans="1:122" x14ac:dyDescent="0.3">
      <c r="DO43" s="816"/>
    </row>
    <row r="44" spans="1:122" x14ac:dyDescent="0.3">
      <c r="DO44" s="816"/>
    </row>
    <row r="45" spans="1:122" x14ac:dyDescent="0.3">
      <c r="DO45" s="816"/>
    </row>
    <row r="46" spans="1:122" x14ac:dyDescent="0.3">
      <c r="DO46" s="816"/>
    </row>
    <row r="47" spans="1:122" x14ac:dyDescent="0.3">
      <c r="DO47" s="816"/>
    </row>
    <row r="49" spans="119:119" x14ac:dyDescent="0.3">
      <c r="DO49" s="816"/>
    </row>
    <row r="50" spans="119:119" x14ac:dyDescent="0.3">
      <c r="DO50" s="816"/>
    </row>
    <row r="51" spans="119:119" x14ac:dyDescent="0.3">
      <c r="DO51" s="816"/>
    </row>
    <row r="52" spans="119:119" x14ac:dyDescent="0.3">
      <c r="DO52" s="816"/>
    </row>
    <row r="53" spans="119:119" x14ac:dyDescent="0.3">
      <c r="DO53" s="816"/>
    </row>
    <row r="54" spans="119:119" x14ac:dyDescent="0.3">
      <c r="DO54" s="816"/>
    </row>
  </sheetData>
  <autoFilter ref="A9:DQ27"/>
  <mergeCells count="62">
    <mergeCell ref="DR5:DR8"/>
    <mergeCell ref="DO53:DO54"/>
    <mergeCell ref="DO49:DO50"/>
    <mergeCell ref="DO51:DO52"/>
    <mergeCell ref="DO44:DO45"/>
    <mergeCell ref="DO46:DO47"/>
    <mergeCell ref="DO39:DO41"/>
    <mergeCell ref="DO42:DO43"/>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honeticPr fontId="31" type="noConversion"/>
  <pageMargins left="0.45" right="0.31" top="0.51" bottom="0.55000000000000004"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4"/>
  <dimension ref="A1:DR85"/>
  <sheetViews>
    <sheetView topLeftCell="A32"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21875" style="46" customWidth="1"/>
    <col min="123" max="16384" width="8.77734375" style="46"/>
  </cols>
  <sheetData>
    <row r="1" spans="1:122"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2" x14ac:dyDescent="0.3">
      <c r="A3" s="794" t="s">
        <v>944</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2"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2"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row>
    <row r="6" spans="1:122" s="26" customFormat="1" hidden="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row>
    <row r="7" spans="1:122" s="26" customFormat="1" hidden="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row>
    <row r="8" spans="1:122"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310" t="s">
        <v>377</v>
      </c>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2" ht="56.25" x14ac:dyDescent="0.3">
      <c r="A10" s="149">
        <v>1</v>
      </c>
      <c r="B10" s="56" t="s">
        <v>547</v>
      </c>
      <c r="C10" s="140">
        <f t="shared" ref="C10" si="0">D10+E10</f>
        <v>2</v>
      </c>
      <c r="D10" s="140"/>
      <c r="E10" s="140">
        <f t="shared" ref="E10:E11" si="1">F10+U10+BG10</f>
        <v>2</v>
      </c>
      <c r="F10" s="140">
        <f t="shared" ref="F10:F11" si="2">G10+K10+L10+M10+R10+S10+T10</f>
        <v>2</v>
      </c>
      <c r="G10" s="150"/>
      <c r="H10" s="150"/>
      <c r="I10" s="150"/>
      <c r="J10" s="150"/>
      <c r="K10" s="150"/>
      <c r="L10" s="150"/>
      <c r="M10" s="140">
        <f t="shared" ref="M10:M11" si="3">SUM(N10:P10)</f>
        <v>2</v>
      </c>
      <c r="N10" s="150"/>
      <c r="O10" s="150"/>
      <c r="P10" s="151">
        <v>2</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139</v>
      </c>
      <c r="BM10" s="154" t="s">
        <v>611</v>
      </c>
      <c r="BN10" s="154" t="s">
        <v>85</v>
      </c>
      <c r="BO10" s="149" t="s">
        <v>768</v>
      </c>
      <c r="BP10" s="149" t="s">
        <v>606</v>
      </c>
      <c r="BQ10" s="60" t="s">
        <v>384</v>
      </c>
      <c r="BY10" s="46"/>
      <c r="BZ10" s="46">
        <f t="shared" ref="BZ10:BZ11" si="7">SUM(G10:BJ10)</f>
        <v>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852</v>
      </c>
    </row>
    <row r="11" spans="1:122" s="250" customFormat="1" ht="94.35" customHeight="1" x14ac:dyDescent="0.3">
      <c r="A11" s="253">
        <v>2</v>
      </c>
      <c r="B11" s="279" t="s">
        <v>196</v>
      </c>
      <c r="C11" s="241">
        <f t="shared" ref="C11:C19" si="8">D11+E11</f>
        <v>199.78</v>
      </c>
      <c r="D11" s="241">
        <v>21.28</v>
      </c>
      <c r="E11" s="241">
        <f t="shared" si="1"/>
        <v>178.5</v>
      </c>
      <c r="F11" s="241">
        <f t="shared" si="2"/>
        <v>178.5</v>
      </c>
      <c r="G11" s="241">
        <f t="shared" ref="G11:G19" si="9">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60"/>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A11" s="46"/>
      <c r="DB11" s="46"/>
      <c r="DC11" s="46"/>
      <c r="DD11" s="46"/>
      <c r="DE11" s="46"/>
      <c r="DF11" s="46"/>
      <c r="DG11" s="46"/>
      <c r="DH11" s="46"/>
      <c r="DI11" s="46"/>
      <c r="DJ11" s="46"/>
      <c r="DK11" s="46"/>
      <c r="DL11" s="46"/>
      <c r="DM11" s="46"/>
      <c r="DN11" s="46"/>
      <c r="DO11" s="46"/>
      <c r="DP11" s="46"/>
      <c r="DQ11" s="46"/>
      <c r="DR11" s="19" t="s">
        <v>852</v>
      </c>
    </row>
    <row r="12" spans="1:122" ht="87" customHeight="1" x14ac:dyDescent="0.3">
      <c r="A12" s="149">
        <v>3</v>
      </c>
      <c r="B12" s="56" t="s">
        <v>189</v>
      </c>
      <c r="C12" s="140">
        <f t="shared" si="8"/>
        <v>3.8</v>
      </c>
      <c r="D12" s="140"/>
      <c r="E12" s="140">
        <f t="shared" ref="E12:E21" si="10">F12+U12+BG12</f>
        <v>3.8</v>
      </c>
      <c r="F12" s="140">
        <f t="shared" ref="F12:F21" si="11">G12+K12+L12+M12+R12+S12+T12</f>
        <v>3.8</v>
      </c>
      <c r="G12" s="140">
        <f t="shared" si="9"/>
        <v>0</v>
      </c>
      <c r="H12" s="140"/>
      <c r="I12" s="157"/>
      <c r="J12" s="157"/>
      <c r="K12" s="140"/>
      <c r="L12" s="140"/>
      <c r="M12" s="140">
        <f t="shared" ref="M12:M21" si="12">SUM(N12:P12)</f>
        <v>3.8</v>
      </c>
      <c r="N12" s="140"/>
      <c r="O12" s="157"/>
      <c r="P12" s="140">
        <v>3.8</v>
      </c>
      <c r="Q12" s="157"/>
      <c r="R12" s="140"/>
      <c r="S12" s="157"/>
      <c r="T12" s="157"/>
      <c r="U12" s="140">
        <f t="shared" ref="U12:U21" si="13">V12+W12+X12+Y12+Z12+AA12+AB12+AC12+AD12+AU12+AV12+AW12+AX12+AY12+AZ12+BA12+BB12+BC12+BD12+BE12+BF12</f>
        <v>0</v>
      </c>
      <c r="V12" s="157"/>
      <c r="W12" s="157"/>
      <c r="X12" s="157"/>
      <c r="Y12" s="157"/>
      <c r="Z12" s="140"/>
      <c r="AA12" s="157"/>
      <c r="AB12" s="157"/>
      <c r="AC12" s="157"/>
      <c r="AD12" s="141">
        <f t="shared" ref="AD12:AD21" si="14">SUM(AE12:AT12)</f>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140">
        <f t="shared" ref="BG12:BG21" si="15">BH12+BI12+BJ12</f>
        <v>0</v>
      </c>
      <c r="BH12" s="56"/>
      <c r="BI12" s="56"/>
      <c r="BJ12" s="56"/>
      <c r="BK12" s="152" t="s">
        <v>409</v>
      </c>
      <c r="BL12" s="149" t="s">
        <v>139</v>
      </c>
      <c r="BM12" s="154" t="s">
        <v>612</v>
      </c>
      <c r="BN12" s="149" t="s">
        <v>94</v>
      </c>
      <c r="BO12" s="149" t="s">
        <v>505</v>
      </c>
      <c r="BP12" s="149" t="s">
        <v>606</v>
      </c>
      <c r="BQ12" s="60" t="s">
        <v>392</v>
      </c>
      <c r="BS12" s="173" t="s">
        <v>162</v>
      </c>
      <c r="BT12" s="170" t="s">
        <v>133</v>
      </c>
      <c r="BU12" s="137"/>
      <c r="BZ12" s="39">
        <f t="shared" ref="BZ12:BZ21" si="16">SUM(G12:BJ12)</f>
        <v>7.6</v>
      </c>
      <c r="CI12" s="46"/>
      <c r="DG12" s="46" t="s">
        <v>723</v>
      </c>
      <c r="DR12" s="19" t="s">
        <v>853</v>
      </c>
    </row>
    <row r="13" spans="1:122" ht="56.25" x14ac:dyDescent="0.3">
      <c r="A13" s="253">
        <v>4</v>
      </c>
      <c r="B13" s="56" t="s">
        <v>701</v>
      </c>
      <c r="C13" s="140">
        <f t="shared" si="8"/>
        <v>0.4</v>
      </c>
      <c r="D13" s="140"/>
      <c r="E13" s="140">
        <f t="shared" si="10"/>
        <v>0.4</v>
      </c>
      <c r="F13" s="140">
        <f t="shared" si="11"/>
        <v>0.4</v>
      </c>
      <c r="G13" s="140">
        <f t="shared" si="9"/>
        <v>0</v>
      </c>
      <c r="H13" s="140"/>
      <c r="I13" s="157"/>
      <c r="J13" s="157"/>
      <c r="K13" s="168">
        <v>0.4</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0</v>
      </c>
      <c r="BH13" s="56"/>
      <c r="BI13" s="56"/>
      <c r="BJ13" s="56"/>
      <c r="BK13" s="152" t="s">
        <v>409</v>
      </c>
      <c r="BL13" s="149" t="s">
        <v>139</v>
      </c>
      <c r="BM13" s="149"/>
      <c r="BN13" s="149" t="s">
        <v>94</v>
      </c>
      <c r="BO13" s="149" t="s">
        <v>505</v>
      </c>
      <c r="BP13" s="149" t="s">
        <v>606</v>
      </c>
      <c r="BQ13" s="60" t="s">
        <v>392</v>
      </c>
      <c r="BS13" s="173"/>
      <c r="BT13" s="170" t="s">
        <v>166</v>
      </c>
      <c r="BU13" s="137"/>
      <c r="BZ13" s="39">
        <f t="shared" si="16"/>
        <v>0.4</v>
      </c>
      <c r="CI13" s="46"/>
      <c r="DR13" s="19" t="s">
        <v>852</v>
      </c>
    </row>
    <row r="14" spans="1:122" ht="56.25" x14ac:dyDescent="0.3">
      <c r="A14" s="149">
        <v>5</v>
      </c>
      <c r="B14" s="56" t="s">
        <v>190</v>
      </c>
      <c r="C14" s="140">
        <f t="shared" si="8"/>
        <v>0.2</v>
      </c>
      <c r="D14" s="140"/>
      <c r="E14" s="140">
        <f t="shared" si="10"/>
        <v>0.2</v>
      </c>
      <c r="F14" s="140">
        <f t="shared" si="11"/>
        <v>0.2</v>
      </c>
      <c r="G14" s="140">
        <f t="shared" si="9"/>
        <v>0</v>
      </c>
      <c r="H14" s="140"/>
      <c r="I14" s="157"/>
      <c r="J14" s="157"/>
      <c r="K14" s="168">
        <v>0.2</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56"/>
      <c r="BJ14" s="56"/>
      <c r="BK14" s="152" t="s">
        <v>409</v>
      </c>
      <c r="BL14" s="149" t="s">
        <v>139</v>
      </c>
      <c r="BM14" s="149"/>
      <c r="BN14" s="149" t="s">
        <v>94</v>
      </c>
      <c r="BO14" s="149" t="s">
        <v>505</v>
      </c>
      <c r="BP14" s="149" t="s">
        <v>607</v>
      </c>
      <c r="BQ14" s="60" t="s">
        <v>392</v>
      </c>
      <c r="BS14" s="173"/>
      <c r="BT14" s="170" t="s">
        <v>166</v>
      </c>
      <c r="BU14" s="132" t="s">
        <v>138</v>
      </c>
      <c r="BZ14" s="39">
        <f t="shared" si="16"/>
        <v>0.2</v>
      </c>
      <c r="CI14" s="46"/>
      <c r="DR14" s="19" t="s">
        <v>852</v>
      </c>
    </row>
    <row r="15" spans="1:122" ht="56.25" x14ac:dyDescent="0.3">
      <c r="A15" s="253">
        <v>6</v>
      </c>
      <c r="B15" s="56" t="s">
        <v>191</v>
      </c>
      <c r="C15" s="140">
        <f t="shared" si="8"/>
        <v>0.12</v>
      </c>
      <c r="D15" s="140"/>
      <c r="E15" s="140">
        <f t="shared" si="10"/>
        <v>0.12</v>
      </c>
      <c r="F15" s="140">
        <f t="shared" si="11"/>
        <v>0.12</v>
      </c>
      <c r="G15" s="140">
        <f t="shared" si="9"/>
        <v>0</v>
      </c>
      <c r="H15" s="140"/>
      <c r="I15" s="157"/>
      <c r="J15" s="157"/>
      <c r="K15" s="168">
        <v>0.12</v>
      </c>
      <c r="L15" s="140"/>
      <c r="M15" s="140">
        <f t="shared" si="12"/>
        <v>0</v>
      </c>
      <c r="N15" s="140"/>
      <c r="O15" s="157"/>
      <c r="P15" s="140"/>
      <c r="Q15" s="157"/>
      <c r="R15" s="140"/>
      <c r="S15" s="157"/>
      <c r="T15" s="157"/>
      <c r="U15" s="140">
        <f t="shared" si="13"/>
        <v>0</v>
      </c>
      <c r="V15" s="157"/>
      <c r="W15" s="157"/>
      <c r="X15" s="157"/>
      <c r="Y15" s="157"/>
      <c r="Z15" s="140"/>
      <c r="AA15" s="157"/>
      <c r="AB15" s="157"/>
      <c r="AC15" s="157"/>
      <c r="AD15" s="141">
        <f t="shared" si="14"/>
        <v>0</v>
      </c>
      <c r="AE15" s="157"/>
      <c r="AF15" s="157"/>
      <c r="AG15" s="157"/>
      <c r="AH15" s="157"/>
      <c r="AI15" s="157"/>
      <c r="AJ15" s="157"/>
      <c r="AK15" s="157"/>
      <c r="AL15" s="157"/>
      <c r="AM15" s="157"/>
      <c r="AN15" s="157"/>
      <c r="AO15" s="157"/>
      <c r="AP15" s="157"/>
      <c r="AQ15" s="157"/>
      <c r="AR15" s="157"/>
      <c r="AS15" s="157"/>
      <c r="AT15" s="157"/>
      <c r="AU15" s="157"/>
      <c r="AV15" s="140"/>
      <c r="AW15" s="157"/>
      <c r="AX15" s="157"/>
      <c r="AY15" s="157"/>
      <c r="AZ15" s="157"/>
      <c r="BA15" s="157"/>
      <c r="BB15" s="157"/>
      <c r="BC15" s="157"/>
      <c r="BD15" s="157"/>
      <c r="BE15" s="157"/>
      <c r="BF15" s="157"/>
      <c r="BG15" s="140">
        <f t="shared" si="15"/>
        <v>0</v>
      </c>
      <c r="BH15" s="56"/>
      <c r="BI15" s="56"/>
      <c r="BJ15" s="56"/>
      <c r="BK15" s="152" t="s">
        <v>409</v>
      </c>
      <c r="BL15" s="149" t="s">
        <v>139</v>
      </c>
      <c r="BM15" s="149"/>
      <c r="BN15" s="149" t="s">
        <v>94</v>
      </c>
      <c r="BO15" s="149" t="s">
        <v>505</v>
      </c>
      <c r="BP15" s="149" t="s">
        <v>607</v>
      </c>
      <c r="BQ15" s="60" t="s">
        <v>392</v>
      </c>
      <c r="BS15" s="173"/>
      <c r="BT15" s="170" t="s">
        <v>166</v>
      </c>
      <c r="BU15" s="132" t="s">
        <v>138</v>
      </c>
      <c r="BZ15" s="39">
        <f t="shared" si="16"/>
        <v>0.12</v>
      </c>
      <c r="CI15" s="46"/>
      <c r="DR15" s="19" t="s">
        <v>852</v>
      </c>
    </row>
    <row r="16" spans="1:122" ht="56.25" x14ac:dyDescent="0.3">
      <c r="A16" s="149">
        <v>7</v>
      </c>
      <c r="B16" s="56" t="s">
        <v>192</v>
      </c>
      <c r="C16" s="140">
        <f t="shared" si="8"/>
        <v>0.18</v>
      </c>
      <c r="D16" s="140"/>
      <c r="E16" s="140">
        <f t="shared" si="10"/>
        <v>0.18</v>
      </c>
      <c r="F16" s="140">
        <f t="shared" si="11"/>
        <v>0.18</v>
      </c>
      <c r="G16" s="140">
        <f t="shared" si="9"/>
        <v>0</v>
      </c>
      <c r="H16" s="140"/>
      <c r="I16" s="157"/>
      <c r="J16" s="157"/>
      <c r="K16" s="168">
        <v>0.18</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56"/>
      <c r="BJ16" s="56"/>
      <c r="BK16" s="152" t="s">
        <v>409</v>
      </c>
      <c r="BL16" s="149" t="s">
        <v>139</v>
      </c>
      <c r="BM16" s="149"/>
      <c r="BN16" s="149" t="s">
        <v>94</v>
      </c>
      <c r="BO16" s="149" t="s">
        <v>505</v>
      </c>
      <c r="BP16" s="149" t="s">
        <v>607</v>
      </c>
      <c r="BQ16" s="60" t="s">
        <v>392</v>
      </c>
      <c r="BS16" s="173"/>
      <c r="BT16" s="170" t="s">
        <v>166</v>
      </c>
      <c r="BU16" s="132" t="s">
        <v>138</v>
      </c>
      <c r="BZ16" s="39">
        <f t="shared" si="16"/>
        <v>0.18</v>
      </c>
      <c r="CI16" s="46"/>
      <c r="DR16" s="19" t="s">
        <v>852</v>
      </c>
    </row>
    <row r="17" spans="1:122" ht="56.25" x14ac:dyDescent="0.3">
      <c r="A17" s="149">
        <v>8</v>
      </c>
      <c r="B17" s="56" t="s">
        <v>948</v>
      </c>
      <c r="C17" s="140">
        <f t="shared" si="8"/>
        <v>0.56000000000000005</v>
      </c>
      <c r="D17" s="140"/>
      <c r="E17" s="140">
        <f t="shared" si="10"/>
        <v>0.56000000000000005</v>
      </c>
      <c r="F17" s="140">
        <f t="shared" si="11"/>
        <v>0.56000000000000005</v>
      </c>
      <c r="G17" s="140">
        <f t="shared" si="9"/>
        <v>0</v>
      </c>
      <c r="H17" s="140"/>
      <c r="I17" s="157"/>
      <c r="J17" s="157"/>
      <c r="K17" s="168">
        <v>0.56000000000000005</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57"/>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56"/>
      <c r="BJ17" s="56"/>
      <c r="BK17" s="152" t="s">
        <v>409</v>
      </c>
      <c r="BL17" s="149" t="s">
        <v>139</v>
      </c>
      <c r="BM17" s="149"/>
      <c r="BN17" s="149" t="s">
        <v>94</v>
      </c>
      <c r="BO17" s="149" t="s">
        <v>505</v>
      </c>
      <c r="BP17" s="149" t="s">
        <v>606</v>
      </c>
      <c r="BQ17" s="60" t="s">
        <v>392</v>
      </c>
      <c r="BS17" s="173"/>
      <c r="BT17" s="170" t="s">
        <v>166</v>
      </c>
      <c r="BU17" s="137"/>
      <c r="BZ17" s="39">
        <f t="shared" si="16"/>
        <v>0.56000000000000005</v>
      </c>
      <c r="CI17" s="46"/>
      <c r="DR17" s="19" t="s">
        <v>852</v>
      </c>
    </row>
    <row r="18" spans="1:122" s="250" customFormat="1" ht="56.25" x14ac:dyDescent="0.3">
      <c r="A18" s="253">
        <v>9</v>
      </c>
      <c r="B18" s="246" t="s">
        <v>690</v>
      </c>
      <c r="C18" s="241">
        <f t="shared" si="8"/>
        <v>0.90000000000000013</v>
      </c>
      <c r="D18" s="241"/>
      <c r="E18" s="241">
        <f t="shared" si="10"/>
        <v>0.90000000000000013</v>
      </c>
      <c r="F18" s="241">
        <f t="shared" si="11"/>
        <v>0.90000000000000013</v>
      </c>
      <c r="G18" s="241">
        <f t="shared" si="9"/>
        <v>0.2</v>
      </c>
      <c r="H18" s="241">
        <v>0.2</v>
      </c>
      <c r="I18" s="243"/>
      <c r="J18" s="243"/>
      <c r="K18" s="241">
        <v>0.2</v>
      </c>
      <c r="L18" s="241">
        <v>0.2</v>
      </c>
      <c r="M18" s="241">
        <f t="shared" si="12"/>
        <v>0.3</v>
      </c>
      <c r="N18" s="241"/>
      <c r="O18" s="243"/>
      <c r="P18" s="241">
        <v>0.3</v>
      </c>
      <c r="Q18" s="243"/>
      <c r="R18" s="241"/>
      <c r="S18" s="243"/>
      <c r="T18" s="243"/>
      <c r="U18" s="241">
        <f t="shared" si="13"/>
        <v>0</v>
      </c>
      <c r="V18" s="243"/>
      <c r="W18" s="243"/>
      <c r="X18" s="243"/>
      <c r="Y18" s="243"/>
      <c r="Z18" s="241"/>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241"/>
      <c r="AW18" s="243"/>
      <c r="AX18" s="243"/>
      <c r="AY18" s="243"/>
      <c r="AZ18" s="243"/>
      <c r="BA18" s="243"/>
      <c r="BB18" s="243"/>
      <c r="BC18" s="243"/>
      <c r="BD18" s="243"/>
      <c r="BE18" s="243"/>
      <c r="BF18" s="243"/>
      <c r="BG18" s="241">
        <f t="shared" si="15"/>
        <v>0</v>
      </c>
      <c r="BH18" s="246"/>
      <c r="BI18" s="246"/>
      <c r="BJ18" s="246"/>
      <c r="BK18" s="247" t="s">
        <v>409</v>
      </c>
      <c r="BL18" s="239" t="s">
        <v>139</v>
      </c>
      <c r="BM18" s="239"/>
      <c r="BN18" s="239" t="s">
        <v>94</v>
      </c>
      <c r="BO18" s="239" t="s">
        <v>505</v>
      </c>
      <c r="BP18" s="239" t="s">
        <v>607</v>
      </c>
      <c r="BQ18" s="249" t="s">
        <v>392</v>
      </c>
      <c r="BS18" s="526"/>
      <c r="BT18" s="251" t="s">
        <v>194</v>
      </c>
      <c r="BU18" s="254" t="s">
        <v>138</v>
      </c>
      <c r="BZ18" s="250">
        <f t="shared" si="16"/>
        <v>1.4000000000000001</v>
      </c>
      <c r="DR18" s="316" t="s">
        <v>900</v>
      </c>
    </row>
    <row r="19" spans="1:122" ht="56.25" x14ac:dyDescent="0.3">
      <c r="A19" s="149">
        <v>10</v>
      </c>
      <c r="B19" s="56" t="s">
        <v>715</v>
      </c>
      <c r="C19" s="140">
        <f t="shared" si="8"/>
        <v>1.25</v>
      </c>
      <c r="D19" s="140"/>
      <c r="E19" s="140">
        <f t="shared" si="10"/>
        <v>1.25</v>
      </c>
      <c r="F19" s="140">
        <f t="shared" si="11"/>
        <v>1.25</v>
      </c>
      <c r="G19" s="140">
        <f t="shared" si="9"/>
        <v>0.15</v>
      </c>
      <c r="H19" s="140">
        <v>0.15</v>
      </c>
      <c r="I19" s="157"/>
      <c r="J19" s="157"/>
      <c r="K19" s="140">
        <v>0.35</v>
      </c>
      <c r="L19" s="140">
        <v>0.25</v>
      </c>
      <c r="M19" s="140">
        <f t="shared" si="12"/>
        <v>0.5</v>
      </c>
      <c r="N19" s="140"/>
      <c r="O19" s="157"/>
      <c r="P19" s="140">
        <v>0.5</v>
      </c>
      <c r="Q19" s="157"/>
      <c r="R19" s="140"/>
      <c r="S19" s="157"/>
      <c r="T19" s="157"/>
      <c r="U19" s="140">
        <f t="shared" si="13"/>
        <v>0</v>
      </c>
      <c r="V19" s="157"/>
      <c r="W19" s="157"/>
      <c r="X19" s="157"/>
      <c r="Y19" s="157"/>
      <c r="Z19" s="140"/>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40"/>
      <c r="AW19" s="157"/>
      <c r="AX19" s="157"/>
      <c r="AY19" s="157"/>
      <c r="AZ19" s="157"/>
      <c r="BA19" s="157"/>
      <c r="BB19" s="157"/>
      <c r="BC19" s="157"/>
      <c r="BD19" s="157"/>
      <c r="BE19" s="157"/>
      <c r="BF19" s="157"/>
      <c r="BG19" s="140">
        <f t="shared" si="15"/>
        <v>0</v>
      </c>
      <c r="BH19" s="56"/>
      <c r="BI19" s="56"/>
      <c r="BJ19" s="56"/>
      <c r="BK19" s="152" t="s">
        <v>409</v>
      </c>
      <c r="BL19" s="149" t="s">
        <v>139</v>
      </c>
      <c r="BM19" s="149"/>
      <c r="BN19" s="149" t="s">
        <v>94</v>
      </c>
      <c r="BO19" s="149" t="s">
        <v>505</v>
      </c>
      <c r="BP19" s="149" t="s">
        <v>606</v>
      </c>
      <c r="BQ19" s="60" t="s">
        <v>392</v>
      </c>
      <c r="BS19" s="173"/>
      <c r="BT19" s="170" t="s">
        <v>194</v>
      </c>
      <c r="BU19" s="137" t="s">
        <v>195</v>
      </c>
      <c r="BZ19" s="39">
        <f t="shared" si="16"/>
        <v>1.9</v>
      </c>
      <c r="CI19" s="46"/>
      <c r="DF19" s="46" t="s">
        <v>714</v>
      </c>
      <c r="DR19" s="19" t="s">
        <v>852</v>
      </c>
    </row>
    <row r="20" spans="1:122" ht="56.25" x14ac:dyDescent="0.3">
      <c r="A20" s="253">
        <v>11</v>
      </c>
      <c r="B20" s="56" t="s">
        <v>531</v>
      </c>
      <c r="C20" s="140">
        <f t="shared" ref="C20:C21" si="17">D20+E20</f>
        <v>0.2</v>
      </c>
      <c r="D20" s="140"/>
      <c r="E20" s="140">
        <f t="shared" si="10"/>
        <v>0.2</v>
      </c>
      <c r="F20" s="140">
        <f t="shared" si="11"/>
        <v>0.2</v>
      </c>
      <c r="G20" s="140">
        <f t="shared" ref="G20:G21" si="18">H20+I20+J20</f>
        <v>0</v>
      </c>
      <c r="H20" s="157"/>
      <c r="I20" s="157"/>
      <c r="J20" s="157"/>
      <c r="K20" s="168">
        <v>0.2</v>
      </c>
      <c r="L20" s="157"/>
      <c r="M20" s="140">
        <f t="shared" si="12"/>
        <v>0</v>
      </c>
      <c r="N20" s="157"/>
      <c r="O20" s="157"/>
      <c r="P20" s="157"/>
      <c r="Q20" s="157"/>
      <c r="R20" s="157"/>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si="15"/>
        <v>0</v>
      </c>
      <c r="BH20" s="56"/>
      <c r="BI20" s="56"/>
      <c r="BJ20" s="56"/>
      <c r="BK20" s="152" t="s">
        <v>409</v>
      </c>
      <c r="BL20" s="149" t="s">
        <v>139</v>
      </c>
      <c r="BM20" s="149"/>
      <c r="BN20" s="149" t="s">
        <v>94</v>
      </c>
      <c r="BO20" s="149" t="s">
        <v>505</v>
      </c>
      <c r="BP20" s="149" t="s">
        <v>606</v>
      </c>
      <c r="BQ20" s="60" t="s">
        <v>392</v>
      </c>
      <c r="BR20" s="46"/>
      <c r="BS20" s="46"/>
      <c r="BT20" s="46"/>
      <c r="BU20" s="174"/>
      <c r="BV20" s="46"/>
      <c r="BW20" s="46"/>
      <c r="BX20" s="46"/>
      <c r="BY20" s="46"/>
      <c r="BZ20" s="46">
        <f t="shared" si="16"/>
        <v>0.2</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19" t="s">
        <v>852</v>
      </c>
    </row>
    <row r="21" spans="1:122" s="290" customFormat="1" ht="66" customHeight="1" x14ac:dyDescent="0.3">
      <c r="A21" s="149">
        <v>12</v>
      </c>
      <c r="B21" s="282" t="s">
        <v>503</v>
      </c>
      <c r="C21" s="283">
        <f t="shared" si="17"/>
        <v>13.5</v>
      </c>
      <c r="D21" s="283"/>
      <c r="E21" s="283">
        <f t="shared" si="10"/>
        <v>13.5</v>
      </c>
      <c r="F21" s="283">
        <f t="shared" si="11"/>
        <v>13.3</v>
      </c>
      <c r="G21" s="283">
        <f t="shared" si="18"/>
        <v>0.3</v>
      </c>
      <c r="H21" s="283"/>
      <c r="I21" s="283">
        <v>0.3</v>
      </c>
      <c r="J21" s="283"/>
      <c r="K21" s="283">
        <v>10</v>
      </c>
      <c r="L21" s="283">
        <v>3</v>
      </c>
      <c r="M21" s="283">
        <f t="shared" si="12"/>
        <v>0</v>
      </c>
      <c r="N21" s="283"/>
      <c r="O21" s="283"/>
      <c r="P21" s="283"/>
      <c r="Q21" s="283"/>
      <c r="R21" s="283"/>
      <c r="S21" s="283"/>
      <c r="T21" s="283"/>
      <c r="U21" s="283">
        <f t="shared" si="13"/>
        <v>0.2</v>
      </c>
      <c r="V21" s="283"/>
      <c r="W21" s="283"/>
      <c r="X21" s="283"/>
      <c r="Y21" s="283"/>
      <c r="Z21" s="283"/>
      <c r="AA21" s="283"/>
      <c r="AB21" s="283"/>
      <c r="AC21" s="283"/>
      <c r="AD21" s="284">
        <f t="shared" si="14"/>
        <v>0</v>
      </c>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v>0.2</v>
      </c>
      <c r="BE21" s="283"/>
      <c r="BF21" s="283"/>
      <c r="BG21" s="283">
        <f t="shared" si="15"/>
        <v>0</v>
      </c>
      <c r="BH21" s="283"/>
      <c r="BI21" s="283"/>
      <c r="BJ21" s="283"/>
      <c r="BK21" s="285" t="s">
        <v>409</v>
      </c>
      <c r="BL21" s="286" t="s">
        <v>139</v>
      </c>
      <c r="BM21" s="287"/>
      <c r="BN21" s="281" t="s">
        <v>94</v>
      </c>
      <c r="BO21" s="281" t="s">
        <v>761</v>
      </c>
      <c r="BP21" s="281" t="s">
        <v>606</v>
      </c>
      <c r="BQ21" s="288"/>
      <c r="BR21" s="289"/>
      <c r="BZ21" s="290">
        <f t="shared" si="16"/>
        <v>13.999999999999998</v>
      </c>
      <c r="CZ21" s="290" t="s">
        <v>455</v>
      </c>
      <c r="DG21" s="290" t="s">
        <v>723</v>
      </c>
      <c r="DR21" s="19" t="s">
        <v>852</v>
      </c>
    </row>
    <row r="22" spans="1:122" ht="56.25" x14ac:dyDescent="0.3">
      <c r="A22" s="253">
        <v>13</v>
      </c>
      <c r="B22" s="223" t="s">
        <v>561</v>
      </c>
      <c r="C22" s="140">
        <f t="shared" ref="C22:C23" si="19">D22+E22</f>
        <v>2</v>
      </c>
      <c r="D22" s="140"/>
      <c r="E22" s="140">
        <f t="shared" ref="E22:E24" si="20">F22+U22+BG22</f>
        <v>2</v>
      </c>
      <c r="F22" s="140">
        <f t="shared" ref="F22:F24" si="21">G22+K22+L22+M22+R22+S22+T22</f>
        <v>2</v>
      </c>
      <c r="G22" s="140">
        <f t="shared" ref="G22:G23" si="22">H22+I22+J22</f>
        <v>0</v>
      </c>
      <c r="H22" s="215"/>
      <c r="I22" s="157"/>
      <c r="J22" s="157"/>
      <c r="K22" s="215">
        <v>2</v>
      </c>
      <c r="L22" s="215"/>
      <c r="M22" s="140">
        <f t="shared" ref="M22:M24" si="23">SUM(N22:P22)</f>
        <v>0</v>
      </c>
      <c r="N22" s="215"/>
      <c r="O22" s="157"/>
      <c r="P22" s="215"/>
      <c r="Q22" s="157"/>
      <c r="R22" s="215"/>
      <c r="S22" s="157"/>
      <c r="T22" s="157"/>
      <c r="U22" s="140">
        <f t="shared" ref="U22:U23" si="24">V22+W22+X22+Y22+Z22+AA22+AB22+AC22+AD22+AU22+AV22+AW22+AX22+AY22+AZ22+BA22+BB22+BC22+BD22+BE22+BF22</f>
        <v>0</v>
      </c>
      <c r="V22" s="157"/>
      <c r="W22" s="157"/>
      <c r="X22" s="157"/>
      <c r="Y22" s="157"/>
      <c r="Z22" s="215"/>
      <c r="AA22" s="157"/>
      <c r="AB22" s="157"/>
      <c r="AC22" s="157"/>
      <c r="AD22" s="141">
        <f t="shared" ref="AD22:AD23" si="25">SUM(AE22:AT22)</f>
        <v>0</v>
      </c>
      <c r="AE22" s="215"/>
      <c r="AF22" s="215"/>
      <c r="AG22" s="157"/>
      <c r="AH22" s="157"/>
      <c r="AI22" s="215"/>
      <c r="AJ22" s="157"/>
      <c r="AK22" s="168"/>
      <c r="AL22" s="157"/>
      <c r="AM22" s="157"/>
      <c r="AN22" s="157"/>
      <c r="AO22" s="157"/>
      <c r="AP22" s="157"/>
      <c r="AQ22" s="157"/>
      <c r="AR22" s="157"/>
      <c r="AS22" s="157"/>
      <c r="AT22" s="157"/>
      <c r="AU22" s="157"/>
      <c r="AV22" s="215"/>
      <c r="AW22" s="157"/>
      <c r="AX22" s="157"/>
      <c r="AY22" s="215"/>
      <c r="AZ22" s="215"/>
      <c r="BA22" s="157"/>
      <c r="BB22" s="157"/>
      <c r="BC22" s="157"/>
      <c r="BD22" s="215"/>
      <c r="BE22" s="157"/>
      <c r="BF22" s="157"/>
      <c r="BG22" s="140">
        <f t="shared" ref="BG22:BG24" si="26">BH22+BI22+BJ22</f>
        <v>0</v>
      </c>
      <c r="BH22" s="140"/>
      <c r="BI22" s="140"/>
      <c r="BJ22" s="140"/>
      <c r="BK22" s="152" t="s">
        <v>409</v>
      </c>
      <c r="BL22" s="149" t="s">
        <v>139</v>
      </c>
      <c r="BM22" s="154" t="s">
        <v>618</v>
      </c>
      <c r="BN22" s="205" t="s">
        <v>104</v>
      </c>
      <c r="BO22" s="149" t="s">
        <v>513</v>
      </c>
      <c r="BP22" s="149" t="s">
        <v>606</v>
      </c>
      <c r="BQ22" s="206"/>
      <c r="BR22" s="207"/>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19" t="s">
        <v>852</v>
      </c>
    </row>
    <row r="23" spans="1:122" ht="56.25" x14ac:dyDescent="0.3">
      <c r="A23" s="149">
        <v>15</v>
      </c>
      <c r="B23" s="223" t="s">
        <v>562</v>
      </c>
      <c r="C23" s="140">
        <f t="shared" si="19"/>
        <v>4</v>
      </c>
      <c r="D23" s="140"/>
      <c r="E23" s="140">
        <f t="shared" si="20"/>
        <v>4</v>
      </c>
      <c r="F23" s="140">
        <f t="shared" si="21"/>
        <v>4</v>
      </c>
      <c r="G23" s="140">
        <f t="shared" si="22"/>
        <v>0</v>
      </c>
      <c r="H23" s="215"/>
      <c r="I23" s="157"/>
      <c r="J23" s="157"/>
      <c r="K23" s="215">
        <v>4</v>
      </c>
      <c r="L23" s="215"/>
      <c r="M23" s="140">
        <f t="shared" si="23"/>
        <v>0</v>
      </c>
      <c r="N23" s="215"/>
      <c r="O23" s="157"/>
      <c r="P23" s="215"/>
      <c r="Q23" s="157"/>
      <c r="R23" s="215"/>
      <c r="S23" s="157"/>
      <c r="T23" s="157"/>
      <c r="U23" s="140">
        <f t="shared" si="24"/>
        <v>0</v>
      </c>
      <c r="V23" s="157"/>
      <c r="W23" s="157"/>
      <c r="X23" s="157"/>
      <c r="Y23" s="157"/>
      <c r="Z23" s="215"/>
      <c r="AA23" s="157"/>
      <c r="AB23" s="157"/>
      <c r="AC23" s="157"/>
      <c r="AD23" s="141">
        <f t="shared" si="25"/>
        <v>0</v>
      </c>
      <c r="AE23" s="215"/>
      <c r="AF23" s="215"/>
      <c r="AG23" s="157"/>
      <c r="AH23" s="157"/>
      <c r="AI23" s="215"/>
      <c r="AJ23" s="157"/>
      <c r="AK23" s="168"/>
      <c r="AL23" s="157"/>
      <c r="AM23" s="157"/>
      <c r="AN23" s="157"/>
      <c r="AO23" s="157"/>
      <c r="AP23" s="157"/>
      <c r="AQ23" s="157"/>
      <c r="AR23" s="157"/>
      <c r="AS23" s="157"/>
      <c r="AT23" s="157"/>
      <c r="AU23" s="157"/>
      <c r="AV23" s="215"/>
      <c r="AW23" s="157"/>
      <c r="AX23" s="157"/>
      <c r="AY23" s="215"/>
      <c r="AZ23" s="215"/>
      <c r="BA23" s="157"/>
      <c r="BB23" s="157"/>
      <c r="BC23" s="157"/>
      <c r="BD23" s="215"/>
      <c r="BE23" s="157"/>
      <c r="BF23" s="157"/>
      <c r="BG23" s="140">
        <f t="shared" si="26"/>
        <v>0</v>
      </c>
      <c r="BH23" s="140"/>
      <c r="BI23" s="140"/>
      <c r="BJ23" s="140"/>
      <c r="BK23" s="152" t="s">
        <v>409</v>
      </c>
      <c r="BL23" s="149" t="s">
        <v>139</v>
      </c>
      <c r="BM23" s="154" t="s">
        <v>619</v>
      </c>
      <c r="BN23" s="205" t="s">
        <v>104</v>
      </c>
      <c r="BO23" s="149" t="s">
        <v>513</v>
      </c>
      <c r="BP23" s="149" t="s">
        <v>606</v>
      </c>
      <c r="BQ23" s="206"/>
      <c r="BR23" s="207"/>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19" t="s">
        <v>852</v>
      </c>
    </row>
    <row r="24" spans="1:122" ht="69" customHeight="1" x14ac:dyDescent="0.3">
      <c r="A24" s="253">
        <v>16</v>
      </c>
      <c r="B24" s="56" t="s">
        <v>778</v>
      </c>
      <c r="C24" s="140">
        <f t="shared" ref="C24" si="27">D24+E24</f>
        <v>0.1</v>
      </c>
      <c r="D24" s="140"/>
      <c r="E24" s="140">
        <f t="shared" si="20"/>
        <v>0.1</v>
      </c>
      <c r="F24" s="140">
        <f t="shared" si="21"/>
        <v>0.1</v>
      </c>
      <c r="G24" s="140">
        <f t="shared" ref="G24" si="28">H24+I24+J24</f>
        <v>0</v>
      </c>
      <c r="H24" s="168"/>
      <c r="I24" s="157"/>
      <c r="J24" s="157"/>
      <c r="K24" s="215"/>
      <c r="L24" s="215"/>
      <c r="M24" s="140">
        <f t="shared" si="23"/>
        <v>0.1</v>
      </c>
      <c r="N24" s="215"/>
      <c r="O24" s="157"/>
      <c r="P24" s="215">
        <v>0.1</v>
      </c>
      <c r="Q24" s="157"/>
      <c r="R24" s="215"/>
      <c r="S24" s="157"/>
      <c r="T24" s="157"/>
      <c r="U24" s="140">
        <f t="shared" ref="U24" si="29">V24+W24+X24+Y24+Z24+AA24+AB24+AC24+AD24+AU24+AV24+AW24+AX24+AY24+AZ24+BA24+BB24+BC24+BD24+BE24+BF24</f>
        <v>0</v>
      </c>
      <c r="V24" s="157"/>
      <c r="W24" s="157"/>
      <c r="X24" s="157"/>
      <c r="Y24" s="157"/>
      <c r="Z24" s="215"/>
      <c r="AA24" s="157"/>
      <c r="AB24" s="157"/>
      <c r="AC24" s="157"/>
      <c r="AD24" s="141">
        <f t="shared" ref="AD24" si="30">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26"/>
        <v>0</v>
      </c>
      <c r="BH24" s="56"/>
      <c r="BI24" s="228"/>
      <c r="BJ24" s="56"/>
      <c r="BK24" s="152" t="s">
        <v>409</v>
      </c>
      <c r="BL24" s="153" t="s">
        <v>139</v>
      </c>
      <c r="BM24" s="149"/>
      <c r="BN24" s="149" t="s">
        <v>115</v>
      </c>
      <c r="BO24" s="149" t="s">
        <v>768</v>
      </c>
      <c r="BP24" s="149" t="s">
        <v>606</v>
      </c>
      <c r="BQ24" s="60" t="s">
        <v>392</v>
      </c>
      <c r="BR24" s="46"/>
      <c r="BS24" s="229"/>
      <c r="BT24" s="170" t="s">
        <v>133</v>
      </c>
      <c r="BU24" s="132"/>
      <c r="BV24" s="46"/>
      <c r="BW24" s="46"/>
      <c r="BX24" s="46"/>
      <c r="BY24" s="46"/>
      <c r="BZ24" s="46">
        <f t="shared" ref="BZ24" si="31">SUM(G24:BJ24)</f>
        <v>0.2</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t="s">
        <v>483</v>
      </c>
      <c r="DF24" s="46" t="s">
        <v>445</v>
      </c>
      <c r="DG24" s="46" t="s">
        <v>757</v>
      </c>
      <c r="DR24" s="19" t="s">
        <v>852</v>
      </c>
    </row>
    <row r="25" spans="1:122" ht="65.099999999999994" customHeight="1" x14ac:dyDescent="0.3">
      <c r="A25" s="149">
        <v>17</v>
      </c>
      <c r="B25" s="56" t="s">
        <v>717</v>
      </c>
      <c r="C25" s="140">
        <f t="shared" ref="C25:C28" si="32">D25+E25</f>
        <v>2</v>
      </c>
      <c r="D25" s="140"/>
      <c r="E25" s="140">
        <f t="shared" ref="E25:E26" si="33">F25+U25+BG25</f>
        <v>2</v>
      </c>
      <c r="F25" s="140">
        <f t="shared" ref="F25:F26" si="34">G25+K25+L25+M25+R25+S25+T25</f>
        <v>2</v>
      </c>
      <c r="G25" s="140">
        <f t="shared" ref="G25:G28" si="35">H25+I25+J25</f>
        <v>0</v>
      </c>
      <c r="H25" s="215"/>
      <c r="I25" s="157"/>
      <c r="J25" s="157"/>
      <c r="K25" s="215">
        <v>1.5</v>
      </c>
      <c r="L25" s="215">
        <v>0.5</v>
      </c>
      <c r="M25" s="140">
        <f t="shared" ref="M25:M26" si="36">SUM(N25:P25)</f>
        <v>0</v>
      </c>
      <c r="N25" s="215"/>
      <c r="O25" s="157"/>
      <c r="P25" s="215"/>
      <c r="Q25" s="157"/>
      <c r="R25" s="215"/>
      <c r="S25" s="157"/>
      <c r="T25" s="157"/>
      <c r="U25" s="140">
        <f t="shared" ref="U25:U26" si="37">V25+W25+X25+Y25+Z25+AA25+AB25+AC25+AD25+AU25+AV25+AW25+AX25+AY25+AZ25+BA25+BB25+BC25+BD25+BE25+BF25</f>
        <v>0</v>
      </c>
      <c r="V25" s="157"/>
      <c r="W25" s="157"/>
      <c r="X25" s="157"/>
      <c r="Y25" s="157"/>
      <c r="Z25" s="215"/>
      <c r="AA25" s="157"/>
      <c r="AB25" s="157"/>
      <c r="AC25" s="157"/>
      <c r="AD25" s="141">
        <f t="shared" ref="AD25:AD27" si="38">SUM(AE25:AT25)</f>
        <v>0</v>
      </c>
      <c r="AE25" s="157"/>
      <c r="AF25" s="157"/>
      <c r="AG25" s="157"/>
      <c r="AH25" s="157"/>
      <c r="AI25" s="157"/>
      <c r="AJ25" s="157"/>
      <c r="AK25" s="157"/>
      <c r="AL25" s="157"/>
      <c r="AM25" s="157"/>
      <c r="AN25" s="157"/>
      <c r="AO25" s="157"/>
      <c r="AP25" s="157"/>
      <c r="AQ25" s="157"/>
      <c r="AR25" s="157"/>
      <c r="AS25" s="157"/>
      <c r="AT25" s="157"/>
      <c r="AU25" s="157"/>
      <c r="AV25" s="215"/>
      <c r="AW25" s="157"/>
      <c r="AX25" s="157"/>
      <c r="AY25" s="157"/>
      <c r="AZ25" s="157"/>
      <c r="BA25" s="157"/>
      <c r="BB25" s="157"/>
      <c r="BC25" s="157"/>
      <c r="BD25" s="157"/>
      <c r="BE25" s="157"/>
      <c r="BF25" s="157"/>
      <c r="BG25" s="140">
        <f t="shared" ref="BG25:BG28" si="39">BH25+BI25+BJ25</f>
        <v>0</v>
      </c>
      <c r="BH25" s="56"/>
      <c r="BI25" s="56"/>
      <c r="BJ25" s="56"/>
      <c r="BK25" s="152" t="s">
        <v>409</v>
      </c>
      <c r="BL25" s="149" t="s">
        <v>139</v>
      </c>
      <c r="BM25" s="154" t="s">
        <v>613</v>
      </c>
      <c r="BN25" s="149" t="s">
        <v>113</v>
      </c>
      <c r="BO25" s="149" t="s">
        <v>716</v>
      </c>
      <c r="BP25" s="149" t="s">
        <v>606</v>
      </c>
      <c r="BQ25" s="60" t="s">
        <v>393</v>
      </c>
      <c r="BR25" s="46"/>
      <c r="BS25" s="268"/>
      <c r="BT25" s="170" t="s">
        <v>75</v>
      </c>
      <c r="BU25" s="268"/>
      <c r="BV25" s="46"/>
      <c r="BW25" s="46"/>
      <c r="BX25" s="46"/>
      <c r="BY25" s="46"/>
      <c r="BZ25" s="46">
        <f t="shared" ref="BZ25:BZ28" si="40">SUM(G25:BJ25)</f>
        <v>2</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F25" s="46" t="s">
        <v>718</v>
      </c>
      <c r="DR25" s="19" t="s">
        <v>852</v>
      </c>
    </row>
    <row r="26" spans="1:122" ht="27" customHeight="1" x14ac:dyDescent="0.3">
      <c r="A26" s="253">
        <v>18</v>
      </c>
      <c r="B26" s="56" t="s">
        <v>702</v>
      </c>
      <c r="C26" s="140">
        <f t="shared" si="32"/>
        <v>0.5</v>
      </c>
      <c r="D26" s="140"/>
      <c r="E26" s="140">
        <f t="shared" si="33"/>
        <v>0.5</v>
      </c>
      <c r="F26" s="140">
        <f t="shared" si="34"/>
        <v>0.5</v>
      </c>
      <c r="G26" s="140">
        <f t="shared" si="35"/>
        <v>0</v>
      </c>
      <c r="H26" s="215"/>
      <c r="I26" s="157"/>
      <c r="J26" s="157"/>
      <c r="K26" s="215">
        <v>0.5</v>
      </c>
      <c r="L26" s="215"/>
      <c r="M26" s="140">
        <f t="shared" si="36"/>
        <v>0</v>
      </c>
      <c r="N26" s="215"/>
      <c r="O26" s="157"/>
      <c r="P26" s="215"/>
      <c r="Q26" s="157"/>
      <c r="R26" s="215"/>
      <c r="S26" s="157"/>
      <c r="T26" s="157"/>
      <c r="U26" s="140">
        <f t="shared" si="37"/>
        <v>0</v>
      </c>
      <c r="V26" s="157"/>
      <c r="W26" s="157"/>
      <c r="X26" s="157"/>
      <c r="Y26" s="157"/>
      <c r="Z26" s="215"/>
      <c r="AA26" s="157"/>
      <c r="AB26" s="157"/>
      <c r="AC26" s="157"/>
      <c r="AD26" s="141">
        <f t="shared" si="38"/>
        <v>0</v>
      </c>
      <c r="AE26" s="157"/>
      <c r="AF26" s="157"/>
      <c r="AG26" s="157"/>
      <c r="AH26" s="157"/>
      <c r="AI26" s="157"/>
      <c r="AJ26" s="157"/>
      <c r="AK26" s="157"/>
      <c r="AL26" s="157"/>
      <c r="AM26" s="157"/>
      <c r="AN26" s="157"/>
      <c r="AO26" s="157"/>
      <c r="AP26" s="157"/>
      <c r="AQ26" s="157"/>
      <c r="AR26" s="157"/>
      <c r="AS26" s="157"/>
      <c r="AT26" s="157"/>
      <c r="AU26" s="157"/>
      <c r="AV26" s="215"/>
      <c r="AW26" s="157"/>
      <c r="AX26" s="157"/>
      <c r="AY26" s="157"/>
      <c r="AZ26" s="157"/>
      <c r="BA26" s="157"/>
      <c r="BB26" s="157"/>
      <c r="BC26" s="157"/>
      <c r="BD26" s="157"/>
      <c r="BE26" s="157"/>
      <c r="BF26" s="157"/>
      <c r="BG26" s="140">
        <f t="shared" si="39"/>
        <v>0</v>
      </c>
      <c r="BH26" s="56"/>
      <c r="BI26" s="56"/>
      <c r="BJ26" s="56"/>
      <c r="BK26" s="152" t="s">
        <v>409</v>
      </c>
      <c r="BL26" s="149" t="s">
        <v>139</v>
      </c>
      <c r="BM26" s="154" t="s">
        <v>616</v>
      </c>
      <c r="BN26" s="149" t="s">
        <v>113</v>
      </c>
      <c r="BO26" s="149" t="s">
        <v>512</v>
      </c>
      <c r="BP26" s="149" t="s">
        <v>606</v>
      </c>
      <c r="BQ26" s="60" t="s">
        <v>392</v>
      </c>
      <c r="BR26" s="46"/>
      <c r="BS26" s="268"/>
      <c r="BT26" s="170" t="s">
        <v>166</v>
      </c>
      <c r="BU26" s="268"/>
      <c r="BV26" s="46"/>
      <c r="BW26" s="46"/>
      <c r="BX26" s="46"/>
      <c r="BY26" s="46"/>
      <c r="BZ26" s="46">
        <f t="shared" si="40"/>
        <v>0.5</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F26" s="46" t="s">
        <v>456</v>
      </c>
      <c r="DR26" s="19" t="s">
        <v>852</v>
      </c>
    </row>
    <row r="27" spans="1:122" ht="28.35" customHeight="1" x14ac:dyDescent="0.3">
      <c r="A27" s="149">
        <v>19</v>
      </c>
      <c r="B27" s="56" t="s">
        <v>703</v>
      </c>
      <c r="C27" s="140">
        <f t="shared" si="32"/>
        <v>0.5</v>
      </c>
      <c r="D27" s="140"/>
      <c r="E27" s="140">
        <f t="shared" ref="E27:E30" si="41">F27+U27+BG27</f>
        <v>0.5</v>
      </c>
      <c r="F27" s="140">
        <f t="shared" ref="F27:F30" si="42">G27+K27+L27+M27+R27+S27+T27</f>
        <v>0.5</v>
      </c>
      <c r="G27" s="140">
        <f t="shared" si="35"/>
        <v>0</v>
      </c>
      <c r="H27" s="215"/>
      <c r="I27" s="157"/>
      <c r="J27" s="157"/>
      <c r="K27" s="215"/>
      <c r="L27" s="215">
        <v>0.5</v>
      </c>
      <c r="M27" s="140">
        <f t="shared" ref="M27:M28" si="43">SUM(N27:P27)</f>
        <v>0</v>
      </c>
      <c r="N27" s="215"/>
      <c r="O27" s="157"/>
      <c r="P27" s="215"/>
      <c r="Q27" s="157"/>
      <c r="R27" s="215"/>
      <c r="S27" s="157"/>
      <c r="T27" s="157"/>
      <c r="U27" s="140">
        <f t="shared" ref="U27:U28" si="44">V27+W27+X27+Y27+Z27+AA27+AB27+AC27+AD27+AU27+AV27+AW27+AX27+AY27+AZ27+BA27+BB27+BC27+BD27+BE27+BF27</f>
        <v>0</v>
      </c>
      <c r="V27" s="157"/>
      <c r="W27" s="157"/>
      <c r="X27" s="157"/>
      <c r="Y27" s="157"/>
      <c r="Z27" s="215"/>
      <c r="AA27" s="157"/>
      <c r="AB27" s="157"/>
      <c r="AC27" s="157"/>
      <c r="AD27" s="141">
        <f t="shared" si="38"/>
        <v>0</v>
      </c>
      <c r="AE27" s="157"/>
      <c r="AF27" s="157"/>
      <c r="AG27" s="157"/>
      <c r="AH27" s="157"/>
      <c r="AI27" s="157"/>
      <c r="AJ27" s="157"/>
      <c r="AK27" s="157"/>
      <c r="AL27" s="157"/>
      <c r="AM27" s="157"/>
      <c r="AN27" s="157"/>
      <c r="AO27" s="157"/>
      <c r="AP27" s="157"/>
      <c r="AQ27" s="157"/>
      <c r="AR27" s="157"/>
      <c r="AS27" s="157"/>
      <c r="AT27" s="157"/>
      <c r="AU27" s="157"/>
      <c r="AV27" s="215"/>
      <c r="AW27" s="157"/>
      <c r="AX27" s="157"/>
      <c r="AY27" s="157"/>
      <c r="AZ27" s="157"/>
      <c r="BA27" s="157"/>
      <c r="BB27" s="157"/>
      <c r="BC27" s="157"/>
      <c r="BD27" s="157"/>
      <c r="BE27" s="157"/>
      <c r="BF27" s="157"/>
      <c r="BG27" s="140">
        <f t="shared" si="39"/>
        <v>0</v>
      </c>
      <c r="BH27" s="56"/>
      <c r="BI27" s="56"/>
      <c r="BJ27" s="56"/>
      <c r="BK27" s="152" t="s">
        <v>409</v>
      </c>
      <c r="BL27" s="149" t="s">
        <v>139</v>
      </c>
      <c r="BM27" s="154" t="s">
        <v>614</v>
      </c>
      <c r="BN27" s="149" t="s">
        <v>113</v>
      </c>
      <c r="BO27" s="149" t="s">
        <v>512</v>
      </c>
      <c r="BP27" s="149" t="s">
        <v>606</v>
      </c>
      <c r="BQ27" s="60" t="s">
        <v>392</v>
      </c>
      <c r="BR27" s="46"/>
      <c r="BS27" s="268"/>
      <c r="BT27" s="170" t="s">
        <v>319</v>
      </c>
      <c r="BU27" s="268"/>
      <c r="BV27" s="46"/>
      <c r="BW27" s="46"/>
      <c r="BX27" s="46"/>
      <c r="BY27" s="46"/>
      <c r="BZ27" s="46">
        <f t="shared" si="40"/>
        <v>0.5</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F27" s="46" t="s">
        <v>456</v>
      </c>
      <c r="DR27" s="19" t="s">
        <v>852</v>
      </c>
    </row>
    <row r="28" spans="1:122" ht="26.1" customHeight="1" x14ac:dyDescent="0.3">
      <c r="A28" s="253">
        <v>20</v>
      </c>
      <c r="B28" s="56" t="s">
        <v>704</v>
      </c>
      <c r="C28" s="140">
        <f t="shared" si="32"/>
        <v>0.5</v>
      </c>
      <c r="D28" s="140"/>
      <c r="E28" s="140">
        <f t="shared" si="41"/>
        <v>0.5</v>
      </c>
      <c r="F28" s="140">
        <f t="shared" si="42"/>
        <v>0.5</v>
      </c>
      <c r="G28" s="140">
        <f t="shared" si="35"/>
        <v>0</v>
      </c>
      <c r="H28" s="215"/>
      <c r="I28" s="157"/>
      <c r="J28" s="157"/>
      <c r="K28" s="215">
        <v>0.5</v>
      </c>
      <c r="L28" s="215"/>
      <c r="M28" s="140">
        <f t="shared" si="43"/>
        <v>0</v>
      </c>
      <c r="N28" s="215"/>
      <c r="O28" s="157"/>
      <c r="P28" s="215"/>
      <c r="Q28" s="157"/>
      <c r="R28" s="215"/>
      <c r="S28" s="157"/>
      <c r="T28" s="157"/>
      <c r="U28" s="140">
        <f t="shared" si="44"/>
        <v>0</v>
      </c>
      <c r="V28" s="157"/>
      <c r="W28" s="157"/>
      <c r="X28" s="157"/>
      <c r="Y28" s="157"/>
      <c r="Z28" s="215"/>
      <c r="AA28" s="157"/>
      <c r="AB28" s="157"/>
      <c r="AC28" s="157"/>
      <c r="AD28" s="141">
        <f t="shared" ref="AD28" si="45">SUM(AE28:AT28)</f>
        <v>0</v>
      </c>
      <c r="AE28" s="157"/>
      <c r="AF28" s="157"/>
      <c r="AG28" s="157"/>
      <c r="AH28" s="157"/>
      <c r="AI28" s="157"/>
      <c r="AJ28" s="157"/>
      <c r="AK28" s="157"/>
      <c r="AL28" s="157"/>
      <c r="AM28" s="157"/>
      <c r="AN28" s="157"/>
      <c r="AO28" s="157"/>
      <c r="AP28" s="157"/>
      <c r="AQ28" s="157"/>
      <c r="AR28" s="157"/>
      <c r="AS28" s="157"/>
      <c r="AT28" s="157"/>
      <c r="AU28" s="157"/>
      <c r="AV28" s="215"/>
      <c r="AW28" s="157"/>
      <c r="AX28" s="157"/>
      <c r="AY28" s="157"/>
      <c r="AZ28" s="157"/>
      <c r="BA28" s="157"/>
      <c r="BB28" s="157"/>
      <c r="BC28" s="157"/>
      <c r="BD28" s="157"/>
      <c r="BE28" s="157"/>
      <c r="BF28" s="157"/>
      <c r="BG28" s="140">
        <f t="shared" si="39"/>
        <v>0</v>
      </c>
      <c r="BH28" s="56"/>
      <c r="BI28" s="56"/>
      <c r="BJ28" s="56"/>
      <c r="BK28" s="152" t="s">
        <v>409</v>
      </c>
      <c r="BL28" s="149" t="s">
        <v>139</v>
      </c>
      <c r="BM28" s="154" t="s">
        <v>615</v>
      </c>
      <c r="BN28" s="149" t="s">
        <v>113</v>
      </c>
      <c r="BO28" s="149" t="s">
        <v>512</v>
      </c>
      <c r="BP28" s="149" t="s">
        <v>606</v>
      </c>
      <c r="BQ28" s="60" t="s">
        <v>392</v>
      </c>
      <c r="BR28" s="46"/>
      <c r="BS28" s="268"/>
      <c r="BT28" s="170" t="s">
        <v>71</v>
      </c>
      <c r="BU28" s="268"/>
      <c r="BV28" s="46"/>
      <c r="BW28" s="46"/>
      <c r="BX28" s="46"/>
      <c r="BY28" s="46"/>
      <c r="BZ28" s="46">
        <f t="shared" si="40"/>
        <v>0.5</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F28" s="46" t="s">
        <v>456</v>
      </c>
      <c r="DR28" s="19" t="s">
        <v>852</v>
      </c>
    </row>
    <row r="29" spans="1:122" ht="31.35" customHeight="1" x14ac:dyDescent="0.3">
      <c r="A29" s="783">
        <v>21</v>
      </c>
      <c r="B29" s="802" t="s">
        <v>662</v>
      </c>
      <c r="C29" s="140">
        <f t="shared" ref="C29:C30" si="46">D29+E29</f>
        <v>263.32</v>
      </c>
      <c r="D29" s="140">
        <v>263.32</v>
      </c>
      <c r="E29" s="140">
        <f t="shared" si="41"/>
        <v>0</v>
      </c>
      <c r="F29" s="140">
        <f t="shared" si="42"/>
        <v>0</v>
      </c>
      <c r="G29" s="140">
        <f t="shared" ref="G29" si="47">H29+I29+J29</f>
        <v>0</v>
      </c>
      <c r="H29" s="219"/>
      <c r="I29" s="157"/>
      <c r="J29" s="157"/>
      <c r="K29" s="168"/>
      <c r="L29" s="168"/>
      <c r="M29" s="140">
        <f t="shared" ref="M29:M30" si="48">SUM(N29:P29)</f>
        <v>0</v>
      </c>
      <c r="N29" s="168"/>
      <c r="O29" s="157"/>
      <c r="P29" s="168"/>
      <c r="Q29" s="157"/>
      <c r="R29" s="168"/>
      <c r="S29" s="157"/>
      <c r="T29" s="157"/>
      <c r="U29" s="140">
        <f t="shared" ref="U29:U30" si="49">V29+W29+X29+Y29+Z29+AA29+AB29+AC29+AD29+AU29+AV29+AW29+AX29+AY29+AZ29+BA29+BB29+BC29+BD29+BE29+BF29</f>
        <v>0</v>
      </c>
      <c r="V29" s="157"/>
      <c r="W29" s="157"/>
      <c r="X29" s="157"/>
      <c r="Y29" s="157"/>
      <c r="Z29" s="168"/>
      <c r="AA29" s="157"/>
      <c r="AB29" s="157"/>
      <c r="AC29" s="157"/>
      <c r="AD29" s="141">
        <f t="shared" ref="AD29:AD30" si="50">SUM(AE29:AT29)</f>
        <v>0</v>
      </c>
      <c r="AE29" s="168"/>
      <c r="AF29" s="168"/>
      <c r="AG29" s="157"/>
      <c r="AH29" s="157"/>
      <c r="AI29" s="168"/>
      <c r="AJ29" s="157"/>
      <c r="AK29" s="168"/>
      <c r="AL29" s="157"/>
      <c r="AM29" s="157"/>
      <c r="AN29" s="157"/>
      <c r="AO29" s="157"/>
      <c r="AP29" s="157"/>
      <c r="AQ29" s="157"/>
      <c r="AR29" s="157"/>
      <c r="AS29" s="157"/>
      <c r="AT29" s="157"/>
      <c r="AU29" s="157"/>
      <c r="AV29" s="168"/>
      <c r="AW29" s="157"/>
      <c r="AX29" s="157"/>
      <c r="AY29" s="168"/>
      <c r="AZ29" s="168"/>
      <c r="BA29" s="157"/>
      <c r="BB29" s="157"/>
      <c r="BC29" s="157"/>
      <c r="BD29" s="168"/>
      <c r="BE29" s="157"/>
      <c r="BF29" s="157"/>
      <c r="BG29" s="140">
        <f t="shared" ref="BG29:BG30" si="51">BH29+BI29+BJ29</f>
        <v>0</v>
      </c>
      <c r="BH29" s="56"/>
      <c r="BI29" s="149"/>
      <c r="BJ29" s="56"/>
      <c r="BK29" s="152" t="s">
        <v>409</v>
      </c>
      <c r="BL29" s="153" t="s">
        <v>139</v>
      </c>
      <c r="BM29" s="56"/>
      <c r="BN29" s="153" t="s">
        <v>79</v>
      </c>
      <c r="BO29" s="783" t="s">
        <v>573</v>
      </c>
      <c r="BP29" s="780" t="s">
        <v>606</v>
      </c>
      <c r="BQ29" s="206"/>
      <c r="BR29" s="207"/>
      <c r="BS29" s="46"/>
      <c r="BT29" s="46"/>
      <c r="BU29" s="46"/>
      <c r="BV29" s="46"/>
      <c r="BW29" s="46"/>
      <c r="BX29" s="46"/>
      <c r="BY29" s="46"/>
      <c r="BZ29" s="46"/>
      <c r="CA29" s="46"/>
      <c r="CB29" s="46"/>
      <c r="CC29" s="46"/>
      <c r="CD29" s="46"/>
      <c r="CE29" s="46"/>
      <c r="CF29" s="184"/>
      <c r="CG29" s="46"/>
      <c r="CH29" s="46"/>
      <c r="CI29" s="46"/>
      <c r="CJ29" s="46"/>
      <c r="CK29" s="46"/>
      <c r="CL29" s="46"/>
      <c r="CM29" s="46"/>
      <c r="CN29" s="46"/>
      <c r="CO29" s="46"/>
      <c r="CP29" s="46"/>
      <c r="CQ29" s="46"/>
      <c r="CR29" s="46"/>
      <c r="CS29" s="46"/>
      <c r="CT29" s="46"/>
      <c r="CU29" s="46"/>
      <c r="CV29" s="46"/>
      <c r="CW29" s="46"/>
      <c r="CX29" s="46"/>
      <c r="CY29" s="46"/>
      <c r="DR29" s="828" t="s">
        <v>853</v>
      </c>
    </row>
    <row r="30" spans="1:122" ht="66" customHeight="1" x14ac:dyDescent="0.3">
      <c r="A30" s="783"/>
      <c r="B30" s="802"/>
      <c r="C30" s="140">
        <f t="shared" si="46"/>
        <v>45.4</v>
      </c>
      <c r="D30" s="140">
        <v>45.4</v>
      </c>
      <c r="E30" s="140">
        <f t="shared" si="41"/>
        <v>0</v>
      </c>
      <c r="F30" s="140">
        <f t="shared" si="42"/>
        <v>0</v>
      </c>
      <c r="G30" s="140"/>
      <c r="H30" s="219"/>
      <c r="I30" s="157"/>
      <c r="J30" s="157"/>
      <c r="K30" s="168"/>
      <c r="L30" s="168"/>
      <c r="M30" s="140">
        <f t="shared" si="48"/>
        <v>0</v>
      </c>
      <c r="N30" s="168"/>
      <c r="O30" s="157"/>
      <c r="P30" s="168"/>
      <c r="Q30" s="157"/>
      <c r="R30" s="168"/>
      <c r="S30" s="157"/>
      <c r="T30" s="157"/>
      <c r="U30" s="140">
        <f t="shared" si="49"/>
        <v>0</v>
      </c>
      <c r="V30" s="157"/>
      <c r="W30" s="157"/>
      <c r="X30" s="157"/>
      <c r="Y30" s="157"/>
      <c r="Z30" s="168"/>
      <c r="AA30" s="157"/>
      <c r="AB30" s="157"/>
      <c r="AC30" s="157"/>
      <c r="AD30" s="141">
        <f t="shared" si="50"/>
        <v>0</v>
      </c>
      <c r="AE30" s="168"/>
      <c r="AF30" s="168"/>
      <c r="AG30" s="157"/>
      <c r="AH30" s="157"/>
      <c r="AI30" s="168"/>
      <c r="AJ30" s="157"/>
      <c r="AK30" s="168"/>
      <c r="AL30" s="157"/>
      <c r="AM30" s="157"/>
      <c r="AN30" s="157"/>
      <c r="AO30" s="157"/>
      <c r="AP30" s="157"/>
      <c r="AQ30" s="157"/>
      <c r="AR30" s="157"/>
      <c r="AS30" s="157"/>
      <c r="AT30" s="157"/>
      <c r="AU30" s="157"/>
      <c r="AV30" s="168"/>
      <c r="AW30" s="157"/>
      <c r="AX30" s="157"/>
      <c r="AY30" s="168"/>
      <c r="AZ30" s="168"/>
      <c r="BA30" s="157"/>
      <c r="BB30" s="157"/>
      <c r="BC30" s="157"/>
      <c r="BD30" s="168"/>
      <c r="BE30" s="157"/>
      <c r="BF30" s="157"/>
      <c r="BG30" s="140">
        <f t="shared" si="51"/>
        <v>0</v>
      </c>
      <c r="BH30" s="56"/>
      <c r="BI30" s="149"/>
      <c r="BJ30" s="56"/>
      <c r="BK30" s="152" t="s">
        <v>409</v>
      </c>
      <c r="BL30" s="153" t="s">
        <v>139</v>
      </c>
      <c r="BM30" s="56"/>
      <c r="BN30" s="153" t="s">
        <v>77</v>
      </c>
      <c r="BO30" s="783"/>
      <c r="BP30" s="781"/>
      <c r="BQ30" s="206"/>
      <c r="BR30" s="207"/>
      <c r="BS30" s="46"/>
      <c r="BT30" s="46"/>
      <c r="BU30" s="46"/>
      <c r="BV30" s="46"/>
      <c r="BW30" s="46"/>
      <c r="BX30" s="46"/>
      <c r="BY30" s="46"/>
      <c r="BZ30" s="46"/>
      <c r="CA30" s="46"/>
      <c r="CB30" s="46"/>
      <c r="CC30" s="46"/>
      <c r="CD30" s="46"/>
      <c r="CE30" s="46"/>
      <c r="CF30" s="184"/>
      <c r="CG30" s="46"/>
      <c r="CH30" s="46"/>
      <c r="CI30" s="46"/>
      <c r="CJ30" s="46"/>
      <c r="CK30" s="46"/>
      <c r="CL30" s="46"/>
      <c r="CM30" s="46"/>
      <c r="CN30" s="46"/>
      <c r="CO30" s="46"/>
      <c r="CP30" s="46"/>
      <c r="CQ30" s="46"/>
      <c r="CR30" s="46"/>
      <c r="CS30" s="46"/>
      <c r="CT30" s="46"/>
      <c r="CU30" s="46"/>
      <c r="CV30" s="46"/>
      <c r="CW30" s="46"/>
      <c r="CX30" s="46"/>
      <c r="CY30" s="46"/>
      <c r="DR30" s="828"/>
    </row>
    <row r="31" spans="1:122" customFormat="1" ht="30" x14ac:dyDescent="0.3">
      <c r="A31" s="499">
        <v>22</v>
      </c>
      <c r="B31" s="500" t="s">
        <v>922</v>
      </c>
      <c r="C31" s="501">
        <v>0.15</v>
      </c>
      <c r="D31" s="501">
        <v>0.05</v>
      </c>
      <c r="E31" s="501">
        <v>0.1</v>
      </c>
      <c r="F31" s="19"/>
      <c r="G31" s="502" t="s">
        <v>95</v>
      </c>
      <c r="H31" s="503"/>
      <c r="I31" s="504">
        <v>2023</v>
      </c>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02" t="s">
        <v>933</v>
      </c>
      <c r="BM31" s="525"/>
      <c r="BN31" s="153" t="s">
        <v>95</v>
      </c>
      <c r="BO31" s="525"/>
      <c r="BP31" s="149" t="s">
        <v>863</v>
      </c>
      <c r="DR31" s="500" t="s">
        <v>943</v>
      </c>
    </row>
    <row r="32" spans="1:122" customFormat="1" ht="39.6" customHeight="1" x14ac:dyDescent="0.3">
      <c r="A32" s="499">
        <v>23</v>
      </c>
      <c r="B32" s="500" t="s">
        <v>923</v>
      </c>
      <c r="C32" s="501">
        <v>0.15</v>
      </c>
      <c r="D32" s="501">
        <v>0.05</v>
      </c>
      <c r="E32" s="501">
        <v>0.1</v>
      </c>
      <c r="F32" s="19"/>
      <c r="G32" s="502" t="s">
        <v>95</v>
      </c>
      <c r="H32" s="503"/>
      <c r="I32" s="504">
        <v>2023</v>
      </c>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02" t="s">
        <v>933</v>
      </c>
      <c r="BM32" s="525"/>
      <c r="BN32" s="153" t="s">
        <v>95</v>
      </c>
      <c r="BO32" s="525"/>
      <c r="BP32" s="149" t="s">
        <v>863</v>
      </c>
      <c r="DR32" s="500" t="s">
        <v>943</v>
      </c>
    </row>
    <row r="33" spans="1:122" customFormat="1" ht="44.45" customHeight="1" x14ac:dyDescent="0.3">
      <c r="A33" s="499">
        <v>24</v>
      </c>
      <c r="B33" s="500" t="s">
        <v>924</v>
      </c>
      <c r="C33" s="501">
        <v>0.05</v>
      </c>
      <c r="D33" s="501"/>
      <c r="E33" s="501">
        <v>0.05</v>
      </c>
      <c r="F33" s="19"/>
      <c r="G33" s="502" t="s">
        <v>95</v>
      </c>
      <c r="H33" s="503"/>
      <c r="I33" s="502">
        <v>2023</v>
      </c>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02" t="s">
        <v>933</v>
      </c>
      <c r="BM33" s="525"/>
      <c r="BN33" s="153" t="s">
        <v>95</v>
      </c>
      <c r="BO33" s="525"/>
      <c r="BP33" s="149" t="s">
        <v>863</v>
      </c>
      <c r="DR33" s="500" t="s">
        <v>943</v>
      </c>
    </row>
    <row r="34" spans="1:122" customFormat="1" ht="62.45" customHeight="1" x14ac:dyDescent="0.3">
      <c r="A34" s="499">
        <v>25</v>
      </c>
      <c r="B34" s="500" t="s">
        <v>925</v>
      </c>
      <c r="C34" s="501">
        <v>0.05</v>
      </c>
      <c r="D34" s="501"/>
      <c r="E34" s="501">
        <v>0.05</v>
      </c>
      <c r="F34" s="19"/>
      <c r="G34" s="502" t="s">
        <v>94</v>
      </c>
      <c r="H34" s="503"/>
      <c r="I34" s="502">
        <v>2023</v>
      </c>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02" t="s">
        <v>933</v>
      </c>
      <c r="BM34" s="525"/>
      <c r="BN34" s="153" t="s">
        <v>94</v>
      </c>
      <c r="BO34" s="525"/>
      <c r="BP34" s="149" t="s">
        <v>863</v>
      </c>
      <c r="DR34" s="500" t="s">
        <v>943</v>
      </c>
    </row>
    <row r="35" spans="1:122" customFormat="1" ht="47.1" customHeight="1" x14ac:dyDescent="0.3">
      <c r="A35" s="499">
        <v>26</v>
      </c>
      <c r="B35" s="500" t="s">
        <v>926</v>
      </c>
      <c r="C35" s="501">
        <v>0.05</v>
      </c>
      <c r="D35" s="501"/>
      <c r="E35" s="501">
        <v>0.05</v>
      </c>
      <c r="F35" s="19"/>
      <c r="G35" s="502" t="s">
        <v>94</v>
      </c>
      <c r="H35" s="503"/>
      <c r="I35" s="502">
        <v>2023</v>
      </c>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02" t="s">
        <v>933</v>
      </c>
      <c r="BM35" s="525"/>
      <c r="BN35" s="153" t="s">
        <v>94</v>
      </c>
      <c r="BO35" s="525"/>
      <c r="BP35" s="149" t="s">
        <v>863</v>
      </c>
      <c r="DR35" s="500" t="s">
        <v>943</v>
      </c>
    </row>
    <row r="36" spans="1:122" customFormat="1" ht="35.1" customHeight="1" x14ac:dyDescent="0.3">
      <c r="A36" s="499">
        <v>27</v>
      </c>
      <c r="B36" s="500" t="s">
        <v>927</v>
      </c>
      <c r="C36" s="501">
        <v>0.05</v>
      </c>
      <c r="D36" s="501">
        <v>0.05</v>
      </c>
      <c r="E36" s="501"/>
      <c r="F36" s="19"/>
      <c r="G36" s="502" t="s">
        <v>95</v>
      </c>
      <c r="H36" s="503"/>
      <c r="I36" s="502">
        <v>2023</v>
      </c>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02" t="s">
        <v>933</v>
      </c>
      <c r="BM36" s="525"/>
      <c r="BN36" s="153" t="s">
        <v>94</v>
      </c>
      <c r="BO36" s="525"/>
      <c r="BP36" s="149" t="s">
        <v>863</v>
      </c>
      <c r="DR36" s="500" t="s">
        <v>943</v>
      </c>
    </row>
    <row r="37" spans="1:122" customFormat="1" ht="39.6" customHeight="1" x14ac:dyDescent="0.3">
      <c r="A37" s="499">
        <v>28</v>
      </c>
      <c r="B37" s="500" t="s">
        <v>928</v>
      </c>
      <c r="C37" s="501">
        <v>0.08</v>
      </c>
      <c r="D37" s="501"/>
      <c r="E37" s="501">
        <v>0.08</v>
      </c>
      <c r="F37" s="19"/>
      <c r="G37" s="502" t="s">
        <v>95</v>
      </c>
      <c r="H37" s="503"/>
      <c r="I37" s="502">
        <v>2023</v>
      </c>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02" t="s">
        <v>933</v>
      </c>
      <c r="BM37" s="525"/>
      <c r="BN37" s="153" t="s">
        <v>95</v>
      </c>
      <c r="BO37" s="525"/>
      <c r="BP37" s="149" t="s">
        <v>863</v>
      </c>
      <c r="DR37" s="500" t="s">
        <v>943</v>
      </c>
    </row>
    <row r="38" spans="1:122" customFormat="1" ht="33" customHeight="1" x14ac:dyDescent="0.3">
      <c r="A38" s="499">
        <v>29</v>
      </c>
      <c r="B38" s="500" t="s">
        <v>929</v>
      </c>
      <c r="C38" s="501">
        <v>0.12</v>
      </c>
      <c r="D38" s="501">
        <v>0.06</v>
      </c>
      <c r="E38" s="501">
        <v>0.06</v>
      </c>
      <c r="F38" s="19"/>
      <c r="G38" s="502" t="s">
        <v>94</v>
      </c>
      <c r="H38" s="503"/>
      <c r="I38" s="502">
        <v>2023</v>
      </c>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5"/>
      <c r="BI38" s="525"/>
      <c r="BJ38" s="525"/>
      <c r="BK38" s="525"/>
      <c r="BL38" s="502" t="s">
        <v>933</v>
      </c>
      <c r="BM38" s="525"/>
      <c r="BN38" s="153" t="s">
        <v>94</v>
      </c>
      <c r="BO38" s="525"/>
      <c r="BP38" s="149" t="s">
        <v>863</v>
      </c>
      <c r="DR38" s="500" t="s">
        <v>943</v>
      </c>
    </row>
    <row r="39" spans="1:122" customFormat="1" ht="39.6" customHeight="1" x14ac:dyDescent="0.3">
      <c r="A39" s="499">
        <v>30</v>
      </c>
      <c r="B39" s="500" t="s">
        <v>930</v>
      </c>
      <c r="C39" s="501">
        <v>0.08</v>
      </c>
      <c r="D39" s="501">
        <v>0.08</v>
      </c>
      <c r="E39" s="501"/>
      <c r="F39" s="19"/>
      <c r="G39" s="502" t="s">
        <v>94</v>
      </c>
      <c r="H39" s="503"/>
      <c r="I39" s="502">
        <v>2023</v>
      </c>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02" t="s">
        <v>933</v>
      </c>
      <c r="BM39" s="525"/>
      <c r="BN39" s="153" t="s">
        <v>94</v>
      </c>
      <c r="BO39" s="525"/>
      <c r="BP39" s="149" t="s">
        <v>863</v>
      </c>
      <c r="DR39" s="500" t="s">
        <v>943</v>
      </c>
    </row>
    <row r="40" spans="1:122" customFormat="1" ht="38.1" customHeight="1" x14ac:dyDescent="0.3">
      <c r="A40" s="499">
        <v>31</v>
      </c>
      <c r="B40" s="500" t="s">
        <v>931</v>
      </c>
      <c r="C40" s="501">
        <v>0.08</v>
      </c>
      <c r="D40" s="501"/>
      <c r="E40" s="501">
        <v>0.08</v>
      </c>
      <c r="F40" s="19"/>
      <c r="G40" s="502" t="s">
        <v>94</v>
      </c>
      <c r="H40" s="503"/>
      <c r="I40" s="502">
        <v>2023</v>
      </c>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02" t="s">
        <v>933</v>
      </c>
      <c r="BM40" s="525"/>
      <c r="BN40" s="153" t="s">
        <v>94</v>
      </c>
      <c r="BO40" s="525"/>
      <c r="BP40" s="149" t="s">
        <v>863</v>
      </c>
      <c r="DR40" s="500" t="s">
        <v>943</v>
      </c>
    </row>
    <row r="41" spans="1:122" customFormat="1" ht="43.35" customHeight="1" x14ac:dyDescent="0.3">
      <c r="A41" s="527">
        <v>32</v>
      </c>
      <c r="B41" s="528" t="s">
        <v>932</v>
      </c>
      <c r="C41" s="529">
        <v>0.12</v>
      </c>
      <c r="D41" s="529">
        <v>0.06</v>
      </c>
      <c r="E41" s="529">
        <v>0.06</v>
      </c>
      <c r="F41" s="350"/>
      <c r="G41" s="530" t="s">
        <v>94</v>
      </c>
      <c r="H41" s="531"/>
      <c r="I41" s="530">
        <v>2023</v>
      </c>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c r="BJ41" s="532"/>
      <c r="BK41" s="532"/>
      <c r="BL41" s="530" t="s">
        <v>933</v>
      </c>
      <c r="BM41" s="532"/>
      <c r="BN41" s="182" t="s">
        <v>94</v>
      </c>
      <c r="BO41" s="532"/>
      <c r="BP41" s="134" t="s">
        <v>863</v>
      </c>
      <c r="DR41" s="528" t="s">
        <v>943</v>
      </c>
    </row>
    <row r="42" spans="1:122" s="250" customFormat="1" ht="39.6" customHeight="1" x14ac:dyDescent="0.3">
      <c r="A42" s="533">
        <v>33</v>
      </c>
      <c r="B42" s="534" t="s">
        <v>945</v>
      </c>
      <c r="C42" s="535">
        <v>0.05</v>
      </c>
      <c r="D42" s="535"/>
      <c r="E42" s="535">
        <v>0.05</v>
      </c>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504" t="s">
        <v>933</v>
      </c>
      <c r="BM42" s="316"/>
      <c r="BN42" s="248" t="s">
        <v>94</v>
      </c>
      <c r="BO42" s="534"/>
      <c r="BP42" s="239" t="s">
        <v>863</v>
      </c>
      <c r="BQ42" s="315"/>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534" t="s">
        <v>943</v>
      </c>
    </row>
    <row r="43" spans="1:122" ht="30" x14ac:dyDescent="0.3">
      <c r="A43" s="499">
        <v>34</v>
      </c>
      <c r="B43" s="500" t="s">
        <v>946</v>
      </c>
      <c r="C43" s="501">
        <v>0.1</v>
      </c>
      <c r="D43" s="501">
        <v>0.05</v>
      </c>
      <c r="E43" s="501">
        <v>0.05</v>
      </c>
      <c r="F43" s="19"/>
      <c r="G43" s="19"/>
      <c r="H43" s="16"/>
      <c r="I43" s="19"/>
      <c r="J43" s="16"/>
      <c r="K43" s="19"/>
      <c r="L43" s="19"/>
      <c r="M43" s="16"/>
      <c r="N43" s="19"/>
      <c r="O43" s="16"/>
      <c r="P43" s="19"/>
      <c r="Q43" s="16"/>
      <c r="R43" s="16"/>
      <c r="S43" s="16"/>
      <c r="T43" s="16"/>
      <c r="U43" s="19"/>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9"/>
      <c r="BH43" s="16"/>
      <c r="BI43" s="16"/>
      <c r="BJ43" s="16"/>
      <c r="BK43" s="16"/>
      <c r="BL43" s="530" t="s">
        <v>933</v>
      </c>
      <c r="BM43" s="532"/>
      <c r="BN43" s="182" t="s">
        <v>94</v>
      </c>
      <c r="BO43" s="154"/>
      <c r="BP43" s="134" t="s">
        <v>863</v>
      </c>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s="528" t="s">
        <v>943</v>
      </c>
    </row>
    <row r="44" spans="1:122" ht="30" x14ac:dyDescent="0.3">
      <c r="A44" s="533">
        <v>35</v>
      </c>
      <c r="B44" s="500" t="s">
        <v>947</v>
      </c>
      <c r="C44" s="501">
        <v>0.05</v>
      </c>
      <c r="D44" s="501">
        <v>0.05</v>
      </c>
      <c r="E44" s="19"/>
      <c r="F44" s="19"/>
      <c r="G44" s="19"/>
      <c r="H44" s="16"/>
      <c r="I44" s="19"/>
      <c r="J44" s="16"/>
      <c r="K44" s="19"/>
      <c r="L44" s="19"/>
      <c r="M44" s="16"/>
      <c r="N44" s="19"/>
      <c r="O44" s="16"/>
      <c r="P44" s="19"/>
      <c r="Q44" s="16"/>
      <c r="R44" s="16"/>
      <c r="S44" s="16"/>
      <c r="T44" s="16"/>
      <c r="U44" s="19"/>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9"/>
      <c r="BH44" s="16"/>
      <c r="BI44" s="16"/>
      <c r="BJ44" s="16"/>
      <c r="BK44" s="16"/>
      <c r="BL44" s="504" t="s">
        <v>933</v>
      </c>
      <c r="BM44" s="316"/>
      <c r="BN44" s="248" t="s">
        <v>94</v>
      </c>
      <c r="BO44" s="154"/>
      <c r="BP44" s="239" t="s">
        <v>863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534" t="s">
        <v>943</v>
      </c>
    </row>
    <row r="70" spans="119:119" x14ac:dyDescent="0.3">
      <c r="DO70" s="816"/>
    </row>
    <row r="71" spans="119:119" x14ac:dyDescent="0.3">
      <c r="DO71" s="816"/>
    </row>
    <row r="72" spans="119:119" x14ac:dyDescent="0.3">
      <c r="DO72" s="816"/>
    </row>
    <row r="73" spans="119:119" x14ac:dyDescent="0.3">
      <c r="DO73" s="816"/>
    </row>
    <row r="74" spans="119:119" x14ac:dyDescent="0.3">
      <c r="DO74" s="816"/>
    </row>
    <row r="75" spans="119:119" x14ac:dyDescent="0.3">
      <c r="DO75" s="816"/>
    </row>
    <row r="76" spans="119:119" x14ac:dyDescent="0.3">
      <c r="DO76" s="816"/>
    </row>
    <row r="77" spans="119:119" x14ac:dyDescent="0.3">
      <c r="DO77" s="816"/>
    </row>
    <row r="78" spans="119:119" x14ac:dyDescent="0.3">
      <c r="DO78" s="816"/>
    </row>
    <row r="80" spans="119:119" x14ac:dyDescent="0.3">
      <c r="DO80" s="816"/>
    </row>
    <row r="81" spans="119:119" x14ac:dyDescent="0.3">
      <c r="DO81" s="816"/>
    </row>
    <row r="82" spans="119:119" x14ac:dyDescent="0.3">
      <c r="DO82" s="816"/>
    </row>
    <row r="83" spans="119:119" x14ac:dyDescent="0.3">
      <c r="DO83" s="816"/>
    </row>
    <row r="84" spans="119:119" x14ac:dyDescent="0.3">
      <c r="DO84" s="816"/>
    </row>
    <row r="85" spans="119:119" x14ac:dyDescent="0.3">
      <c r="DO85" s="816"/>
    </row>
  </sheetData>
  <autoFilter ref="A9:DQ30"/>
  <mergeCells count="66">
    <mergeCell ref="DR29:DR30"/>
    <mergeCell ref="DO84:DO85"/>
    <mergeCell ref="A29:A30"/>
    <mergeCell ref="B29:B30"/>
    <mergeCell ref="BO29:BO30"/>
    <mergeCell ref="DO80:DO81"/>
    <mergeCell ref="DO82:DO83"/>
    <mergeCell ref="DO75:DO76"/>
    <mergeCell ref="DO77:DO78"/>
    <mergeCell ref="DO70:DO72"/>
    <mergeCell ref="DO73:DO74"/>
    <mergeCell ref="BP29:BP30"/>
    <mergeCell ref="BG7:BG8"/>
    <mergeCell ref="BH7:BH8"/>
    <mergeCell ref="BI7:BI8"/>
    <mergeCell ref="BJ7:BJ8"/>
    <mergeCell ref="BA7:BA8"/>
    <mergeCell ref="BB7:BB8"/>
    <mergeCell ref="BC7:BC8"/>
    <mergeCell ref="BD7:BD8"/>
    <mergeCell ref="BE7:BE8"/>
    <mergeCell ref="BF7:BF8"/>
    <mergeCell ref="AZ7:AZ8"/>
    <mergeCell ref="Z7:Z8"/>
    <mergeCell ref="AA7:AA8"/>
    <mergeCell ref="AB7:AB8"/>
    <mergeCell ref="AC7:AC8"/>
    <mergeCell ref="AD7:AD8"/>
    <mergeCell ref="AE7:AT7"/>
    <mergeCell ref="AU7:AU8"/>
    <mergeCell ref="AV7:AV8"/>
    <mergeCell ref="AW7:AW8"/>
    <mergeCell ref="AX7:AX8"/>
    <mergeCell ref="AY7:AY8"/>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BP5:BP8"/>
    <mergeCell ref="A1:B1"/>
    <mergeCell ref="A2:BN2"/>
    <mergeCell ref="A3:BN3"/>
    <mergeCell ref="A4:BN4"/>
    <mergeCell ref="A5:A8"/>
    <mergeCell ref="B5:B8"/>
    <mergeCell ref="C5:C8"/>
    <mergeCell ref="D5:D8"/>
    <mergeCell ref="E5:E8"/>
    <mergeCell ref="F5:BJ5"/>
    <mergeCell ref="BK5:BK8"/>
    <mergeCell ref="BL5:BL8"/>
    <mergeCell ref="BM5:BM8"/>
    <mergeCell ref="BN5:BN8"/>
    <mergeCell ref="BO5:BO8"/>
  </mergeCells>
  <phoneticPr fontId="31" type="noConversion"/>
  <pageMargins left="0.4" right="0.25" top="0.48" bottom="0.5699999999999999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5"/>
  <dimension ref="A1:DT80"/>
  <sheetViews>
    <sheetView topLeftCell="A32"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4.77734375" style="46" customWidth="1"/>
    <col min="123" max="123" width="25.5546875" style="46" customWidth="1"/>
    <col min="124" max="16384" width="8.77734375" style="46"/>
  </cols>
  <sheetData>
    <row r="1" spans="1:124"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4"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4"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4"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row>
    <row r="6" spans="1:124" s="26" customFormat="1" hidden="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row>
    <row r="7" spans="1:124" s="26" customFormat="1" hidden="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row>
    <row r="8" spans="1:124"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row>
    <row r="9" spans="1:124"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ht="56.25" x14ac:dyDescent="0.3">
      <c r="A10" s="149">
        <v>1</v>
      </c>
      <c r="B10" s="56" t="s">
        <v>775</v>
      </c>
      <c r="C10" s="140">
        <f t="shared" ref="C10:C11" si="0">D10+E10</f>
        <v>1</v>
      </c>
      <c r="D10" s="140"/>
      <c r="E10" s="140">
        <f t="shared" ref="E10:E15" si="1">F10+U10+BG10</f>
        <v>1</v>
      </c>
      <c r="F10" s="140">
        <f t="shared" ref="F10:F15" si="2">G10+K10+L10+M10+R10+S10+T10</f>
        <v>1</v>
      </c>
      <c r="G10" s="150"/>
      <c r="H10" s="150"/>
      <c r="I10" s="150"/>
      <c r="J10" s="150"/>
      <c r="K10" s="155">
        <v>0.9</v>
      </c>
      <c r="L10" s="155">
        <v>0.1</v>
      </c>
      <c r="M10" s="140">
        <f t="shared" ref="M10:M15" si="3">SUM(N10:P10)</f>
        <v>0</v>
      </c>
      <c r="N10" s="150"/>
      <c r="O10" s="150"/>
      <c r="P10" s="150"/>
      <c r="Q10" s="150"/>
      <c r="R10" s="150"/>
      <c r="S10" s="150"/>
      <c r="T10" s="150"/>
      <c r="U10" s="140">
        <f t="shared" ref="U10:U15" si="4">V10+W10+X10+Y10+Z10+AA10+AB10+AC10+AD10+AU10+AV10+AW10+AX10+AY10+AZ10+BA10+BB10+BC10+BD10+BE10+BF10</f>
        <v>0</v>
      </c>
      <c r="V10" s="150"/>
      <c r="W10" s="150"/>
      <c r="X10" s="150"/>
      <c r="Y10" s="150"/>
      <c r="Z10" s="150"/>
      <c r="AA10" s="150"/>
      <c r="AB10" s="150"/>
      <c r="AC10" s="150"/>
      <c r="AD10" s="141">
        <f t="shared" ref="AD10:AD16"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7" si="6">BH10+BI10+BJ10</f>
        <v>0</v>
      </c>
      <c r="BH10" s="133"/>
      <c r="BI10" s="133"/>
      <c r="BJ10" s="133"/>
      <c r="BK10" s="152" t="s">
        <v>409</v>
      </c>
      <c r="BL10" s="149" t="s">
        <v>137</v>
      </c>
      <c r="BM10" s="154" t="s">
        <v>411</v>
      </c>
      <c r="BN10" s="154" t="s">
        <v>85</v>
      </c>
      <c r="BO10" s="149" t="s">
        <v>768</v>
      </c>
      <c r="BP10" s="149" t="s">
        <v>606</v>
      </c>
      <c r="BQ10" s="60" t="s">
        <v>384</v>
      </c>
      <c r="BR10" s="46"/>
      <c r="BS10" s="46"/>
      <c r="BT10" s="46"/>
      <c r="BU10" s="46"/>
      <c r="BV10" s="46"/>
      <c r="BW10" s="46"/>
      <c r="BX10" s="46"/>
      <c r="BY10" s="46"/>
      <c r="BZ10" s="46">
        <f>SUM(G10:BJ10)</f>
        <v>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6" t="s">
        <v>812</v>
      </c>
    </row>
    <row r="11" spans="1:124" ht="56.25" x14ac:dyDescent="0.3">
      <c r="A11" s="149">
        <v>2</v>
      </c>
      <c r="B11" s="56" t="s">
        <v>546</v>
      </c>
      <c r="C11" s="140">
        <f t="shared" si="0"/>
        <v>0.1</v>
      </c>
      <c r="D11" s="140"/>
      <c r="E11" s="140">
        <f t="shared" si="1"/>
        <v>0.1</v>
      </c>
      <c r="F11" s="140">
        <f t="shared" si="2"/>
        <v>0.1</v>
      </c>
      <c r="G11" s="150"/>
      <c r="H11" s="150"/>
      <c r="I11" s="150"/>
      <c r="J11" s="150"/>
      <c r="K11" s="150"/>
      <c r="L11" s="150">
        <v>0.1</v>
      </c>
      <c r="M11" s="140">
        <f t="shared" si="3"/>
        <v>0</v>
      </c>
      <c r="N11" s="150"/>
      <c r="O11" s="150"/>
      <c r="P11" s="150"/>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137</v>
      </c>
      <c r="BM11" s="154" t="s">
        <v>411</v>
      </c>
      <c r="BN11" s="154" t="s">
        <v>85</v>
      </c>
      <c r="BO11" s="149" t="s">
        <v>768</v>
      </c>
      <c r="BP11" s="149" t="s">
        <v>606</v>
      </c>
      <c r="BQ11" s="60" t="s">
        <v>384</v>
      </c>
      <c r="BY11" s="46"/>
      <c r="BZ11" s="46">
        <f>SUM(G11:BJ11)</f>
        <v>0.1</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6" t="s">
        <v>812</v>
      </c>
    </row>
    <row r="12" spans="1:124" s="250" customFormat="1" ht="94.35" customHeight="1" x14ac:dyDescent="0.3">
      <c r="A12" s="149">
        <v>3</v>
      </c>
      <c r="B12" s="279" t="s">
        <v>196</v>
      </c>
      <c r="C12" s="241">
        <f t="shared" ref="C12:C17" si="7">D12+E12</f>
        <v>199.78</v>
      </c>
      <c r="D12" s="241">
        <v>21.28</v>
      </c>
      <c r="E12" s="241">
        <f t="shared" si="1"/>
        <v>178.5</v>
      </c>
      <c r="F12" s="241">
        <f t="shared" si="2"/>
        <v>178.5</v>
      </c>
      <c r="G12" s="241">
        <f t="shared" ref="G12:G17" si="8">H12+I12+J12</f>
        <v>0</v>
      </c>
      <c r="H12" s="241"/>
      <c r="I12" s="243"/>
      <c r="J12" s="243"/>
      <c r="K12" s="241">
        <v>18</v>
      </c>
      <c r="L12" s="241">
        <v>18.63</v>
      </c>
      <c r="M12" s="241">
        <f t="shared" si="3"/>
        <v>141.87</v>
      </c>
      <c r="N12" s="241">
        <v>31.19</v>
      </c>
      <c r="O12" s="243"/>
      <c r="P12" s="241">
        <v>110.68</v>
      </c>
      <c r="Q12" s="243">
        <v>37.270000000000003</v>
      </c>
      <c r="R12" s="241"/>
      <c r="S12" s="243"/>
      <c r="T12" s="243"/>
      <c r="U12" s="241">
        <f t="shared" si="4"/>
        <v>0</v>
      </c>
      <c r="V12" s="157"/>
      <c r="W12" s="157"/>
      <c r="X12" s="157"/>
      <c r="Y12" s="157"/>
      <c r="Z12" s="140"/>
      <c r="AA12" s="157"/>
      <c r="AB12" s="157"/>
      <c r="AC12" s="157"/>
      <c r="AD12" s="141">
        <f t="shared" si="5"/>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241">
        <f t="shared" si="6"/>
        <v>0</v>
      </c>
      <c r="BH12" s="56"/>
      <c r="BI12" s="56"/>
      <c r="BJ12" s="56"/>
      <c r="BK12" s="152"/>
      <c r="BL12" s="278" t="s">
        <v>667</v>
      </c>
      <c r="BM12" s="154" t="s">
        <v>648</v>
      </c>
      <c r="BN12" s="239" t="s">
        <v>94</v>
      </c>
      <c r="BO12" s="239" t="s">
        <v>710</v>
      </c>
      <c r="BP12" s="239" t="s">
        <v>606</v>
      </c>
      <c r="BQ12" s="60"/>
      <c r="BR12" s="46"/>
      <c r="BS12" s="173"/>
      <c r="BT12" s="170"/>
      <c r="BU12" s="137"/>
      <c r="BV12" s="46"/>
      <c r="BW12" s="46"/>
      <c r="BX12" s="46"/>
      <c r="BY12" s="46"/>
      <c r="BZ12" s="46">
        <f t="shared" ref="BZ12:BZ17" si="9">SUM(G12:BJ12)</f>
        <v>357.64</v>
      </c>
      <c r="CA12" s="46"/>
      <c r="CB12" s="46"/>
      <c r="CC12" s="46"/>
      <c r="CD12" s="46"/>
      <c r="CE12" s="184">
        <f>205.56-C12</f>
        <v>5.7800000000000011</v>
      </c>
      <c r="CF12" s="46"/>
      <c r="CG12" s="46"/>
      <c r="CH12" s="46"/>
      <c r="CI12" s="46"/>
      <c r="CJ12" s="46"/>
      <c r="CK12" s="46"/>
      <c r="CL12" s="46"/>
      <c r="CM12" s="46"/>
      <c r="CN12" s="46"/>
      <c r="CO12" s="46"/>
      <c r="CP12" s="46"/>
      <c r="CQ12" s="46"/>
      <c r="CR12" s="46"/>
      <c r="CS12" s="46"/>
      <c r="CT12" s="46"/>
      <c r="CU12" s="46"/>
      <c r="CV12" s="46"/>
      <c r="CW12" s="46"/>
      <c r="CX12" s="46"/>
      <c r="CY12" s="46"/>
      <c r="CZ12" s="46" t="s">
        <v>466</v>
      </c>
      <c r="DA12" s="46"/>
      <c r="DB12" s="46"/>
      <c r="DC12" s="46"/>
      <c r="DD12" s="46"/>
      <c r="DE12" s="46"/>
      <c r="DF12" s="46"/>
      <c r="DG12" s="46"/>
      <c r="DH12" s="46"/>
      <c r="DI12" s="46"/>
      <c r="DJ12" s="46"/>
      <c r="DK12" s="46"/>
      <c r="DL12" s="46"/>
      <c r="DM12" s="46"/>
      <c r="DN12" s="46"/>
      <c r="DO12" s="46"/>
      <c r="DP12" s="46"/>
      <c r="DQ12" s="46"/>
      <c r="DR12" s="46" t="s">
        <v>812</v>
      </c>
    </row>
    <row r="13" spans="1:124" ht="70.349999999999994" customHeight="1" x14ac:dyDescent="0.3">
      <c r="A13" s="149">
        <v>4</v>
      </c>
      <c r="B13" s="56" t="s">
        <v>170</v>
      </c>
      <c r="C13" s="140">
        <f t="shared" si="7"/>
        <v>0.2</v>
      </c>
      <c r="D13" s="140"/>
      <c r="E13" s="140">
        <f t="shared" si="1"/>
        <v>0.2</v>
      </c>
      <c r="F13" s="140">
        <f t="shared" si="2"/>
        <v>0.2</v>
      </c>
      <c r="G13" s="140">
        <f t="shared" si="8"/>
        <v>0</v>
      </c>
      <c r="H13" s="157"/>
      <c r="I13" s="157"/>
      <c r="J13" s="157"/>
      <c r="K13" s="168">
        <v>0.2</v>
      </c>
      <c r="L13" s="140"/>
      <c r="M13" s="140">
        <f t="shared" si="3"/>
        <v>0</v>
      </c>
      <c r="N13" s="140"/>
      <c r="O13" s="157"/>
      <c r="P13" s="140"/>
      <c r="Q13" s="157"/>
      <c r="R13" s="140"/>
      <c r="S13" s="157"/>
      <c r="T13" s="157"/>
      <c r="U13" s="140">
        <f t="shared" si="4"/>
        <v>0</v>
      </c>
      <c r="V13" s="157"/>
      <c r="W13" s="157"/>
      <c r="X13" s="157"/>
      <c r="Y13" s="157"/>
      <c r="Z13" s="140"/>
      <c r="AA13" s="157"/>
      <c r="AB13" s="157"/>
      <c r="AC13" s="157"/>
      <c r="AD13" s="141">
        <f t="shared" si="5"/>
        <v>0</v>
      </c>
      <c r="AE13" s="157"/>
      <c r="AF13" s="157"/>
      <c r="AG13" s="157"/>
      <c r="AH13" s="157"/>
      <c r="AI13" s="140"/>
      <c r="AJ13" s="157"/>
      <c r="AK13" s="140"/>
      <c r="AL13" s="157"/>
      <c r="AM13" s="157"/>
      <c r="AN13" s="157"/>
      <c r="AO13" s="157"/>
      <c r="AP13" s="157"/>
      <c r="AQ13" s="157"/>
      <c r="AR13" s="157"/>
      <c r="AS13" s="157"/>
      <c r="AT13" s="157"/>
      <c r="AU13" s="157"/>
      <c r="AV13" s="140"/>
      <c r="AW13" s="157"/>
      <c r="AX13" s="157"/>
      <c r="AY13" s="157"/>
      <c r="AZ13" s="157"/>
      <c r="BA13" s="157"/>
      <c r="BB13" s="157"/>
      <c r="BC13" s="157"/>
      <c r="BD13" s="140"/>
      <c r="BE13" s="157"/>
      <c r="BF13" s="157"/>
      <c r="BG13" s="140">
        <f t="shared" si="6"/>
        <v>0</v>
      </c>
      <c r="BH13" s="56"/>
      <c r="BI13" s="56"/>
      <c r="BJ13" s="56"/>
      <c r="BK13" s="152" t="s">
        <v>409</v>
      </c>
      <c r="BL13" s="149" t="s">
        <v>137</v>
      </c>
      <c r="BM13" s="149"/>
      <c r="BN13" s="149" t="s">
        <v>94</v>
      </c>
      <c r="BO13" s="149" t="s">
        <v>505</v>
      </c>
      <c r="BP13" s="149" t="s">
        <v>606</v>
      </c>
      <c r="BQ13" s="60" t="s">
        <v>392</v>
      </c>
      <c r="BS13" s="173"/>
      <c r="BT13" s="170" t="s">
        <v>166</v>
      </c>
      <c r="BU13" s="170">
        <v>2022</v>
      </c>
      <c r="BZ13" s="39">
        <f t="shared" si="9"/>
        <v>0.2</v>
      </c>
      <c r="CI13" s="46"/>
      <c r="DR13" s="46" t="s">
        <v>825</v>
      </c>
      <c r="DS13" s="46" t="s">
        <v>813</v>
      </c>
    </row>
    <row r="14" spans="1:124" ht="63" customHeight="1" x14ac:dyDescent="0.3">
      <c r="A14" s="149">
        <v>5</v>
      </c>
      <c r="B14" s="56" t="s">
        <v>171</v>
      </c>
      <c r="C14" s="140">
        <f t="shared" si="7"/>
        <v>0.24</v>
      </c>
      <c r="D14" s="140"/>
      <c r="E14" s="140">
        <f t="shared" si="1"/>
        <v>0.24</v>
      </c>
      <c r="F14" s="140">
        <f t="shared" si="2"/>
        <v>0.24</v>
      </c>
      <c r="G14" s="140">
        <f t="shared" si="8"/>
        <v>0</v>
      </c>
      <c r="H14" s="157"/>
      <c r="I14" s="157"/>
      <c r="J14" s="157"/>
      <c r="K14" s="168">
        <v>0.24</v>
      </c>
      <c r="L14" s="157"/>
      <c r="M14" s="140">
        <f t="shared" si="3"/>
        <v>0</v>
      </c>
      <c r="N14" s="157"/>
      <c r="O14" s="157"/>
      <c r="P14" s="157"/>
      <c r="Q14" s="157"/>
      <c r="R14" s="157"/>
      <c r="S14" s="157"/>
      <c r="T14" s="157"/>
      <c r="U14" s="140">
        <f t="shared" si="4"/>
        <v>0</v>
      </c>
      <c r="V14" s="157"/>
      <c r="W14" s="157"/>
      <c r="X14" s="157"/>
      <c r="Y14" s="157"/>
      <c r="Z14" s="157"/>
      <c r="AA14" s="157"/>
      <c r="AB14" s="157"/>
      <c r="AC14" s="157"/>
      <c r="AD14" s="141">
        <f t="shared" si="5"/>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6"/>
        <v>0</v>
      </c>
      <c r="BH14" s="56"/>
      <c r="BI14" s="56"/>
      <c r="BJ14" s="56"/>
      <c r="BK14" s="152" t="s">
        <v>409</v>
      </c>
      <c r="BL14" s="149" t="s">
        <v>137</v>
      </c>
      <c r="BM14" s="149"/>
      <c r="BN14" s="149" t="s">
        <v>94</v>
      </c>
      <c r="BO14" s="149" t="s">
        <v>505</v>
      </c>
      <c r="BP14" s="149" t="s">
        <v>607</v>
      </c>
      <c r="BQ14" s="60" t="s">
        <v>392</v>
      </c>
      <c r="BR14" s="46"/>
      <c r="BS14" s="46"/>
      <c r="BT14" s="192" t="s">
        <v>172</v>
      </c>
      <c r="BU14" s="170" t="s">
        <v>138</v>
      </c>
      <c r="BV14" s="46"/>
      <c r="BW14" s="46"/>
      <c r="BX14" s="46"/>
      <c r="BY14" s="46"/>
      <c r="BZ14" s="46">
        <f t="shared" si="9"/>
        <v>0.24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813</v>
      </c>
      <c r="DT14" s="83" t="s">
        <v>814</v>
      </c>
    </row>
    <row r="15" spans="1:124" ht="66" customHeight="1" x14ac:dyDescent="0.3">
      <c r="A15" s="149">
        <v>6</v>
      </c>
      <c r="B15" s="56" t="s">
        <v>173</v>
      </c>
      <c r="C15" s="140">
        <f t="shared" si="7"/>
        <v>2.2000000000000002</v>
      </c>
      <c r="D15" s="140"/>
      <c r="E15" s="140">
        <f t="shared" si="1"/>
        <v>2.2000000000000002</v>
      </c>
      <c r="F15" s="140">
        <f t="shared" si="2"/>
        <v>2.2000000000000002</v>
      </c>
      <c r="G15" s="140">
        <f t="shared" si="8"/>
        <v>0</v>
      </c>
      <c r="H15" s="157"/>
      <c r="I15" s="157"/>
      <c r="J15" s="157"/>
      <c r="K15" s="168">
        <v>2</v>
      </c>
      <c r="L15" s="168">
        <v>0.2</v>
      </c>
      <c r="M15" s="140">
        <f t="shared" si="3"/>
        <v>0</v>
      </c>
      <c r="N15" s="157"/>
      <c r="O15" s="157"/>
      <c r="P15" s="157"/>
      <c r="Q15" s="157"/>
      <c r="R15" s="157"/>
      <c r="S15" s="157"/>
      <c r="T15" s="157"/>
      <c r="U15" s="140">
        <f t="shared" si="4"/>
        <v>0</v>
      </c>
      <c r="V15" s="157"/>
      <c r="W15" s="157"/>
      <c r="X15" s="157"/>
      <c r="Y15" s="157"/>
      <c r="Z15" s="157"/>
      <c r="AA15" s="157"/>
      <c r="AB15" s="157"/>
      <c r="AC15" s="157"/>
      <c r="AD15" s="141">
        <f t="shared" si="5"/>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6"/>
        <v>0</v>
      </c>
      <c r="BH15" s="56"/>
      <c r="BI15" s="56"/>
      <c r="BJ15" s="56"/>
      <c r="BK15" s="152" t="s">
        <v>409</v>
      </c>
      <c r="BL15" s="149" t="s">
        <v>137</v>
      </c>
      <c r="BM15" s="149"/>
      <c r="BN15" s="149" t="s">
        <v>94</v>
      </c>
      <c r="BO15" s="149" t="s">
        <v>505</v>
      </c>
      <c r="BP15" s="149" t="s">
        <v>607</v>
      </c>
      <c r="BQ15" s="60" t="s">
        <v>392</v>
      </c>
      <c r="BS15" s="46"/>
      <c r="BT15" s="192" t="s">
        <v>172</v>
      </c>
      <c r="BU15" s="170" t="s">
        <v>138</v>
      </c>
      <c r="BZ15" s="39">
        <f t="shared" si="9"/>
        <v>2.2000000000000002</v>
      </c>
      <c r="CI15" s="46"/>
      <c r="DR15" s="46" t="s">
        <v>813</v>
      </c>
      <c r="DT15" s="83" t="s">
        <v>814</v>
      </c>
    </row>
    <row r="16" spans="1:124" s="83" customFormat="1" ht="70.349999999999994" customHeight="1" x14ac:dyDescent="0.3">
      <c r="A16" s="149">
        <v>7</v>
      </c>
      <c r="B16" s="292" t="s">
        <v>174</v>
      </c>
      <c r="C16" s="293">
        <f t="shared" si="7"/>
        <v>0.6</v>
      </c>
      <c r="D16" s="293"/>
      <c r="E16" s="293">
        <f t="shared" ref="E16:E17" si="10">F16+U16+BG16</f>
        <v>0.6</v>
      </c>
      <c r="F16" s="293">
        <f t="shared" ref="F16:F17" si="11">G16+K16+L16+M16+R16+S16+T16</f>
        <v>0.6</v>
      </c>
      <c r="G16" s="293">
        <f t="shared" si="8"/>
        <v>0</v>
      </c>
      <c r="H16" s="294"/>
      <c r="I16" s="294"/>
      <c r="J16" s="294"/>
      <c r="K16" s="295">
        <v>0.6</v>
      </c>
      <c r="L16" s="294"/>
      <c r="M16" s="293">
        <f t="shared" ref="M16:M17" si="12">SUM(N16:P16)</f>
        <v>0</v>
      </c>
      <c r="N16" s="294"/>
      <c r="O16" s="294"/>
      <c r="P16" s="294"/>
      <c r="Q16" s="294"/>
      <c r="R16" s="294"/>
      <c r="S16" s="294"/>
      <c r="T16" s="294"/>
      <c r="U16" s="293">
        <f t="shared" ref="U16:U17" si="13">V16+W16+X16+Y16+Z16+AA16+AB16+AC16+AD16+AU16+AV16+AW16+AX16+AY16+AZ16+BA16+BB16+BC16+BD16+BE16+BF16</f>
        <v>0</v>
      </c>
      <c r="V16" s="294"/>
      <c r="W16" s="294"/>
      <c r="X16" s="294"/>
      <c r="Y16" s="294"/>
      <c r="Z16" s="294"/>
      <c r="AA16" s="294"/>
      <c r="AB16" s="294"/>
      <c r="AC16" s="294"/>
      <c r="AD16" s="296">
        <f t="shared" si="5"/>
        <v>0</v>
      </c>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3">
        <f t="shared" si="6"/>
        <v>0</v>
      </c>
      <c r="BH16" s="292"/>
      <c r="BI16" s="292"/>
      <c r="BJ16" s="292"/>
      <c r="BK16" s="297" t="s">
        <v>409</v>
      </c>
      <c r="BL16" s="291" t="s">
        <v>137</v>
      </c>
      <c r="BM16" s="291"/>
      <c r="BN16" s="291" t="s">
        <v>94</v>
      </c>
      <c r="BO16" s="291" t="s">
        <v>505</v>
      </c>
      <c r="BP16" s="291" t="s">
        <v>607</v>
      </c>
      <c r="BQ16" s="81" t="s">
        <v>392</v>
      </c>
      <c r="BR16" s="82"/>
      <c r="BT16" s="298" t="s">
        <v>172</v>
      </c>
      <c r="BU16" s="299" t="s">
        <v>138</v>
      </c>
      <c r="BV16" s="82"/>
      <c r="BW16" s="82"/>
      <c r="BX16" s="82"/>
      <c r="BY16" s="82"/>
      <c r="BZ16" s="82">
        <f t="shared" si="9"/>
        <v>0.6</v>
      </c>
      <c r="CA16" s="82"/>
      <c r="CB16" s="82"/>
      <c r="CC16" s="82"/>
      <c r="CD16" s="82"/>
      <c r="CE16" s="82"/>
      <c r="CF16" s="82"/>
      <c r="CG16" s="82"/>
      <c r="CH16" s="82"/>
      <c r="CJ16" s="82"/>
      <c r="CK16" s="82"/>
      <c r="CL16" s="82"/>
      <c r="CM16" s="82"/>
      <c r="CN16" s="82"/>
      <c r="CO16" s="82"/>
      <c r="CP16" s="82"/>
      <c r="CQ16" s="82"/>
      <c r="CR16" s="82"/>
      <c r="CS16" s="82"/>
      <c r="CT16" s="82"/>
      <c r="CU16" s="82"/>
      <c r="CV16" s="82"/>
      <c r="CW16" s="82"/>
      <c r="CX16" s="82"/>
      <c r="CY16" s="82"/>
      <c r="DR16" s="83" t="s">
        <v>812</v>
      </c>
      <c r="DT16" s="83" t="s">
        <v>814</v>
      </c>
    </row>
    <row r="17" spans="1:124" ht="66" customHeight="1" x14ac:dyDescent="0.3">
      <c r="A17" s="149">
        <v>8</v>
      </c>
      <c r="B17" s="193" t="s">
        <v>406</v>
      </c>
      <c r="C17" s="140">
        <f t="shared" si="7"/>
        <v>3.08</v>
      </c>
      <c r="D17" s="140"/>
      <c r="E17" s="140">
        <f t="shared" si="10"/>
        <v>3.08</v>
      </c>
      <c r="F17" s="140">
        <f t="shared" si="11"/>
        <v>3.08</v>
      </c>
      <c r="G17" s="140">
        <f t="shared" si="8"/>
        <v>0</v>
      </c>
      <c r="H17" s="157"/>
      <c r="I17" s="157"/>
      <c r="J17" s="157"/>
      <c r="K17" s="168">
        <v>3.08</v>
      </c>
      <c r="L17" s="157"/>
      <c r="M17" s="140">
        <f t="shared" si="12"/>
        <v>0</v>
      </c>
      <c r="N17" s="157"/>
      <c r="O17" s="157"/>
      <c r="P17" s="157"/>
      <c r="Q17" s="157"/>
      <c r="R17" s="157"/>
      <c r="S17" s="157"/>
      <c r="T17" s="157"/>
      <c r="U17" s="140">
        <f t="shared" si="13"/>
        <v>0</v>
      </c>
      <c r="V17" s="157"/>
      <c r="W17" s="157"/>
      <c r="X17" s="157"/>
      <c r="Y17" s="157"/>
      <c r="Z17" s="157"/>
      <c r="AA17" s="157"/>
      <c r="AB17" s="157"/>
      <c r="AC17" s="157"/>
      <c r="AD17" s="141">
        <f t="shared" ref="AD17" si="14">SUM(AE17:AT17)</f>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6"/>
        <v>0</v>
      </c>
      <c r="BH17" s="56"/>
      <c r="BI17" s="56"/>
      <c r="BJ17" s="56"/>
      <c r="BK17" s="152" t="s">
        <v>409</v>
      </c>
      <c r="BL17" s="149" t="s">
        <v>137</v>
      </c>
      <c r="BM17" s="154" t="s">
        <v>608</v>
      </c>
      <c r="BN17" s="149" t="s">
        <v>94</v>
      </c>
      <c r="BO17" s="149" t="s">
        <v>505</v>
      </c>
      <c r="BP17" s="149" t="s">
        <v>606</v>
      </c>
      <c r="BR17" s="39" t="s">
        <v>404</v>
      </c>
      <c r="BS17" s="46"/>
      <c r="BT17" s="192"/>
      <c r="BU17" s="170"/>
      <c r="BZ17" s="39">
        <f t="shared" si="9"/>
        <v>3.08</v>
      </c>
      <c r="CI17" s="46"/>
      <c r="DR17" s="46" t="s">
        <v>812</v>
      </c>
    </row>
    <row r="18" spans="1:124" ht="56.25" x14ac:dyDescent="0.3">
      <c r="A18" s="149">
        <v>9</v>
      </c>
      <c r="B18" s="56" t="s">
        <v>532</v>
      </c>
      <c r="C18" s="140">
        <f t="shared" ref="C18:C19" si="15">D18+E18</f>
        <v>0.1</v>
      </c>
      <c r="D18" s="140"/>
      <c r="E18" s="140">
        <f t="shared" ref="E18:E26" si="16">F18+U18+BG18</f>
        <v>0.1</v>
      </c>
      <c r="F18" s="140">
        <f t="shared" ref="F18:F26" si="17">G18+K18+L18+M18+R18+S18+T18</f>
        <v>0.1</v>
      </c>
      <c r="G18" s="140">
        <f t="shared" ref="G18:G22" si="18">H18+I18+J18</f>
        <v>0</v>
      </c>
      <c r="H18" s="157"/>
      <c r="I18" s="157"/>
      <c r="J18" s="157"/>
      <c r="K18" s="157"/>
      <c r="L18" s="168">
        <v>0.1</v>
      </c>
      <c r="M18" s="140">
        <f t="shared" ref="M18:M26" si="19">SUM(N18:P18)</f>
        <v>0</v>
      </c>
      <c r="N18" s="157"/>
      <c r="O18" s="157"/>
      <c r="P18" s="157"/>
      <c r="Q18" s="157"/>
      <c r="R18" s="157"/>
      <c r="S18" s="157"/>
      <c r="T18" s="157"/>
      <c r="U18" s="140">
        <f t="shared" ref="U18:U26" si="20">V18+W18+X18+Y18+Z18+AA18+AB18+AC18+AD18+AU18+AV18+AW18+AX18+AY18+AZ18+BA18+BB18+BC18+BD18+BE18+BF18</f>
        <v>0</v>
      </c>
      <c r="V18" s="157"/>
      <c r="W18" s="157"/>
      <c r="X18" s="157"/>
      <c r="Y18" s="157"/>
      <c r="Z18" s="157"/>
      <c r="AA18" s="157"/>
      <c r="AB18" s="157"/>
      <c r="AC18" s="157"/>
      <c r="AD18" s="141">
        <f t="shared" ref="AD18:AD26" si="21">SUM(AE18:AT18)</f>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ref="BG18:BG27" si="22">BH18+BI18+BJ18</f>
        <v>0</v>
      </c>
      <c r="BH18" s="56"/>
      <c r="BI18" s="56"/>
      <c r="BJ18" s="56"/>
      <c r="BK18" s="152" t="s">
        <v>409</v>
      </c>
      <c r="BL18" s="149" t="s">
        <v>137</v>
      </c>
      <c r="BM18" s="149"/>
      <c r="BN18" s="149" t="s">
        <v>95</v>
      </c>
      <c r="BO18" s="149" t="s">
        <v>505</v>
      </c>
      <c r="BP18" s="149" t="s">
        <v>607</v>
      </c>
      <c r="BQ18" s="60" t="s">
        <v>392</v>
      </c>
      <c r="BR18" s="46"/>
      <c r="BS18" s="46"/>
      <c r="BT18" s="192" t="s">
        <v>75</v>
      </c>
      <c r="BU18" s="170" t="s">
        <v>138</v>
      </c>
      <c r="BV18" s="46"/>
      <c r="BW18" s="46"/>
      <c r="BX18" s="46"/>
      <c r="BY18" s="46"/>
      <c r="BZ18" s="46">
        <f t="shared" ref="BZ18:BZ26" si="23">SUM(G18:BJ18)</f>
        <v>0.1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R18" s="46" t="s">
        <v>813</v>
      </c>
      <c r="DT18" s="83" t="s">
        <v>814</v>
      </c>
    </row>
    <row r="19" spans="1:124" ht="56.25" x14ac:dyDescent="0.3">
      <c r="A19" s="149">
        <v>10</v>
      </c>
      <c r="B19" s="56" t="s">
        <v>246</v>
      </c>
      <c r="C19" s="140">
        <f t="shared" si="15"/>
        <v>0.1</v>
      </c>
      <c r="D19" s="140"/>
      <c r="E19" s="140">
        <f t="shared" si="16"/>
        <v>0.1</v>
      </c>
      <c r="F19" s="140">
        <f t="shared" si="17"/>
        <v>0.1</v>
      </c>
      <c r="G19" s="140">
        <f t="shared" si="18"/>
        <v>0</v>
      </c>
      <c r="H19" s="157"/>
      <c r="I19" s="157"/>
      <c r="J19" s="157"/>
      <c r="K19" s="157"/>
      <c r="L19" s="168">
        <v>0.1</v>
      </c>
      <c r="M19" s="140">
        <f t="shared" si="19"/>
        <v>0</v>
      </c>
      <c r="N19" s="157"/>
      <c r="O19" s="157"/>
      <c r="P19" s="157"/>
      <c r="Q19" s="157"/>
      <c r="R19" s="157"/>
      <c r="S19" s="157"/>
      <c r="T19" s="157"/>
      <c r="U19" s="140">
        <f t="shared" si="20"/>
        <v>0</v>
      </c>
      <c r="V19" s="157"/>
      <c r="W19" s="157"/>
      <c r="X19" s="157"/>
      <c r="Y19" s="157"/>
      <c r="Z19" s="157"/>
      <c r="AA19" s="157"/>
      <c r="AB19" s="157"/>
      <c r="AC19" s="157"/>
      <c r="AD19" s="141">
        <f t="shared" si="21"/>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22"/>
        <v>0</v>
      </c>
      <c r="BH19" s="56"/>
      <c r="BI19" s="56"/>
      <c r="BJ19" s="56"/>
      <c r="BK19" s="152" t="s">
        <v>409</v>
      </c>
      <c r="BL19" s="149" t="s">
        <v>137</v>
      </c>
      <c r="BM19" s="149"/>
      <c r="BN19" s="149" t="s">
        <v>95</v>
      </c>
      <c r="BO19" s="149" t="s">
        <v>505</v>
      </c>
      <c r="BP19" s="149" t="s">
        <v>607</v>
      </c>
      <c r="BQ19" s="60" t="s">
        <v>392</v>
      </c>
      <c r="BS19" s="46"/>
      <c r="BT19" s="192" t="s">
        <v>75</v>
      </c>
      <c r="BU19" s="170" t="s">
        <v>138</v>
      </c>
      <c r="BZ19" s="39">
        <f t="shared" si="23"/>
        <v>0.1</v>
      </c>
      <c r="DR19" s="46" t="s">
        <v>812</v>
      </c>
      <c r="DT19" s="46" t="s">
        <v>813</v>
      </c>
    </row>
    <row r="20" spans="1:124" ht="56.25" x14ac:dyDescent="0.3">
      <c r="A20" s="149">
        <v>11</v>
      </c>
      <c r="B20" s="56" t="s">
        <v>533</v>
      </c>
      <c r="C20" s="140">
        <f t="shared" ref="C20:C29" si="24">D20+E20</f>
        <v>0.3</v>
      </c>
      <c r="D20" s="140"/>
      <c r="E20" s="140">
        <f t="shared" si="16"/>
        <v>0.3</v>
      </c>
      <c r="F20" s="140">
        <f t="shared" si="17"/>
        <v>0.3</v>
      </c>
      <c r="G20" s="140">
        <f t="shared" si="18"/>
        <v>0</v>
      </c>
      <c r="H20" s="157"/>
      <c r="I20" s="157"/>
      <c r="J20" s="157"/>
      <c r="K20" s="215"/>
      <c r="L20" s="215">
        <v>0.3</v>
      </c>
      <c r="M20" s="140">
        <f t="shared" si="19"/>
        <v>0</v>
      </c>
      <c r="N20" s="215"/>
      <c r="O20" s="157"/>
      <c r="P20" s="215"/>
      <c r="Q20" s="157"/>
      <c r="R20" s="215"/>
      <c r="S20" s="157"/>
      <c r="T20" s="157"/>
      <c r="U20" s="140">
        <f t="shared" si="20"/>
        <v>0</v>
      </c>
      <c r="V20" s="157"/>
      <c r="W20" s="157"/>
      <c r="X20" s="157"/>
      <c r="Y20" s="157"/>
      <c r="Z20" s="216"/>
      <c r="AA20" s="157"/>
      <c r="AB20" s="157"/>
      <c r="AC20" s="157"/>
      <c r="AD20" s="141">
        <f t="shared" si="21"/>
        <v>0</v>
      </c>
      <c r="AE20" s="157"/>
      <c r="AF20" s="157"/>
      <c r="AG20" s="157"/>
      <c r="AH20" s="157"/>
      <c r="AI20" s="216"/>
      <c r="AJ20" s="157"/>
      <c r="AK20" s="216"/>
      <c r="AL20" s="157"/>
      <c r="AM20" s="157"/>
      <c r="AN20" s="157"/>
      <c r="AO20" s="157"/>
      <c r="AP20" s="157"/>
      <c r="AQ20" s="157"/>
      <c r="AR20" s="157"/>
      <c r="AS20" s="157"/>
      <c r="AT20" s="157"/>
      <c r="AU20" s="157"/>
      <c r="AV20" s="216"/>
      <c r="AW20" s="157"/>
      <c r="AX20" s="157"/>
      <c r="AY20" s="157"/>
      <c r="AZ20" s="157"/>
      <c r="BA20" s="157"/>
      <c r="BB20" s="157"/>
      <c r="BC20" s="157"/>
      <c r="BD20" s="216"/>
      <c r="BE20" s="157"/>
      <c r="BF20" s="157"/>
      <c r="BG20" s="140">
        <f t="shared" si="22"/>
        <v>0</v>
      </c>
      <c r="BH20" s="56"/>
      <c r="BI20" s="56"/>
      <c r="BJ20" s="56"/>
      <c r="BK20" s="152" t="s">
        <v>409</v>
      </c>
      <c r="BL20" s="149" t="s">
        <v>137</v>
      </c>
      <c r="BM20" s="149"/>
      <c r="BN20" s="149" t="s">
        <v>98</v>
      </c>
      <c r="BO20" s="149" t="s">
        <v>505</v>
      </c>
      <c r="BP20" s="149" t="s">
        <v>606</v>
      </c>
      <c r="BQ20" s="60" t="s">
        <v>392</v>
      </c>
      <c r="BS20" s="170"/>
      <c r="BT20" s="217" t="s">
        <v>75</v>
      </c>
      <c r="BU20" s="132">
        <v>2022</v>
      </c>
      <c r="BZ20" s="39">
        <f t="shared" si="23"/>
        <v>0.3</v>
      </c>
      <c r="DG20" s="46" t="s">
        <v>723</v>
      </c>
      <c r="DR20" s="46" t="s">
        <v>815</v>
      </c>
    </row>
    <row r="21" spans="1:124" ht="56.25" x14ac:dyDescent="0.3">
      <c r="A21" s="149">
        <v>12</v>
      </c>
      <c r="B21" s="56" t="s">
        <v>751</v>
      </c>
      <c r="C21" s="140">
        <f t="shared" si="24"/>
        <v>0.15</v>
      </c>
      <c r="D21" s="140"/>
      <c r="E21" s="140">
        <f t="shared" si="16"/>
        <v>0.15</v>
      </c>
      <c r="F21" s="140">
        <f t="shared" si="17"/>
        <v>0.15</v>
      </c>
      <c r="G21" s="140">
        <f t="shared" si="18"/>
        <v>0</v>
      </c>
      <c r="H21" s="157"/>
      <c r="I21" s="157"/>
      <c r="J21" s="157"/>
      <c r="K21" s="168">
        <v>0.15</v>
      </c>
      <c r="L21" s="157"/>
      <c r="M21" s="140">
        <f t="shared" si="19"/>
        <v>0</v>
      </c>
      <c r="N21" s="157"/>
      <c r="O21" s="157"/>
      <c r="P21" s="157"/>
      <c r="Q21" s="157"/>
      <c r="R21" s="157"/>
      <c r="S21" s="157"/>
      <c r="T21" s="157"/>
      <c r="U21" s="140">
        <f t="shared" si="20"/>
        <v>0</v>
      </c>
      <c r="V21" s="157"/>
      <c r="W21" s="157"/>
      <c r="X21" s="157"/>
      <c r="Y21" s="157"/>
      <c r="Z21" s="157"/>
      <c r="AA21" s="157"/>
      <c r="AB21" s="157"/>
      <c r="AC21" s="157"/>
      <c r="AD21" s="141">
        <f t="shared" si="21"/>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2"/>
        <v>0</v>
      </c>
      <c r="BH21" s="56"/>
      <c r="BI21" s="56"/>
      <c r="BJ21" s="56"/>
      <c r="BK21" s="152" t="s">
        <v>409</v>
      </c>
      <c r="BL21" s="156" t="s">
        <v>137</v>
      </c>
      <c r="BM21" s="149" t="s">
        <v>425</v>
      </c>
      <c r="BN21" s="149" t="s">
        <v>99</v>
      </c>
      <c r="BO21" s="149" t="s">
        <v>711</v>
      </c>
      <c r="BP21" s="149" t="s">
        <v>606</v>
      </c>
      <c r="BQ21" s="60" t="s">
        <v>392</v>
      </c>
      <c r="BR21" s="46"/>
      <c r="BS21" s="46"/>
      <c r="BT21" s="46"/>
      <c r="BU21" s="200">
        <v>2021</v>
      </c>
      <c r="BV21" s="46"/>
      <c r="BW21" s="46"/>
      <c r="BX21" s="46"/>
      <c r="BY21" s="46"/>
      <c r="BZ21" s="46">
        <f t="shared" si="23"/>
        <v>0.15</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469</v>
      </c>
      <c r="DR21" s="46" t="s">
        <v>812</v>
      </c>
    </row>
    <row r="22" spans="1:124" ht="56.25" x14ac:dyDescent="0.3">
      <c r="A22" s="149">
        <v>13</v>
      </c>
      <c r="B22" s="56" t="s">
        <v>752</v>
      </c>
      <c r="C22" s="140">
        <f t="shared" si="24"/>
        <v>0.15</v>
      </c>
      <c r="D22" s="140"/>
      <c r="E22" s="140">
        <f t="shared" si="16"/>
        <v>0.15</v>
      </c>
      <c r="F22" s="140">
        <f t="shared" si="17"/>
        <v>0.15</v>
      </c>
      <c r="G22" s="140">
        <f t="shared" si="18"/>
        <v>0</v>
      </c>
      <c r="H22" s="157"/>
      <c r="I22" s="157"/>
      <c r="J22" s="157"/>
      <c r="K22" s="168">
        <v>0.15</v>
      </c>
      <c r="L22" s="157"/>
      <c r="M22" s="140">
        <f t="shared" si="19"/>
        <v>0</v>
      </c>
      <c r="N22" s="157"/>
      <c r="O22" s="157"/>
      <c r="P22" s="157"/>
      <c r="Q22" s="157"/>
      <c r="R22" s="157"/>
      <c r="S22" s="157"/>
      <c r="T22" s="157"/>
      <c r="U22" s="140">
        <f t="shared" si="20"/>
        <v>0</v>
      </c>
      <c r="V22" s="157"/>
      <c r="W22" s="157"/>
      <c r="X22" s="157"/>
      <c r="Y22" s="157"/>
      <c r="Z22" s="157"/>
      <c r="AA22" s="157"/>
      <c r="AB22" s="157"/>
      <c r="AC22" s="157"/>
      <c r="AD22" s="141">
        <f t="shared" si="21"/>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2"/>
        <v>0</v>
      </c>
      <c r="BH22" s="56"/>
      <c r="BI22" s="56"/>
      <c r="BJ22" s="56"/>
      <c r="BK22" s="152" t="s">
        <v>409</v>
      </c>
      <c r="BL22" s="156" t="s">
        <v>137</v>
      </c>
      <c r="BM22" s="149" t="s">
        <v>425</v>
      </c>
      <c r="BN22" s="149" t="s">
        <v>99</v>
      </c>
      <c r="BO22" s="149" t="s">
        <v>711</v>
      </c>
      <c r="BP22" s="149" t="s">
        <v>606</v>
      </c>
      <c r="BQ22" s="60" t="s">
        <v>392</v>
      </c>
      <c r="BR22" s="46"/>
      <c r="BS22" s="46"/>
      <c r="BT22" s="46"/>
      <c r="BU22" s="200">
        <v>2021</v>
      </c>
      <c r="BV22" s="46"/>
      <c r="BW22" s="46"/>
      <c r="BX22" s="46"/>
      <c r="BY22" s="46"/>
      <c r="BZ22" s="46">
        <f t="shared" si="23"/>
        <v>0.15</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F22" s="46" t="s">
        <v>469</v>
      </c>
      <c r="DR22" s="46" t="s">
        <v>812</v>
      </c>
    </row>
    <row r="23" spans="1:124" ht="56.25" x14ac:dyDescent="0.3">
      <c r="A23" s="149">
        <v>14</v>
      </c>
      <c r="B23" s="56" t="s">
        <v>270</v>
      </c>
      <c r="C23" s="140">
        <f t="shared" si="24"/>
        <v>16.619999999999997</v>
      </c>
      <c r="D23" s="140"/>
      <c r="E23" s="140">
        <f t="shared" si="16"/>
        <v>16.619999999999997</v>
      </c>
      <c r="F23" s="140">
        <f t="shared" si="17"/>
        <v>12.899999999999999</v>
      </c>
      <c r="G23" s="140">
        <f t="shared" ref="G23:G26" si="25">H23+I23+J23</f>
        <v>2.82</v>
      </c>
      <c r="H23" s="157"/>
      <c r="I23" s="157">
        <v>2.82</v>
      </c>
      <c r="J23" s="157"/>
      <c r="K23" s="140">
        <v>1.88</v>
      </c>
      <c r="L23" s="140">
        <v>4.75</v>
      </c>
      <c r="M23" s="140">
        <f t="shared" si="19"/>
        <v>3.45</v>
      </c>
      <c r="N23" s="140"/>
      <c r="O23" s="157"/>
      <c r="P23" s="140">
        <v>3.45</v>
      </c>
      <c r="Q23" s="157"/>
      <c r="R23" s="140"/>
      <c r="S23" s="157"/>
      <c r="T23" s="157"/>
      <c r="U23" s="140">
        <f t="shared" si="20"/>
        <v>3.72</v>
      </c>
      <c r="V23" s="157"/>
      <c r="W23" s="157"/>
      <c r="X23" s="157"/>
      <c r="Y23" s="157"/>
      <c r="Z23" s="140"/>
      <c r="AA23" s="157"/>
      <c r="AB23" s="157"/>
      <c r="AC23" s="157"/>
      <c r="AD23" s="141">
        <f t="shared" si="21"/>
        <v>0</v>
      </c>
      <c r="AE23" s="157"/>
      <c r="AF23" s="157"/>
      <c r="AG23" s="157"/>
      <c r="AH23" s="157"/>
      <c r="AI23" s="140"/>
      <c r="AJ23" s="157"/>
      <c r="AK23" s="140"/>
      <c r="AL23" s="157"/>
      <c r="AM23" s="157"/>
      <c r="AN23" s="157"/>
      <c r="AO23" s="157"/>
      <c r="AP23" s="157"/>
      <c r="AQ23" s="157"/>
      <c r="AR23" s="157"/>
      <c r="AS23" s="157"/>
      <c r="AT23" s="157"/>
      <c r="AU23" s="157"/>
      <c r="AV23" s="140"/>
      <c r="AW23" s="157"/>
      <c r="AX23" s="157"/>
      <c r="AY23" s="157"/>
      <c r="AZ23" s="157"/>
      <c r="BA23" s="157"/>
      <c r="BB23" s="157"/>
      <c r="BC23" s="157"/>
      <c r="BD23" s="140">
        <v>3.72</v>
      </c>
      <c r="BE23" s="157"/>
      <c r="BF23" s="157"/>
      <c r="BG23" s="140">
        <f t="shared" si="22"/>
        <v>0</v>
      </c>
      <c r="BH23" s="56"/>
      <c r="BI23" s="56"/>
      <c r="BJ23" s="56"/>
      <c r="BK23" s="152" t="s">
        <v>409</v>
      </c>
      <c r="BL23" s="149" t="s">
        <v>137</v>
      </c>
      <c r="BM23" s="154" t="s">
        <v>609</v>
      </c>
      <c r="BN23" s="189" t="s">
        <v>100</v>
      </c>
      <c r="BO23" s="189" t="s">
        <v>548</v>
      </c>
      <c r="BP23" s="149" t="s">
        <v>607</v>
      </c>
      <c r="BQ23" s="60" t="s">
        <v>392</v>
      </c>
      <c r="BR23" s="46"/>
      <c r="BS23" s="218" t="s">
        <v>271</v>
      </c>
      <c r="BT23" s="170" t="s">
        <v>272</v>
      </c>
      <c r="BU23" s="170" t="s">
        <v>138</v>
      </c>
      <c r="BV23" s="46"/>
      <c r="BW23" s="46"/>
      <c r="BX23" s="46"/>
      <c r="BY23" s="46"/>
      <c r="BZ23" s="46">
        <f t="shared" si="23"/>
        <v>26.609999999999996</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812</v>
      </c>
    </row>
    <row r="24" spans="1:124" ht="56.25" x14ac:dyDescent="0.3">
      <c r="A24" s="149">
        <v>15</v>
      </c>
      <c r="B24" s="56" t="s">
        <v>273</v>
      </c>
      <c r="C24" s="140">
        <f t="shared" si="24"/>
        <v>12.02</v>
      </c>
      <c r="D24" s="140"/>
      <c r="E24" s="140">
        <f t="shared" si="16"/>
        <v>12.02</v>
      </c>
      <c r="F24" s="140">
        <f t="shared" si="17"/>
        <v>9.73</v>
      </c>
      <c r="G24" s="140">
        <f t="shared" si="25"/>
        <v>0</v>
      </c>
      <c r="H24" s="157"/>
      <c r="I24" s="157"/>
      <c r="J24" s="157"/>
      <c r="K24" s="140">
        <v>1.39</v>
      </c>
      <c r="L24" s="140">
        <v>1.39</v>
      </c>
      <c r="M24" s="140">
        <f t="shared" si="19"/>
        <v>6.95</v>
      </c>
      <c r="N24" s="140"/>
      <c r="O24" s="157"/>
      <c r="P24" s="140">
        <v>6.95</v>
      </c>
      <c r="Q24" s="157"/>
      <c r="R24" s="140"/>
      <c r="S24" s="157"/>
      <c r="T24" s="157"/>
      <c r="U24" s="140">
        <f t="shared" si="20"/>
        <v>2.29</v>
      </c>
      <c r="V24" s="157"/>
      <c r="W24" s="157"/>
      <c r="X24" s="157"/>
      <c r="Y24" s="157"/>
      <c r="Z24" s="140"/>
      <c r="AA24" s="157"/>
      <c r="AB24" s="157"/>
      <c r="AC24" s="157"/>
      <c r="AD24" s="141">
        <f t="shared" si="21"/>
        <v>0</v>
      </c>
      <c r="AE24" s="157"/>
      <c r="AF24" s="157"/>
      <c r="AG24" s="157"/>
      <c r="AH24" s="157"/>
      <c r="AI24" s="140"/>
      <c r="AJ24" s="157"/>
      <c r="AK24" s="140"/>
      <c r="AL24" s="157"/>
      <c r="AM24" s="157"/>
      <c r="AN24" s="157"/>
      <c r="AO24" s="157"/>
      <c r="AP24" s="157"/>
      <c r="AQ24" s="157"/>
      <c r="AR24" s="157"/>
      <c r="AS24" s="157"/>
      <c r="AT24" s="157"/>
      <c r="AU24" s="157"/>
      <c r="AV24" s="140"/>
      <c r="AW24" s="157"/>
      <c r="AX24" s="157"/>
      <c r="AY24" s="157"/>
      <c r="AZ24" s="157"/>
      <c r="BA24" s="157"/>
      <c r="BB24" s="157"/>
      <c r="BC24" s="157"/>
      <c r="BD24" s="140">
        <v>2.29</v>
      </c>
      <c r="BE24" s="157"/>
      <c r="BF24" s="157"/>
      <c r="BG24" s="140">
        <f t="shared" si="22"/>
        <v>0</v>
      </c>
      <c r="BH24" s="56"/>
      <c r="BI24" s="56"/>
      <c r="BJ24" s="56"/>
      <c r="BK24" s="152" t="s">
        <v>409</v>
      </c>
      <c r="BL24" s="149" t="s">
        <v>137</v>
      </c>
      <c r="BM24" s="154" t="s">
        <v>412</v>
      </c>
      <c r="BN24" s="189" t="s">
        <v>100</v>
      </c>
      <c r="BO24" s="189" t="s">
        <v>507</v>
      </c>
      <c r="BP24" s="149" t="s">
        <v>607</v>
      </c>
      <c r="BQ24" s="60" t="s">
        <v>392</v>
      </c>
      <c r="BR24" s="46"/>
      <c r="BS24" s="218" t="s">
        <v>274</v>
      </c>
      <c r="BT24" s="170" t="s">
        <v>272</v>
      </c>
      <c r="BU24" s="170" t="s">
        <v>138</v>
      </c>
      <c r="BV24" s="46"/>
      <c r="BW24" s="46"/>
      <c r="BX24" s="46"/>
      <c r="BY24" s="46"/>
      <c r="BZ24" s="46">
        <f t="shared" si="23"/>
        <v>21.259999999999998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46" t="s">
        <v>812</v>
      </c>
    </row>
    <row r="25" spans="1:124" ht="56.25" x14ac:dyDescent="0.3">
      <c r="A25" s="149">
        <v>16</v>
      </c>
      <c r="B25" s="56" t="s">
        <v>275</v>
      </c>
      <c r="C25" s="140">
        <f t="shared" si="24"/>
        <v>11.693</v>
      </c>
      <c r="D25" s="140"/>
      <c r="E25" s="140">
        <f t="shared" si="16"/>
        <v>11.693</v>
      </c>
      <c r="F25" s="140">
        <f t="shared" si="17"/>
        <v>5.9729999999999999</v>
      </c>
      <c r="G25" s="140">
        <f t="shared" si="25"/>
        <v>1.41</v>
      </c>
      <c r="H25" s="157"/>
      <c r="I25" s="157">
        <v>1.41</v>
      </c>
      <c r="J25" s="157"/>
      <c r="K25" s="140">
        <v>1.73</v>
      </c>
      <c r="L25" s="140">
        <v>2.83</v>
      </c>
      <c r="M25" s="140">
        <f t="shared" si="19"/>
        <v>0</v>
      </c>
      <c r="N25" s="140"/>
      <c r="O25" s="157"/>
      <c r="P25" s="140"/>
      <c r="Q25" s="157"/>
      <c r="R25" s="140">
        <v>3.0000000000000001E-3</v>
      </c>
      <c r="S25" s="157"/>
      <c r="T25" s="157"/>
      <c r="U25" s="140">
        <f t="shared" si="20"/>
        <v>2.96</v>
      </c>
      <c r="V25" s="157"/>
      <c r="W25" s="157"/>
      <c r="X25" s="157"/>
      <c r="Y25" s="157"/>
      <c r="Z25" s="140"/>
      <c r="AA25" s="157"/>
      <c r="AB25" s="157"/>
      <c r="AC25" s="157"/>
      <c r="AD25" s="141">
        <f t="shared" si="21"/>
        <v>0.32999999999999996</v>
      </c>
      <c r="AE25" s="157">
        <v>0.3</v>
      </c>
      <c r="AF25" s="157">
        <v>0.03</v>
      </c>
      <c r="AG25" s="157"/>
      <c r="AH25" s="157"/>
      <c r="AI25" s="140"/>
      <c r="AJ25" s="157"/>
      <c r="AK25" s="140"/>
      <c r="AL25" s="157"/>
      <c r="AM25" s="157"/>
      <c r="AN25" s="157"/>
      <c r="AO25" s="157"/>
      <c r="AP25" s="157"/>
      <c r="AQ25" s="157"/>
      <c r="AR25" s="157"/>
      <c r="AS25" s="157"/>
      <c r="AT25" s="157"/>
      <c r="AU25" s="157"/>
      <c r="AV25" s="140"/>
      <c r="AW25" s="157"/>
      <c r="AX25" s="157"/>
      <c r="AY25" s="157"/>
      <c r="AZ25" s="157"/>
      <c r="BA25" s="157"/>
      <c r="BB25" s="157"/>
      <c r="BC25" s="157"/>
      <c r="BD25" s="140">
        <v>2.63</v>
      </c>
      <c r="BE25" s="157"/>
      <c r="BF25" s="157"/>
      <c r="BG25" s="140">
        <f t="shared" si="22"/>
        <v>2.76</v>
      </c>
      <c r="BH25" s="56"/>
      <c r="BI25" s="204">
        <v>2.76</v>
      </c>
      <c r="BJ25" s="56"/>
      <c r="BK25" s="152" t="s">
        <v>409</v>
      </c>
      <c r="BL25" s="149" t="s">
        <v>137</v>
      </c>
      <c r="BM25" s="154" t="s">
        <v>413</v>
      </c>
      <c r="BN25" s="189" t="s">
        <v>100</v>
      </c>
      <c r="BO25" s="189" t="s">
        <v>552</v>
      </c>
      <c r="BP25" s="149" t="s">
        <v>607</v>
      </c>
      <c r="BQ25" s="60" t="s">
        <v>392</v>
      </c>
      <c r="BR25" s="46"/>
      <c r="BS25" s="218" t="s">
        <v>274</v>
      </c>
      <c r="BT25" s="170" t="s">
        <v>272</v>
      </c>
      <c r="BU25" s="170" t="s">
        <v>138</v>
      </c>
      <c r="BV25" s="46"/>
      <c r="BW25" s="46"/>
      <c r="BX25" s="46"/>
      <c r="BY25" s="46"/>
      <c r="BZ25" s="46">
        <f t="shared" si="23"/>
        <v>19.152999999999999</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46" t="s">
        <v>812</v>
      </c>
    </row>
    <row r="26" spans="1:124" ht="37.5" x14ac:dyDescent="0.3">
      <c r="A26" s="149">
        <v>17</v>
      </c>
      <c r="B26" s="56" t="s">
        <v>407</v>
      </c>
      <c r="C26" s="140">
        <f t="shared" si="24"/>
        <v>0.43</v>
      </c>
      <c r="D26" s="140"/>
      <c r="E26" s="140">
        <f t="shared" si="16"/>
        <v>0.43</v>
      </c>
      <c r="F26" s="140">
        <f t="shared" si="17"/>
        <v>0.43</v>
      </c>
      <c r="G26" s="140">
        <f t="shared" si="25"/>
        <v>0</v>
      </c>
      <c r="H26" s="157"/>
      <c r="I26" s="157"/>
      <c r="J26" s="157"/>
      <c r="K26" s="168">
        <v>0.43</v>
      </c>
      <c r="L26" s="157"/>
      <c r="M26" s="140">
        <f t="shared" si="19"/>
        <v>0</v>
      </c>
      <c r="N26" s="157"/>
      <c r="O26" s="157"/>
      <c r="P26" s="157"/>
      <c r="Q26" s="157"/>
      <c r="R26" s="157"/>
      <c r="S26" s="157"/>
      <c r="T26" s="157"/>
      <c r="U26" s="140">
        <f t="shared" si="20"/>
        <v>0</v>
      </c>
      <c r="V26" s="157"/>
      <c r="W26" s="157"/>
      <c r="X26" s="157"/>
      <c r="Y26" s="157"/>
      <c r="Z26" s="157"/>
      <c r="AA26" s="157"/>
      <c r="AB26" s="157"/>
      <c r="AC26" s="157"/>
      <c r="AD26" s="141">
        <f t="shared" si="21"/>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2"/>
        <v>0</v>
      </c>
      <c r="BH26" s="56"/>
      <c r="BI26" s="56"/>
      <c r="BJ26" s="56"/>
      <c r="BK26" s="152" t="s">
        <v>409</v>
      </c>
      <c r="BL26" s="149" t="s">
        <v>137</v>
      </c>
      <c r="BM26" s="149"/>
      <c r="BN26" s="189" t="s">
        <v>100</v>
      </c>
      <c r="BO26" s="149" t="s">
        <v>504</v>
      </c>
      <c r="BP26" s="149" t="s">
        <v>606</v>
      </c>
      <c r="BR26" s="39" t="s">
        <v>404</v>
      </c>
      <c r="BS26" s="46"/>
      <c r="BT26" s="192"/>
      <c r="BU26" s="170"/>
      <c r="BZ26" s="39">
        <f t="shared" si="23"/>
        <v>0.43</v>
      </c>
      <c r="DG26" s="46" t="s">
        <v>723</v>
      </c>
      <c r="DR26" s="46" t="s">
        <v>812</v>
      </c>
    </row>
    <row r="27" spans="1:124" ht="56.25" x14ac:dyDescent="0.3">
      <c r="A27" s="149">
        <v>18</v>
      </c>
      <c r="B27" s="56" t="s">
        <v>473</v>
      </c>
      <c r="C27" s="140">
        <f t="shared" si="24"/>
        <v>0.04</v>
      </c>
      <c r="D27" s="140"/>
      <c r="E27" s="140">
        <f t="shared" ref="E27:E32" si="26">F27+U27+BG27</f>
        <v>0.04</v>
      </c>
      <c r="F27" s="140">
        <f t="shared" ref="F27:F32" si="27">G27+K27+L27+M27+R27+S27+T27</f>
        <v>0.04</v>
      </c>
      <c r="G27" s="150"/>
      <c r="H27" s="140"/>
      <c r="I27" s="140"/>
      <c r="J27" s="140"/>
      <c r="K27" s="140">
        <v>0.04</v>
      </c>
      <c r="L27" s="140"/>
      <c r="M27" s="140">
        <f t="shared" ref="M27:M32" si="28">SUM(N27:P27)</f>
        <v>0</v>
      </c>
      <c r="N27" s="141"/>
      <c r="O27" s="141"/>
      <c r="P27" s="140"/>
      <c r="Q27" s="141"/>
      <c r="R27" s="140"/>
      <c r="S27" s="141"/>
      <c r="T27" s="141"/>
      <c r="U27" s="140">
        <f t="shared" ref="U27:U32" si="29">V27+W27+X27+Y27+Z27+AA27+AB27+AC27+AD27+AU27+AV27+AW27+AX27+AY27+AZ27+BA27+BB27+BC27+BD27+BE27+BF27</f>
        <v>0</v>
      </c>
      <c r="V27" s="141"/>
      <c r="W27" s="141"/>
      <c r="X27" s="141"/>
      <c r="Y27" s="141"/>
      <c r="Z27" s="141"/>
      <c r="AA27" s="141"/>
      <c r="AB27" s="141"/>
      <c r="AC27" s="141"/>
      <c r="AD27" s="141">
        <f t="shared" ref="AD27:AD32" si="30">SUM(AE27:AT27)</f>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0">
        <f t="shared" si="22"/>
        <v>0</v>
      </c>
      <c r="BH27" s="141"/>
      <c r="BI27" s="141"/>
      <c r="BJ27" s="141"/>
      <c r="BK27" s="152" t="s">
        <v>409</v>
      </c>
      <c r="BL27" s="149" t="s">
        <v>137</v>
      </c>
      <c r="BM27" s="27"/>
      <c r="BN27" s="152" t="s">
        <v>101</v>
      </c>
      <c r="BO27" s="152" t="s">
        <v>560</v>
      </c>
      <c r="BP27" s="149" t="s">
        <v>606</v>
      </c>
      <c r="BQ27" s="36"/>
      <c r="BR27" s="166"/>
      <c r="BS27" s="26"/>
      <c r="BT27" s="26"/>
      <c r="BU27" s="26"/>
      <c r="BV27" s="26"/>
      <c r="BW27" s="26"/>
      <c r="BX27" s="26"/>
      <c r="BY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46" t="s">
        <v>474</v>
      </c>
      <c r="DA27" s="26"/>
      <c r="DB27" s="26"/>
      <c r="DC27" s="26"/>
      <c r="DD27" s="26"/>
      <c r="DE27" s="26"/>
      <c r="DF27" s="26"/>
      <c r="DG27" s="26"/>
      <c r="DH27" s="26"/>
      <c r="DI27" s="26"/>
      <c r="DJ27" s="26"/>
      <c r="DK27" s="26"/>
      <c r="DL27" s="26"/>
      <c r="DM27" s="26"/>
      <c r="DN27" s="26"/>
      <c r="DO27" s="26"/>
      <c r="DP27" s="26"/>
      <c r="DQ27" s="26"/>
      <c r="DR27" s="46" t="s">
        <v>816</v>
      </c>
    </row>
    <row r="28" spans="1:124" ht="56.25" x14ac:dyDescent="0.3">
      <c r="A28" s="149">
        <v>19</v>
      </c>
      <c r="B28" s="56" t="s">
        <v>475</v>
      </c>
      <c r="C28" s="140">
        <f t="shared" si="24"/>
        <v>0.04</v>
      </c>
      <c r="D28" s="140"/>
      <c r="E28" s="140">
        <f t="shared" si="26"/>
        <v>0.04</v>
      </c>
      <c r="F28" s="140">
        <f t="shared" si="27"/>
        <v>0.04</v>
      </c>
      <c r="G28" s="150"/>
      <c r="H28" s="140"/>
      <c r="I28" s="140"/>
      <c r="J28" s="140"/>
      <c r="K28" s="140">
        <v>0.04</v>
      </c>
      <c r="L28" s="140"/>
      <c r="M28" s="140">
        <f t="shared" si="28"/>
        <v>0</v>
      </c>
      <c r="N28" s="141"/>
      <c r="O28" s="141"/>
      <c r="P28" s="140"/>
      <c r="Q28" s="141"/>
      <c r="R28" s="140"/>
      <c r="S28" s="141"/>
      <c r="T28" s="141"/>
      <c r="U28" s="140">
        <f t="shared" si="29"/>
        <v>0</v>
      </c>
      <c r="V28" s="141"/>
      <c r="W28" s="141"/>
      <c r="X28" s="141"/>
      <c r="Y28" s="141"/>
      <c r="Z28" s="141"/>
      <c r="AA28" s="141"/>
      <c r="AB28" s="141"/>
      <c r="AC28" s="141"/>
      <c r="AD28" s="141">
        <f t="shared" si="30"/>
        <v>0</v>
      </c>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0">
        <f t="shared" ref="BG28:BG32" si="31">BH28+BI28+BJ28</f>
        <v>0</v>
      </c>
      <c r="BH28" s="141"/>
      <c r="BI28" s="141"/>
      <c r="BJ28" s="141"/>
      <c r="BK28" s="152" t="s">
        <v>409</v>
      </c>
      <c r="BL28" s="149" t="s">
        <v>137</v>
      </c>
      <c r="BM28" s="27"/>
      <c r="BN28" s="152" t="s">
        <v>101</v>
      </c>
      <c r="BO28" s="152" t="s">
        <v>560</v>
      </c>
      <c r="BP28" s="149" t="s">
        <v>606</v>
      </c>
      <c r="BQ28" s="36"/>
      <c r="BR28" s="166"/>
      <c r="BS28" s="26"/>
      <c r="BT28" s="26"/>
      <c r="BU28" s="26"/>
      <c r="BV28" s="26"/>
      <c r="BW28" s="26"/>
      <c r="BX28" s="26"/>
      <c r="BY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46" t="s">
        <v>474</v>
      </c>
      <c r="DA28" s="26"/>
      <c r="DB28" s="26"/>
      <c r="DC28" s="26"/>
      <c r="DD28" s="26"/>
      <c r="DE28" s="26"/>
      <c r="DF28" s="26"/>
      <c r="DG28" s="26"/>
      <c r="DH28" s="26"/>
      <c r="DI28" s="26"/>
      <c r="DJ28" s="26"/>
      <c r="DK28" s="26"/>
      <c r="DL28" s="26"/>
      <c r="DM28" s="26"/>
      <c r="DN28" s="26"/>
      <c r="DO28" s="26"/>
      <c r="DP28" s="26"/>
      <c r="DQ28" s="26"/>
      <c r="DR28" s="46" t="s">
        <v>816</v>
      </c>
    </row>
    <row r="29" spans="1:124" ht="56.25" x14ac:dyDescent="0.3">
      <c r="A29" s="149">
        <v>20</v>
      </c>
      <c r="B29" s="56" t="s">
        <v>476</v>
      </c>
      <c r="C29" s="140">
        <f t="shared" si="24"/>
        <v>0.02</v>
      </c>
      <c r="D29" s="140"/>
      <c r="E29" s="140">
        <f t="shared" si="26"/>
        <v>0.02</v>
      </c>
      <c r="F29" s="140">
        <f t="shared" si="27"/>
        <v>0.02</v>
      </c>
      <c r="G29" s="150"/>
      <c r="H29" s="140"/>
      <c r="I29" s="140"/>
      <c r="J29" s="140"/>
      <c r="K29" s="140">
        <v>0.02</v>
      </c>
      <c r="L29" s="140"/>
      <c r="M29" s="140">
        <f t="shared" si="28"/>
        <v>0</v>
      </c>
      <c r="N29" s="141"/>
      <c r="O29" s="141"/>
      <c r="P29" s="140"/>
      <c r="Q29" s="141"/>
      <c r="R29" s="140"/>
      <c r="S29" s="141"/>
      <c r="T29" s="141"/>
      <c r="U29" s="140">
        <f t="shared" si="29"/>
        <v>0</v>
      </c>
      <c r="V29" s="141"/>
      <c r="W29" s="141"/>
      <c r="X29" s="141"/>
      <c r="Y29" s="141"/>
      <c r="Z29" s="141"/>
      <c r="AA29" s="141"/>
      <c r="AB29" s="141"/>
      <c r="AC29" s="141"/>
      <c r="AD29" s="141">
        <f t="shared" si="30"/>
        <v>0</v>
      </c>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0">
        <f t="shared" si="31"/>
        <v>0</v>
      </c>
      <c r="BH29" s="141"/>
      <c r="BI29" s="141"/>
      <c r="BJ29" s="141"/>
      <c r="BK29" s="152" t="s">
        <v>409</v>
      </c>
      <c r="BL29" s="149" t="s">
        <v>137</v>
      </c>
      <c r="BM29" s="27"/>
      <c r="BN29" s="152" t="s">
        <v>101</v>
      </c>
      <c r="BO29" s="152" t="s">
        <v>560</v>
      </c>
      <c r="BP29" s="149" t="s">
        <v>606</v>
      </c>
      <c r="BQ29" s="36"/>
      <c r="BR29" s="166"/>
      <c r="BS29" s="26"/>
      <c r="BT29" s="26"/>
      <c r="BU29" s="26"/>
      <c r="BV29" s="26"/>
      <c r="BW29" s="26"/>
      <c r="BX29" s="26"/>
      <c r="BY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46" t="s">
        <v>477</v>
      </c>
      <c r="DA29" s="26"/>
      <c r="DB29" s="26"/>
      <c r="DC29" s="26"/>
      <c r="DD29" s="26"/>
      <c r="DE29" s="26"/>
      <c r="DF29" s="26"/>
      <c r="DG29" s="26"/>
      <c r="DH29" s="26"/>
      <c r="DI29" s="26"/>
      <c r="DJ29" s="26"/>
      <c r="DK29" s="26"/>
      <c r="DL29" s="26"/>
      <c r="DM29" s="26"/>
      <c r="DN29" s="26"/>
      <c r="DO29" s="26"/>
      <c r="DP29" s="26"/>
      <c r="DQ29" s="26"/>
      <c r="DR29" s="46" t="s">
        <v>816</v>
      </c>
    </row>
    <row r="30" spans="1:124" ht="56.25" x14ac:dyDescent="0.3">
      <c r="A30" s="149">
        <v>21</v>
      </c>
      <c r="B30" s="56" t="s">
        <v>390</v>
      </c>
      <c r="C30" s="140">
        <f t="shared" ref="C30:C32" si="32">D30+E30</f>
        <v>0.1</v>
      </c>
      <c r="D30" s="140"/>
      <c r="E30" s="140">
        <f t="shared" si="26"/>
        <v>0.1</v>
      </c>
      <c r="F30" s="140">
        <f t="shared" si="27"/>
        <v>0.1</v>
      </c>
      <c r="G30" s="150"/>
      <c r="H30" s="150"/>
      <c r="I30" s="150"/>
      <c r="J30" s="150"/>
      <c r="K30" s="140">
        <v>0.1</v>
      </c>
      <c r="L30" s="150"/>
      <c r="M30" s="140">
        <f t="shared" si="28"/>
        <v>0</v>
      </c>
      <c r="N30" s="150"/>
      <c r="O30" s="150"/>
      <c r="P30" s="150"/>
      <c r="Q30" s="150"/>
      <c r="R30" s="150"/>
      <c r="S30" s="150"/>
      <c r="T30" s="150"/>
      <c r="U30" s="140">
        <f t="shared" si="29"/>
        <v>0</v>
      </c>
      <c r="V30" s="150"/>
      <c r="W30" s="150"/>
      <c r="X30" s="150"/>
      <c r="Y30" s="150"/>
      <c r="Z30" s="150"/>
      <c r="AA30" s="150"/>
      <c r="AB30" s="150"/>
      <c r="AC30" s="150"/>
      <c r="AD30" s="141">
        <f t="shared" si="30"/>
        <v>0</v>
      </c>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40">
        <f t="shared" si="31"/>
        <v>0</v>
      </c>
      <c r="BH30" s="133"/>
      <c r="BI30" s="133"/>
      <c r="BJ30" s="133"/>
      <c r="BK30" s="152" t="s">
        <v>409</v>
      </c>
      <c r="BL30" s="149" t="s">
        <v>137</v>
      </c>
      <c r="BM30" s="154"/>
      <c r="BN30" s="154" t="s">
        <v>111</v>
      </c>
      <c r="BO30" s="149" t="s">
        <v>505</v>
      </c>
      <c r="BP30" s="149" t="s">
        <v>606</v>
      </c>
      <c r="BQ30" s="60" t="s">
        <v>384</v>
      </c>
      <c r="BR30" s="39" t="s">
        <v>404</v>
      </c>
      <c r="BY30" s="46"/>
      <c r="BZ30" s="46">
        <f>SUM(G30:BJ30)</f>
        <v>0.1</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6" t="s">
        <v>816</v>
      </c>
    </row>
    <row r="31" spans="1:124" ht="56.25" x14ac:dyDescent="0.3">
      <c r="A31" s="149">
        <v>22</v>
      </c>
      <c r="B31" s="56" t="s">
        <v>540</v>
      </c>
      <c r="C31" s="140">
        <f t="shared" si="32"/>
        <v>0.1</v>
      </c>
      <c r="D31" s="140"/>
      <c r="E31" s="140">
        <f t="shared" si="26"/>
        <v>0.1</v>
      </c>
      <c r="F31" s="140">
        <f t="shared" si="27"/>
        <v>0.1</v>
      </c>
      <c r="G31" s="150"/>
      <c r="H31" s="150"/>
      <c r="I31" s="150"/>
      <c r="J31" s="150"/>
      <c r="K31" s="140">
        <v>0.1</v>
      </c>
      <c r="L31" s="150"/>
      <c r="M31" s="140">
        <f t="shared" si="28"/>
        <v>0</v>
      </c>
      <c r="N31" s="150"/>
      <c r="O31" s="150"/>
      <c r="P31" s="150"/>
      <c r="Q31" s="150"/>
      <c r="R31" s="150"/>
      <c r="S31" s="150"/>
      <c r="T31" s="150"/>
      <c r="U31" s="140">
        <f t="shared" si="29"/>
        <v>0</v>
      </c>
      <c r="V31" s="150"/>
      <c r="W31" s="150"/>
      <c r="X31" s="150"/>
      <c r="Y31" s="150"/>
      <c r="Z31" s="150"/>
      <c r="AA31" s="150"/>
      <c r="AB31" s="150"/>
      <c r="AC31" s="150"/>
      <c r="AD31" s="141">
        <f t="shared" si="30"/>
        <v>0</v>
      </c>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40">
        <f t="shared" si="31"/>
        <v>0</v>
      </c>
      <c r="BH31" s="133"/>
      <c r="BI31" s="133"/>
      <c r="BJ31" s="133"/>
      <c r="BK31" s="152" t="s">
        <v>409</v>
      </c>
      <c r="BL31" s="149" t="s">
        <v>137</v>
      </c>
      <c r="BM31" s="154"/>
      <c r="BN31" s="154" t="s">
        <v>111</v>
      </c>
      <c r="BO31" s="149" t="s">
        <v>505</v>
      </c>
      <c r="BP31" s="149" t="s">
        <v>606</v>
      </c>
      <c r="BQ31" s="60" t="s">
        <v>384</v>
      </c>
      <c r="BR31" s="39" t="s">
        <v>404</v>
      </c>
      <c r="BY31" s="46"/>
      <c r="BZ31" s="46">
        <f>SUM(G31:BJ31)</f>
        <v>0.1</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6" t="s">
        <v>816</v>
      </c>
    </row>
    <row r="32" spans="1:124" ht="56.25" x14ac:dyDescent="0.3">
      <c r="A32" s="149">
        <v>23</v>
      </c>
      <c r="B32" s="56" t="s">
        <v>515</v>
      </c>
      <c r="C32" s="140">
        <f t="shared" si="32"/>
        <v>0.03</v>
      </c>
      <c r="D32" s="140"/>
      <c r="E32" s="140">
        <f t="shared" si="26"/>
        <v>0.03</v>
      </c>
      <c r="F32" s="140">
        <f t="shared" si="27"/>
        <v>0.03</v>
      </c>
      <c r="G32" s="140">
        <f t="shared" ref="G32" si="33">H32+I32+J32</f>
        <v>0</v>
      </c>
      <c r="H32" s="157"/>
      <c r="I32" s="157"/>
      <c r="J32" s="157"/>
      <c r="K32" s="157"/>
      <c r="L32" s="157"/>
      <c r="M32" s="140">
        <f t="shared" si="28"/>
        <v>0.03</v>
      </c>
      <c r="N32" s="157"/>
      <c r="O32" s="157"/>
      <c r="P32" s="168">
        <v>0.03</v>
      </c>
      <c r="Q32" s="157"/>
      <c r="R32" s="157"/>
      <c r="S32" s="157"/>
      <c r="T32" s="157"/>
      <c r="U32" s="140">
        <f t="shared" si="29"/>
        <v>0</v>
      </c>
      <c r="V32" s="157"/>
      <c r="W32" s="157"/>
      <c r="X32" s="157"/>
      <c r="Y32" s="157"/>
      <c r="Z32" s="157"/>
      <c r="AA32" s="157"/>
      <c r="AB32" s="157"/>
      <c r="AC32" s="157"/>
      <c r="AD32" s="141">
        <f t="shared" si="30"/>
        <v>0</v>
      </c>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si="31"/>
        <v>0</v>
      </c>
      <c r="BH32" s="56"/>
      <c r="BI32" s="56"/>
      <c r="BJ32" s="56"/>
      <c r="BK32" s="152" t="s">
        <v>409</v>
      </c>
      <c r="BL32" s="149" t="s">
        <v>137</v>
      </c>
      <c r="BM32" s="149"/>
      <c r="BN32" s="149" t="s">
        <v>116</v>
      </c>
      <c r="BO32" s="189"/>
      <c r="BP32" s="149" t="s">
        <v>606</v>
      </c>
      <c r="BR32" s="46"/>
      <c r="BS32" s="132"/>
      <c r="BT32" s="158"/>
      <c r="BU32" s="132"/>
      <c r="BV32" s="46"/>
      <c r="BW32" s="46"/>
      <c r="BX32" s="46"/>
      <c r="BY32" s="46"/>
      <c r="BZ32" s="46"/>
      <c r="CA32" s="46"/>
      <c r="CB32" s="46"/>
      <c r="CC32" s="46"/>
      <c r="CD32" s="46"/>
      <c r="CE32" s="46"/>
      <c r="CF32" s="46"/>
      <c r="CG32" s="46"/>
      <c r="CH32" s="46"/>
      <c r="CI32" s="46" t="s">
        <v>587</v>
      </c>
      <c r="CJ32" s="46"/>
      <c r="CK32" s="46"/>
      <c r="CL32" s="46"/>
      <c r="CM32" s="46"/>
      <c r="CN32" s="46"/>
      <c r="CO32" s="46"/>
      <c r="CP32" s="46"/>
      <c r="CQ32" s="46"/>
      <c r="CR32" s="46"/>
      <c r="CS32" s="46"/>
      <c r="CT32" s="46"/>
      <c r="CU32" s="46"/>
      <c r="CV32" s="46"/>
      <c r="CW32" s="46"/>
      <c r="CX32" s="46"/>
      <c r="CY32" s="46"/>
      <c r="CZ32" s="46" t="s">
        <v>478</v>
      </c>
      <c r="DR32" s="46" t="s">
        <v>812</v>
      </c>
      <c r="DS32" s="46" t="s">
        <v>817</v>
      </c>
    </row>
    <row r="33" spans="1:123" ht="37.5" x14ac:dyDescent="0.3">
      <c r="A33" s="149">
        <v>24</v>
      </c>
      <c r="B33" s="56" t="s">
        <v>749</v>
      </c>
      <c r="C33" s="140">
        <f t="shared" ref="C33:C34" si="34">D33+E33</f>
        <v>3</v>
      </c>
      <c r="D33" s="140"/>
      <c r="E33" s="140">
        <f t="shared" ref="E33:E34" si="35">F33+U33+BG33</f>
        <v>3</v>
      </c>
      <c r="F33" s="140">
        <f t="shared" ref="F33:F34" si="36">G33+K33+L33+M33+R33+S33+T33</f>
        <v>3</v>
      </c>
      <c r="G33" s="140">
        <f t="shared" ref="G33:G34" si="37">H33+I33+J33</f>
        <v>0</v>
      </c>
      <c r="H33" s="157"/>
      <c r="I33" s="157"/>
      <c r="J33" s="157"/>
      <c r="K33" s="168">
        <v>3</v>
      </c>
      <c r="L33" s="215"/>
      <c r="M33" s="140">
        <f t="shared" ref="M33:M34" si="38">SUM(N33:P33)</f>
        <v>0</v>
      </c>
      <c r="N33" s="215"/>
      <c r="O33" s="157"/>
      <c r="P33" s="215"/>
      <c r="Q33" s="157"/>
      <c r="R33" s="215"/>
      <c r="S33" s="157"/>
      <c r="T33" s="157"/>
      <c r="U33" s="140">
        <f t="shared" ref="U33:U34" si="39">V33+W33+X33+Y33+Z33+AA33+AB33+AC33+AD33+AU33+AV33+AW33+AX33+AY33+AZ33+BA33+BB33+BC33+BD33+BE33+BF33</f>
        <v>0</v>
      </c>
      <c r="V33" s="157"/>
      <c r="W33" s="157"/>
      <c r="X33" s="157"/>
      <c r="Y33" s="157"/>
      <c r="Z33" s="215"/>
      <c r="AA33" s="157"/>
      <c r="AB33" s="157"/>
      <c r="AC33" s="157"/>
      <c r="AD33" s="141">
        <f t="shared" ref="AD33:AD34" si="40">SUM(AE33:AT33)</f>
        <v>0</v>
      </c>
      <c r="AE33" s="157"/>
      <c r="AF33" s="157"/>
      <c r="AG33" s="157"/>
      <c r="AH33" s="157"/>
      <c r="AI33" s="215"/>
      <c r="AJ33" s="157"/>
      <c r="AK33" s="215"/>
      <c r="AL33" s="157"/>
      <c r="AM33" s="157"/>
      <c r="AN33" s="157"/>
      <c r="AO33" s="157"/>
      <c r="AP33" s="157"/>
      <c r="AQ33" s="157"/>
      <c r="AR33" s="157"/>
      <c r="AS33" s="157"/>
      <c r="AT33" s="157"/>
      <c r="AU33" s="157"/>
      <c r="AV33" s="215"/>
      <c r="AW33" s="157"/>
      <c r="AX33" s="157"/>
      <c r="AY33" s="157"/>
      <c r="AZ33" s="157"/>
      <c r="BA33" s="157"/>
      <c r="BB33" s="157"/>
      <c r="BC33" s="157"/>
      <c r="BD33" s="215"/>
      <c r="BE33" s="157"/>
      <c r="BF33" s="157"/>
      <c r="BG33" s="140">
        <f t="shared" ref="BG33:BG34" si="41">BH33+BI33+BJ33</f>
        <v>0</v>
      </c>
      <c r="BH33" s="56"/>
      <c r="BI33" s="56"/>
      <c r="BJ33" s="56"/>
      <c r="BK33" s="152" t="s">
        <v>409</v>
      </c>
      <c r="BL33" s="149" t="s">
        <v>137</v>
      </c>
      <c r="BM33" s="154" t="s">
        <v>610</v>
      </c>
      <c r="BN33" s="149" t="s">
        <v>113</v>
      </c>
      <c r="BO33" s="149" t="s">
        <v>512</v>
      </c>
      <c r="BP33" s="149" t="s">
        <v>606</v>
      </c>
      <c r="BQ33" s="60" t="s">
        <v>392</v>
      </c>
      <c r="BR33" s="46"/>
      <c r="BS33" s="229"/>
      <c r="BT33" s="217" t="s">
        <v>166</v>
      </c>
      <c r="BU33" s="170">
        <v>2022</v>
      </c>
      <c r="BV33" s="46"/>
      <c r="BW33" s="46"/>
      <c r="BX33" s="46"/>
      <c r="BY33" s="46"/>
      <c r="BZ33" s="46">
        <f t="shared" ref="BZ33:BZ34" si="42">SUM(G33:BJ33)</f>
        <v>3</v>
      </c>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DF33" s="46" t="s">
        <v>748</v>
      </c>
      <c r="DR33" s="46" t="s">
        <v>812</v>
      </c>
    </row>
    <row r="34" spans="1:123" s="83" customFormat="1" ht="31.35" customHeight="1" x14ac:dyDescent="0.3">
      <c r="A34" s="149">
        <v>25</v>
      </c>
      <c r="B34" s="292" t="s">
        <v>750</v>
      </c>
      <c r="C34" s="293">
        <f t="shared" si="34"/>
        <v>1</v>
      </c>
      <c r="D34" s="293"/>
      <c r="E34" s="293">
        <f t="shared" si="35"/>
        <v>1</v>
      </c>
      <c r="F34" s="293">
        <f t="shared" si="36"/>
        <v>1</v>
      </c>
      <c r="G34" s="293">
        <f t="shared" si="37"/>
        <v>0</v>
      </c>
      <c r="H34" s="294"/>
      <c r="I34" s="294"/>
      <c r="J34" s="294"/>
      <c r="K34" s="300">
        <v>0.5</v>
      </c>
      <c r="L34" s="300">
        <v>0.5</v>
      </c>
      <c r="M34" s="293">
        <f t="shared" si="38"/>
        <v>0</v>
      </c>
      <c r="N34" s="300"/>
      <c r="O34" s="294"/>
      <c r="P34" s="300"/>
      <c r="Q34" s="294"/>
      <c r="R34" s="300"/>
      <c r="S34" s="294"/>
      <c r="T34" s="294"/>
      <c r="U34" s="293">
        <f t="shared" si="39"/>
        <v>0</v>
      </c>
      <c r="V34" s="294"/>
      <c r="W34" s="294"/>
      <c r="X34" s="294"/>
      <c r="Y34" s="294"/>
      <c r="Z34" s="300"/>
      <c r="AA34" s="294"/>
      <c r="AB34" s="294"/>
      <c r="AC34" s="294"/>
      <c r="AD34" s="296">
        <f t="shared" si="40"/>
        <v>0</v>
      </c>
      <c r="AE34" s="294"/>
      <c r="AF34" s="294"/>
      <c r="AG34" s="294"/>
      <c r="AH34" s="294"/>
      <c r="AI34" s="300"/>
      <c r="AJ34" s="294"/>
      <c r="AK34" s="300"/>
      <c r="AL34" s="294"/>
      <c r="AM34" s="294"/>
      <c r="AN34" s="294"/>
      <c r="AO34" s="294"/>
      <c r="AP34" s="294"/>
      <c r="AQ34" s="294"/>
      <c r="AR34" s="294"/>
      <c r="AS34" s="294"/>
      <c r="AT34" s="294"/>
      <c r="AU34" s="294"/>
      <c r="AV34" s="300"/>
      <c r="AW34" s="294"/>
      <c r="AX34" s="294"/>
      <c r="AY34" s="294"/>
      <c r="AZ34" s="294"/>
      <c r="BA34" s="294"/>
      <c r="BB34" s="294"/>
      <c r="BC34" s="294"/>
      <c r="BD34" s="300"/>
      <c r="BE34" s="294"/>
      <c r="BF34" s="294"/>
      <c r="BG34" s="293">
        <f t="shared" si="41"/>
        <v>0</v>
      </c>
      <c r="BH34" s="292"/>
      <c r="BI34" s="292"/>
      <c r="BJ34" s="292"/>
      <c r="BK34" s="297" t="s">
        <v>409</v>
      </c>
      <c r="BL34" s="291" t="s">
        <v>137</v>
      </c>
      <c r="BM34" s="291"/>
      <c r="BN34" s="291" t="s">
        <v>113</v>
      </c>
      <c r="BO34" s="291" t="s">
        <v>512</v>
      </c>
      <c r="BP34" s="291" t="s">
        <v>606</v>
      </c>
      <c r="BQ34" s="81" t="s">
        <v>392</v>
      </c>
      <c r="BS34" s="301"/>
      <c r="BT34" s="302" t="s">
        <v>153</v>
      </c>
      <c r="BU34" s="301" t="s">
        <v>313</v>
      </c>
      <c r="BZ34" s="83">
        <f t="shared" si="42"/>
        <v>1</v>
      </c>
      <c r="DR34" s="83" t="s">
        <v>812</v>
      </c>
    </row>
    <row r="35" spans="1:123" ht="56.25" x14ac:dyDescent="0.3">
      <c r="A35" s="149">
        <v>26</v>
      </c>
      <c r="B35" s="230" t="s">
        <v>661</v>
      </c>
      <c r="C35" s="140">
        <f t="shared" ref="C35:C36" si="43">D35+E35</f>
        <v>378.02</v>
      </c>
      <c r="D35" s="140">
        <v>378.02</v>
      </c>
      <c r="E35" s="140">
        <f t="shared" ref="E35" si="44">F35+U35+BG35</f>
        <v>0</v>
      </c>
      <c r="F35" s="140">
        <f t="shared" ref="F35" si="45">G35+K35+L35+M35+R35+S35+T35</f>
        <v>0</v>
      </c>
      <c r="G35" s="140"/>
      <c r="H35" s="219"/>
      <c r="I35" s="157"/>
      <c r="J35" s="157"/>
      <c r="K35" s="168"/>
      <c r="L35" s="168"/>
      <c r="M35" s="140">
        <f t="shared" ref="M35" si="46">SUM(N35:P35)</f>
        <v>0</v>
      </c>
      <c r="N35" s="168"/>
      <c r="O35" s="157"/>
      <c r="P35" s="168"/>
      <c r="Q35" s="157"/>
      <c r="R35" s="168"/>
      <c r="S35" s="157"/>
      <c r="T35" s="157"/>
      <c r="U35" s="140">
        <f t="shared" ref="U35" si="47">V35+W35+X35+Y35+Z35+AA35+AB35+AC35+AD35+AU35+AV35+AW35+AX35+AY35+AZ35+BA35+BB35+BC35+BD35+BE35+BF35</f>
        <v>0</v>
      </c>
      <c r="V35" s="157"/>
      <c r="W35" s="157"/>
      <c r="X35" s="157"/>
      <c r="Y35" s="157"/>
      <c r="Z35" s="168"/>
      <c r="AA35" s="157"/>
      <c r="AB35" s="157"/>
      <c r="AC35" s="157"/>
      <c r="AD35" s="141">
        <f t="shared" ref="AD35" si="48">SUM(AE35:AT35)</f>
        <v>0</v>
      </c>
      <c r="AE35" s="168"/>
      <c r="AF35" s="168"/>
      <c r="AG35" s="157"/>
      <c r="AH35" s="157"/>
      <c r="AI35" s="168"/>
      <c r="AJ35" s="157"/>
      <c r="AK35" s="168"/>
      <c r="AL35" s="157"/>
      <c r="AM35" s="157"/>
      <c r="AN35" s="157"/>
      <c r="AO35" s="157"/>
      <c r="AP35" s="157"/>
      <c r="AQ35" s="157"/>
      <c r="AR35" s="157"/>
      <c r="AS35" s="157"/>
      <c r="AT35" s="157"/>
      <c r="AU35" s="157"/>
      <c r="AV35" s="168"/>
      <c r="AW35" s="157"/>
      <c r="AX35" s="157"/>
      <c r="AY35" s="168"/>
      <c r="AZ35" s="168"/>
      <c r="BA35" s="157"/>
      <c r="BB35" s="157"/>
      <c r="BC35" s="157"/>
      <c r="BD35" s="168"/>
      <c r="BE35" s="157"/>
      <c r="BF35" s="157"/>
      <c r="BG35" s="140">
        <f t="shared" ref="BG35:BG36" si="49">BH35+BI35+BJ35</f>
        <v>0</v>
      </c>
      <c r="BH35" s="56"/>
      <c r="BI35" s="149"/>
      <c r="BJ35" s="56"/>
      <c r="BK35" s="152" t="s">
        <v>409</v>
      </c>
      <c r="BL35" s="153" t="s">
        <v>137</v>
      </c>
      <c r="BM35" s="56"/>
      <c r="BN35" s="153" t="s">
        <v>79</v>
      </c>
      <c r="BO35" s="149" t="s">
        <v>572</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6" t="s">
        <v>816</v>
      </c>
    </row>
    <row r="36" spans="1:123" ht="93.75" x14ac:dyDescent="0.3">
      <c r="A36" s="149">
        <v>27</v>
      </c>
      <c r="B36" s="230" t="s">
        <v>588</v>
      </c>
      <c r="C36" s="140">
        <f t="shared" si="43"/>
        <v>27.14</v>
      </c>
      <c r="D36" s="168">
        <v>27.14</v>
      </c>
      <c r="E36" s="140">
        <f>F36+U36+BG36</f>
        <v>0</v>
      </c>
      <c r="F36" s="140">
        <f>G36+K36+L36+M36+R36+S36+T36</f>
        <v>0</v>
      </c>
      <c r="G36" s="140">
        <f t="shared" ref="G36" si="50">H36+I36+J36</f>
        <v>0</v>
      </c>
      <c r="H36" s="168"/>
      <c r="I36" s="157"/>
      <c r="J36" s="157"/>
      <c r="K36" s="157"/>
      <c r="L36" s="157"/>
      <c r="M36" s="140">
        <f>SUM(N36:P36)</f>
        <v>0</v>
      </c>
      <c r="N36" s="157"/>
      <c r="O36" s="157"/>
      <c r="P36" s="157"/>
      <c r="Q36" s="157"/>
      <c r="R36" s="157"/>
      <c r="S36" s="157"/>
      <c r="T36" s="157"/>
      <c r="U36" s="140">
        <f>V36+W36+X36+Y36+Z36+AA36+AB36+AC36+AD36+AU36+AV36+AW36+AX36+AY36+AZ36+BA36+BB36+BC36+BD36+BE36+BF36</f>
        <v>0</v>
      </c>
      <c r="V36" s="157"/>
      <c r="W36" s="157"/>
      <c r="X36" s="157"/>
      <c r="Y36" s="157"/>
      <c r="Z36" s="157"/>
      <c r="AA36" s="157"/>
      <c r="AB36" s="157"/>
      <c r="AC36" s="157"/>
      <c r="AD36" s="141">
        <f t="shared" ref="AD36" si="51">SUM(AE36:AT36)</f>
        <v>0</v>
      </c>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40">
        <f t="shared" si="49"/>
        <v>0</v>
      </c>
      <c r="BH36" s="56"/>
      <c r="BI36" s="56"/>
      <c r="BJ36" s="56"/>
      <c r="BK36" s="152" t="s">
        <v>409</v>
      </c>
      <c r="BL36" s="149" t="s">
        <v>137</v>
      </c>
      <c r="BM36" s="56"/>
      <c r="BN36" s="153" t="s">
        <v>71</v>
      </c>
      <c r="BO36" s="153"/>
      <c r="BP36" s="149" t="s">
        <v>607</v>
      </c>
      <c r="BQ36" s="60" t="s">
        <v>392</v>
      </c>
      <c r="BR36" s="46"/>
      <c r="BS36" s="46"/>
      <c r="BT36" s="192" t="s">
        <v>71</v>
      </c>
      <c r="BU36" s="170" t="s">
        <v>138</v>
      </c>
      <c r="BV36" s="46"/>
      <c r="BW36" s="46"/>
      <c r="BX36" s="46"/>
      <c r="BY36" s="46"/>
      <c r="BZ36" s="39">
        <f t="shared" ref="BZ36" si="52">SUM(G36:BJ36)</f>
        <v>0</v>
      </c>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DR36" s="46" t="s">
        <v>812</v>
      </c>
      <c r="DS36" s="46" t="s">
        <v>818</v>
      </c>
    </row>
    <row r="37" spans="1:123" s="250" customFormat="1" ht="69.599999999999994" customHeight="1" x14ac:dyDescent="0.3">
      <c r="A37" s="254">
        <v>1</v>
      </c>
      <c r="B37" s="240" t="s">
        <v>819</v>
      </c>
      <c r="C37" s="250">
        <v>1.5</v>
      </c>
      <c r="BN37" s="254"/>
      <c r="BO37" s="254"/>
      <c r="BP37" s="254">
        <v>2023</v>
      </c>
      <c r="BQ37" s="249"/>
      <c r="DR37" s="250" t="s">
        <v>823</v>
      </c>
    </row>
    <row r="38" spans="1:123" s="250" customFormat="1" ht="48.6" customHeight="1" x14ac:dyDescent="0.3">
      <c r="A38" s="254">
        <v>2</v>
      </c>
      <c r="B38" s="240" t="s">
        <v>820</v>
      </c>
      <c r="C38" s="250">
        <v>0.2</v>
      </c>
      <c r="BN38" s="254"/>
      <c r="BO38" s="254"/>
      <c r="BP38" s="254">
        <v>2023</v>
      </c>
      <c r="BQ38" s="249"/>
      <c r="DR38" s="250" t="s">
        <v>824</v>
      </c>
    </row>
    <row r="39" spans="1:123" s="250" customFormat="1" ht="47.45" customHeight="1" x14ac:dyDescent="0.3">
      <c r="A39" s="254">
        <v>3</v>
      </c>
      <c r="B39" s="303" t="s">
        <v>821</v>
      </c>
      <c r="C39" s="250">
        <v>0.5</v>
      </c>
      <c r="BN39" s="254"/>
      <c r="BO39" s="254"/>
      <c r="BP39" s="254">
        <v>2023</v>
      </c>
      <c r="BQ39" s="249"/>
      <c r="DR39" s="250" t="s">
        <v>823</v>
      </c>
    </row>
    <row r="40" spans="1:123" s="250" customFormat="1" ht="116.1" customHeight="1" x14ac:dyDescent="0.3">
      <c r="A40" s="254">
        <v>4</v>
      </c>
      <c r="B40" s="240" t="s">
        <v>822</v>
      </c>
      <c r="C40" s="250">
        <v>4</v>
      </c>
      <c r="BN40" s="254"/>
      <c r="BO40" s="254"/>
      <c r="BP40" s="254">
        <v>2023</v>
      </c>
      <c r="BQ40" s="249"/>
      <c r="DR40" s="250" t="s">
        <v>823</v>
      </c>
    </row>
    <row r="41" spans="1:123" x14ac:dyDescent="0.3">
      <c r="B41" s="230"/>
    </row>
    <row r="42" spans="1:123" x14ac:dyDescent="0.3">
      <c r="B42" s="230"/>
    </row>
    <row r="43" spans="1:123" x14ac:dyDescent="0.3">
      <c r="B43" s="230"/>
    </row>
    <row r="44" spans="1:123" x14ac:dyDescent="0.3">
      <c r="B44" s="230"/>
    </row>
    <row r="45" spans="1:123" x14ac:dyDescent="0.3">
      <c r="B45" s="230"/>
    </row>
    <row r="46" spans="1:123" x14ac:dyDescent="0.3">
      <c r="B46" s="230"/>
    </row>
    <row r="47" spans="1:123" x14ac:dyDescent="0.3">
      <c r="B47" s="230"/>
    </row>
    <row r="48" spans="1:123" x14ac:dyDescent="0.3">
      <c r="B48" s="230"/>
    </row>
    <row r="65" spans="119:119" x14ac:dyDescent="0.3">
      <c r="DO65" s="816"/>
    </row>
    <row r="66" spans="119:119" x14ac:dyDescent="0.3">
      <c r="DO66" s="816"/>
    </row>
    <row r="67" spans="119:119" x14ac:dyDescent="0.3">
      <c r="DO67" s="816"/>
    </row>
    <row r="68" spans="119:119" x14ac:dyDescent="0.3">
      <c r="DO68" s="816"/>
    </row>
    <row r="69" spans="119:119" x14ac:dyDescent="0.3">
      <c r="DO69" s="816"/>
    </row>
    <row r="70" spans="119:119" x14ac:dyDescent="0.3">
      <c r="DO70" s="816"/>
    </row>
    <row r="71" spans="119:119" x14ac:dyDescent="0.3">
      <c r="DO71" s="816"/>
    </row>
    <row r="72" spans="119:119" x14ac:dyDescent="0.3">
      <c r="DO72" s="816"/>
    </row>
    <row r="73" spans="119:119" x14ac:dyDescent="0.3">
      <c r="DO73" s="816"/>
    </row>
    <row r="75" spans="119:119" x14ac:dyDescent="0.3">
      <c r="DO75" s="816"/>
    </row>
    <row r="76" spans="119:119" x14ac:dyDescent="0.3">
      <c r="DO76" s="816"/>
    </row>
    <row r="77" spans="119:119" x14ac:dyDescent="0.3">
      <c r="DO77" s="816"/>
    </row>
    <row r="78" spans="119:119" x14ac:dyDescent="0.3">
      <c r="DO78" s="816"/>
    </row>
    <row r="79" spans="119:119" x14ac:dyDescent="0.3">
      <c r="DO79" s="816"/>
    </row>
    <row r="80" spans="119:119" x14ac:dyDescent="0.3">
      <c r="DO80" s="816"/>
    </row>
  </sheetData>
  <autoFilter ref="A9:DT40"/>
  <mergeCells count="61">
    <mergeCell ref="DO79:DO80"/>
    <mergeCell ref="DO75:DO76"/>
    <mergeCell ref="DO77:DO78"/>
    <mergeCell ref="DO70:DO71"/>
    <mergeCell ref="DO72:DO73"/>
    <mergeCell ref="DO65:DO67"/>
    <mergeCell ref="DO68:DO69"/>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ageMargins left="0.36" right="0.17" top="0.27" bottom="0.42" header="0.2"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6"/>
  <dimension ref="A1:DU68"/>
  <sheetViews>
    <sheetView topLeftCell="A38"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3" width="21.77734375" style="46" customWidth="1"/>
    <col min="124" max="124" width="14.88671875" style="46" customWidth="1"/>
    <col min="125"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829</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575</v>
      </c>
      <c r="C10" s="140">
        <f t="shared" ref="C10" si="0">D10+E10</f>
        <v>1.6</v>
      </c>
      <c r="D10" s="140"/>
      <c r="E10" s="140">
        <f t="shared" ref="E10:E11" si="1">F10+U10+BG10</f>
        <v>1.6</v>
      </c>
      <c r="F10" s="140">
        <f t="shared" ref="F10:F11" si="2">G10+K10+L10+M10+R10+S10+T10</f>
        <v>1.6</v>
      </c>
      <c r="G10" s="150"/>
      <c r="H10" s="150"/>
      <c r="I10" s="150"/>
      <c r="J10" s="150"/>
      <c r="K10" s="150"/>
      <c r="L10" s="150"/>
      <c r="M10" s="140">
        <f t="shared" ref="M10:M11" si="3">SUM(N10:P10)</f>
        <v>1.6</v>
      </c>
      <c r="N10" s="150"/>
      <c r="O10" s="150"/>
      <c r="P10" s="151">
        <v>1.6</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131</v>
      </c>
      <c r="BM10" s="154" t="s">
        <v>414</v>
      </c>
      <c r="BN10" s="154" t="s">
        <v>85</v>
      </c>
      <c r="BO10" s="149" t="s">
        <v>768</v>
      </c>
      <c r="BP10" s="149" t="s">
        <v>606</v>
      </c>
      <c r="BQ10" s="60" t="s">
        <v>384</v>
      </c>
      <c r="BY10" s="46"/>
      <c r="BZ10" s="46">
        <f t="shared" ref="BZ10:BZ12" si="7">SUM(G10:BJ10)</f>
        <v>3.2</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836</v>
      </c>
      <c r="DS10" s="46" t="s">
        <v>837</v>
      </c>
    </row>
    <row r="11" spans="1:123" ht="94.35" customHeight="1" x14ac:dyDescent="0.3">
      <c r="A11" s="134">
        <v>2</v>
      </c>
      <c r="B11" s="334" t="s">
        <v>196</v>
      </c>
      <c r="C11" s="140">
        <f t="shared" ref="C11:C24" si="8">D11+E11</f>
        <v>199.78</v>
      </c>
      <c r="D11" s="140">
        <v>21.28</v>
      </c>
      <c r="E11" s="140">
        <f t="shared" si="1"/>
        <v>178.5</v>
      </c>
      <c r="F11" s="140">
        <f t="shared" si="2"/>
        <v>178.5</v>
      </c>
      <c r="G11" s="140">
        <f t="shared" ref="G11:G24" si="9">H11+I11+J11</f>
        <v>0</v>
      </c>
      <c r="H11" s="140"/>
      <c r="I11" s="157"/>
      <c r="J11" s="157"/>
      <c r="K11" s="140">
        <v>18</v>
      </c>
      <c r="L11" s="140">
        <v>18.63</v>
      </c>
      <c r="M11" s="140">
        <f t="shared" si="3"/>
        <v>141.87</v>
      </c>
      <c r="N11" s="140">
        <v>31.19</v>
      </c>
      <c r="O11" s="157"/>
      <c r="P11" s="140">
        <v>110.68</v>
      </c>
      <c r="Q11" s="157">
        <v>37.270000000000003</v>
      </c>
      <c r="R11" s="140"/>
      <c r="S11" s="157"/>
      <c r="T11" s="157"/>
      <c r="U11" s="140">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140">
        <f t="shared" si="6"/>
        <v>0</v>
      </c>
      <c r="BH11" s="56"/>
      <c r="BI11" s="56"/>
      <c r="BJ11" s="56"/>
      <c r="BK11" s="152"/>
      <c r="BL11" s="183" t="s">
        <v>667</v>
      </c>
      <c r="BM11" s="154" t="s">
        <v>648</v>
      </c>
      <c r="BN11" s="149" t="s">
        <v>94</v>
      </c>
      <c r="BO11" s="149" t="s">
        <v>710</v>
      </c>
      <c r="BP11" s="149" t="s">
        <v>606</v>
      </c>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R11" s="19" t="s">
        <v>836</v>
      </c>
    </row>
    <row r="12" spans="1:123" s="250" customFormat="1" ht="64.349999999999994" customHeight="1" x14ac:dyDescent="0.3">
      <c r="A12" s="239">
        <v>3</v>
      </c>
      <c r="B12" s="246" t="s">
        <v>682</v>
      </c>
      <c r="C12" s="241">
        <f t="shared" si="8"/>
        <v>0.4</v>
      </c>
      <c r="D12" s="241"/>
      <c r="E12" s="241">
        <f t="shared" ref="E12:E24" si="10">F12+U12+BG12</f>
        <v>0.4</v>
      </c>
      <c r="F12" s="241">
        <f t="shared" ref="F12:F24" si="11">G12+K12+L12+M12+R12+S12+T12</f>
        <v>0.4</v>
      </c>
      <c r="G12" s="241">
        <f t="shared" si="9"/>
        <v>0</v>
      </c>
      <c r="H12" s="243"/>
      <c r="I12" s="243"/>
      <c r="J12" s="243"/>
      <c r="K12" s="241">
        <v>0.2</v>
      </c>
      <c r="L12" s="241">
        <v>0.2</v>
      </c>
      <c r="M12" s="241">
        <f t="shared" ref="M12:M24" si="12">SUM(N12:P12)</f>
        <v>0</v>
      </c>
      <c r="N12" s="241"/>
      <c r="O12" s="243"/>
      <c r="P12" s="241"/>
      <c r="Q12" s="243"/>
      <c r="R12" s="241"/>
      <c r="S12" s="243"/>
      <c r="T12" s="243"/>
      <c r="U12" s="241">
        <f t="shared" ref="U12:U24" si="13">V12+W12+X12+Y12+Z12+AA12+AB12+AC12+AD12+AU12+AV12+AW12+AX12+AY12+AZ12+BA12+BB12+BC12+BD12+BE12+BF12</f>
        <v>0</v>
      </c>
      <c r="V12" s="243"/>
      <c r="W12" s="243"/>
      <c r="X12" s="243"/>
      <c r="Y12" s="243"/>
      <c r="Z12" s="241"/>
      <c r="AA12" s="243"/>
      <c r="AB12" s="243"/>
      <c r="AC12" s="243"/>
      <c r="AD12" s="245">
        <f t="shared" ref="AD12:AD24" si="14">SUM(AE12:AT12)</f>
        <v>0</v>
      </c>
      <c r="AE12" s="243"/>
      <c r="AF12" s="243"/>
      <c r="AG12" s="243"/>
      <c r="AH12" s="243"/>
      <c r="AI12" s="241"/>
      <c r="AJ12" s="243"/>
      <c r="AK12" s="243"/>
      <c r="AL12" s="243"/>
      <c r="AM12" s="243"/>
      <c r="AN12" s="243"/>
      <c r="AO12" s="243"/>
      <c r="AP12" s="243"/>
      <c r="AQ12" s="243"/>
      <c r="AR12" s="243"/>
      <c r="AS12" s="243"/>
      <c r="AT12" s="243"/>
      <c r="AU12" s="243"/>
      <c r="AV12" s="241"/>
      <c r="AW12" s="243"/>
      <c r="AX12" s="243"/>
      <c r="AY12" s="243"/>
      <c r="AZ12" s="243"/>
      <c r="BA12" s="243"/>
      <c r="BB12" s="243"/>
      <c r="BC12" s="243"/>
      <c r="BD12" s="243"/>
      <c r="BE12" s="243"/>
      <c r="BF12" s="243"/>
      <c r="BG12" s="241">
        <f t="shared" ref="BG12:BG24" si="15">BH12+BI12+BJ12</f>
        <v>0</v>
      </c>
      <c r="BH12" s="246"/>
      <c r="BI12" s="280"/>
      <c r="BJ12" s="246"/>
      <c r="BK12" s="247" t="s">
        <v>409</v>
      </c>
      <c r="BL12" s="239" t="s">
        <v>131</v>
      </c>
      <c r="BM12" s="239"/>
      <c r="BN12" s="239" t="s">
        <v>94</v>
      </c>
      <c r="BO12" s="239" t="s">
        <v>505</v>
      </c>
      <c r="BP12" s="239" t="s">
        <v>607</v>
      </c>
      <c r="BQ12" s="249" t="s">
        <v>392</v>
      </c>
      <c r="BT12" s="251" t="s">
        <v>176</v>
      </c>
      <c r="BU12" s="256" t="s">
        <v>177</v>
      </c>
      <c r="BZ12" s="250">
        <f t="shared" si="7"/>
        <v>0.4</v>
      </c>
      <c r="DR12" s="316" t="s">
        <v>826</v>
      </c>
      <c r="DS12" s="250" t="s">
        <v>838</v>
      </c>
    </row>
    <row r="13" spans="1:123" ht="62.1" customHeight="1" x14ac:dyDescent="0.3">
      <c r="A13" s="253">
        <v>4</v>
      </c>
      <c r="B13" s="56" t="s">
        <v>683</v>
      </c>
      <c r="C13" s="140">
        <f t="shared" si="8"/>
        <v>0.30099999999999999</v>
      </c>
      <c r="D13" s="140"/>
      <c r="E13" s="140">
        <f t="shared" si="10"/>
        <v>0.30099999999999999</v>
      </c>
      <c r="F13" s="140">
        <f t="shared" si="11"/>
        <v>0.3</v>
      </c>
      <c r="G13" s="140">
        <f t="shared" si="9"/>
        <v>0</v>
      </c>
      <c r="H13" s="157"/>
      <c r="I13" s="157"/>
      <c r="J13" s="157"/>
      <c r="K13" s="140">
        <v>0.3</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40"/>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1E-3</v>
      </c>
      <c r="BH13" s="56"/>
      <c r="BI13" s="169">
        <v>1E-3</v>
      </c>
      <c r="BJ13" s="56"/>
      <c r="BK13" s="152" t="s">
        <v>409</v>
      </c>
      <c r="BL13" s="149" t="s">
        <v>131</v>
      </c>
      <c r="BM13" s="149"/>
      <c r="BN13" s="149" t="s">
        <v>94</v>
      </c>
      <c r="BO13" s="149" t="s">
        <v>505</v>
      </c>
      <c r="BP13" s="149" t="s">
        <v>606</v>
      </c>
      <c r="BQ13" s="60" t="s">
        <v>392</v>
      </c>
      <c r="BR13" s="46"/>
      <c r="BS13" s="46"/>
      <c r="BT13" s="170" t="s">
        <v>179</v>
      </c>
      <c r="BU13" s="137"/>
      <c r="BV13" s="46"/>
      <c r="BW13" s="46"/>
      <c r="BX13" s="46"/>
      <c r="BY13" s="46"/>
      <c r="BZ13" s="46">
        <f t="shared" ref="BZ13:BZ21" si="16">SUM(G13:BJ13)</f>
        <v>0.30199999999999999</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R13" s="19" t="s">
        <v>839</v>
      </c>
    </row>
    <row r="14" spans="1:123" ht="75" x14ac:dyDescent="0.3">
      <c r="A14" s="149">
        <v>5</v>
      </c>
      <c r="B14" s="56" t="s">
        <v>840</v>
      </c>
      <c r="C14" s="140">
        <f t="shared" si="8"/>
        <v>0.24</v>
      </c>
      <c r="D14" s="140"/>
      <c r="E14" s="140">
        <f t="shared" si="10"/>
        <v>0.24</v>
      </c>
      <c r="F14" s="140">
        <f t="shared" si="11"/>
        <v>0.24</v>
      </c>
      <c r="G14" s="140">
        <f t="shared" si="9"/>
        <v>0</v>
      </c>
      <c r="H14" s="157"/>
      <c r="I14" s="157"/>
      <c r="J14" s="157"/>
      <c r="K14" s="140">
        <v>0.24</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40"/>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169"/>
      <c r="BJ14" s="56"/>
      <c r="BK14" s="152" t="s">
        <v>409</v>
      </c>
      <c r="BL14" s="149" t="s">
        <v>131</v>
      </c>
      <c r="BM14" s="149"/>
      <c r="BN14" s="149" t="s">
        <v>94</v>
      </c>
      <c r="BO14" s="149" t="s">
        <v>505</v>
      </c>
      <c r="BP14" s="149" t="s">
        <v>606</v>
      </c>
      <c r="BQ14" s="60" t="s">
        <v>392</v>
      </c>
      <c r="BT14" s="170" t="s">
        <v>166</v>
      </c>
      <c r="BU14" s="137"/>
      <c r="BZ14" s="39">
        <f t="shared" si="16"/>
        <v>0.24</v>
      </c>
      <c r="CI14" s="46"/>
      <c r="DR14" s="19" t="s">
        <v>836</v>
      </c>
    </row>
    <row r="15" spans="1:123" s="250" customFormat="1" ht="56.25" x14ac:dyDescent="0.3">
      <c r="A15" s="253">
        <v>6</v>
      </c>
      <c r="B15" s="246" t="s">
        <v>684</v>
      </c>
      <c r="C15" s="241">
        <f t="shared" si="8"/>
        <v>0.18</v>
      </c>
      <c r="D15" s="241"/>
      <c r="E15" s="241">
        <f t="shared" si="10"/>
        <v>0.18</v>
      </c>
      <c r="F15" s="241">
        <f t="shared" si="11"/>
        <v>0.18</v>
      </c>
      <c r="G15" s="241">
        <f t="shared" si="9"/>
        <v>0</v>
      </c>
      <c r="H15" s="243"/>
      <c r="I15" s="243"/>
      <c r="J15" s="243"/>
      <c r="K15" s="241">
        <v>0.18</v>
      </c>
      <c r="L15" s="241"/>
      <c r="M15" s="241">
        <f t="shared" si="12"/>
        <v>0</v>
      </c>
      <c r="N15" s="241"/>
      <c r="O15" s="243"/>
      <c r="P15" s="241"/>
      <c r="Q15" s="243"/>
      <c r="R15" s="241"/>
      <c r="S15" s="243"/>
      <c r="T15" s="243"/>
      <c r="U15" s="241">
        <f t="shared" si="13"/>
        <v>0</v>
      </c>
      <c r="V15" s="243"/>
      <c r="W15" s="243"/>
      <c r="X15" s="243"/>
      <c r="Y15" s="243"/>
      <c r="Z15" s="241"/>
      <c r="AA15" s="243"/>
      <c r="AB15" s="243"/>
      <c r="AC15" s="243"/>
      <c r="AD15" s="245">
        <f t="shared" si="14"/>
        <v>0</v>
      </c>
      <c r="AE15" s="243"/>
      <c r="AF15" s="243"/>
      <c r="AG15" s="243"/>
      <c r="AH15" s="243"/>
      <c r="AI15" s="241"/>
      <c r="AJ15" s="243"/>
      <c r="AK15" s="243"/>
      <c r="AL15" s="243"/>
      <c r="AM15" s="243"/>
      <c r="AN15" s="243"/>
      <c r="AO15" s="243"/>
      <c r="AP15" s="243"/>
      <c r="AQ15" s="243"/>
      <c r="AR15" s="243"/>
      <c r="AS15" s="243"/>
      <c r="AT15" s="243"/>
      <c r="AU15" s="243"/>
      <c r="AV15" s="241"/>
      <c r="AW15" s="243"/>
      <c r="AX15" s="243"/>
      <c r="AY15" s="243"/>
      <c r="AZ15" s="243"/>
      <c r="BA15" s="243"/>
      <c r="BB15" s="243"/>
      <c r="BC15" s="243"/>
      <c r="BD15" s="243"/>
      <c r="BE15" s="243"/>
      <c r="BF15" s="243"/>
      <c r="BG15" s="241">
        <f t="shared" si="15"/>
        <v>0</v>
      </c>
      <c r="BH15" s="246"/>
      <c r="BI15" s="280"/>
      <c r="BJ15" s="246"/>
      <c r="BK15" s="247" t="s">
        <v>409</v>
      </c>
      <c r="BL15" s="239" t="s">
        <v>131</v>
      </c>
      <c r="BM15" s="239"/>
      <c r="BN15" s="239" t="s">
        <v>94</v>
      </c>
      <c r="BO15" s="239" t="s">
        <v>505</v>
      </c>
      <c r="BP15" s="239" t="s">
        <v>607</v>
      </c>
      <c r="BQ15" s="249" t="s">
        <v>392</v>
      </c>
      <c r="BT15" s="251" t="s">
        <v>166</v>
      </c>
      <c r="BU15" s="256" t="s">
        <v>177</v>
      </c>
      <c r="BZ15" s="250">
        <f t="shared" si="16"/>
        <v>0.18</v>
      </c>
      <c r="DR15" s="316" t="s">
        <v>836</v>
      </c>
      <c r="DS15" s="250" t="s">
        <v>838</v>
      </c>
    </row>
    <row r="16" spans="1:123" ht="56.25" x14ac:dyDescent="0.3">
      <c r="A16" s="149">
        <v>7</v>
      </c>
      <c r="B16" s="56" t="s">
        <v>183</v>
      </c>
      <c r="C16" s="140">
        <f t="shared" si="8"/>
        <v>7.0000000000000007E-2</v>
      </c>
      <c r="D16" s="140"/>
      <c r="E16" s="140">
        <f t="shared" si="10"/>
        <v>7.0000000000000007E-2</v>
      </c>
      <c r="F16" s="140">
        <f t="shared" si="11"/>
        <v>7.0000000000000007E-2</v>
      </c>
      <c r="G16" s="140">
        <f t="shared" si="9"/>
        <v>0</v>
      </c>
      <c r="H16" s="157"/>
      <c r="I16" s="157"/>
      <c r="J16" s="157"/>
      <c r="K16" s="140">
        <v>7.0000000000000007E-2</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40"/>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169"/>
      <c r="BJ16" s="56"/>
      <c r="BK16" s="152" t="s">
        <v>409</v>
      </c>
      <c r="BL16" s="149" t="s">
        <v>131</v>
      </c>
      <c r="BM16" s="149"/>
      <c r="BN16" s="149" t="s">
        <v>94</v>
      </c>
      <c r="BO16" s="149" t="s">
        <v>505</v>
      </c>
      <c r="BP16" s="149" t="s">
        <v>607</v>
      </c>
      <c r="BQ16" s="60" t="s">
        <v>392</v>
      </c>
      <c r="BT16" s="170" t="s">
        <v>166</v>
      </c>
      <c r="BU16" s="137" t="s">
        <v>177</v>
      </c>
      <c r="BZ16" s="39">
        <f t="shared" si="16"/>
        <v>7.0000000000000007E-2</v>
      </c>
      <c r="CI16" s="46"/>
      <c r="DR16" s="19" t="s">
        <v>836</v>
      </c>
      <c r="DS16" s="250" t="s">
        <v>838</v>
      </c>
    </row>
    <row r="17" spans="1:124" ht="56.25" x14ac:dyDescent="0.3">
      <c r="A17" s="253">
        <v>8</v>
      </c>
      <c r="B17" s="56" t="s">
        <v>184</v>
      </c>
      <c r="C17" s="140">
        <f t="shared" si="8"/>
        <v>0.2</v>
      </c>
      <c r="D17" s="140"/>
      <c r="E17" s="140">
        <f t="shared" si="10"/>
        <v>0.2</v>
      </c>
      <c r="F17" s="140">
        <f t="shared" si="11"/>
        <v>0.2</v>
      </c>
      <c r="G17" s="140">
        <f t="shared" si="9"/>
        <v>0</v>
      </c>
      <c r="H17" s="157"/>
      <c r="I17" s="157"/>
      <c r="J17" s="157"/>
      <c r="K17" s="140">
        <v>0.2</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40"/>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169"/>
      <c r="BJ17" s="56"/>
      <c r="BK17" s="152" t="s">
        <v>409</v>
      </c>
      <c r="BL17" s="149" t="s">
        <v>131</v>
      </c>
      <c r="BM17" s="149"/>
      <c r="BN17" s="149" t="s">
        <v>94</v>
      </c>
      <c r="BO17" s="149" t="s">
        <v>505</v>
      </c>
      <c r="BP17" s="149" t="s">
        <v>606</v>
      </c>
      <c r="BQ17" s="60" t="s">
        <v>392</v>
      </c>
      <c r="BT17" s="170" t="s">
        <v>166</v>
      </c>
      <c r="BU17" s="137"/>
      <c r="BZ17" s="39">
        <f t="shared" si="16"/>
        <v>0.2</v>
      </c>
      <c r="CI17" s="46"/>
      <c r="DR17" s="19" t="s">
        <v>836</v>
      </c>
      <c r="DS17" s="250" t="s">
        <v>838</v>
      </c>
    </row>
    <row r="18" spans="1:124" ht="56.25" x14ac:dyDescent="0.3">
      <c r="A18" s="149">
        <v>9</v>
      </c>
      <c r="B18" s="56" t="s">
        <v>185</v>
      </c>
      <c r="C18" s="140">
        <f t="shared" si="8"/>
        <v>0.6</v>
      </c>
      <c r="D18" s="140"/>
      <c r="E18" s="140">
        <f t="shared" si="10"/>
        <v>0.6</v>
      </c>
      <c r="F18" s="140">
        <f t="shared" si="11"/>
        <v>0.6</v>
      </c>
      <c r="G18" s="140">
        <f t="shared" si="9"/>
        <v>0</v>
      </c>
      <c r="H18" s="157"/>
      <c r="I18" s="157"/>
      <c r="J18" s="157"/>
      <c r="K18" s="140">
        <v>0.6</v>
      </c>
      <c r="L18" s="140"/>
      <c r="M18" s="140">
        <f t="shared" si="12"/>
        <v>0</v>
      </c>
      <c r="N18" s="140"/>
      <c r="O18" s="157"/>
      <c r="P18" s="140"/>
      <c r="Q18" s="157"/>
      <c r="R18" s="140"/>
      <c r="S18" s="157"/>
      <c r="T18" s="157"/>
      <c r="U18" s="140">
        <f t="shared" si="13"/>
        <v>0</v>
      </c>
      <c r="V18" s="157"/>
      <c r="W18" s="157"/>
      <c r="X18" s="157"/>
      <c r="Y18" s="157"/>
      <c r="Z18" s="140"/>
      <c r="AA18" s="157"/>
      <c r="AB18" s="157"/>
      <c r="AC18" s="157"/>
      <c r="AD18" s="141">
        <f t="shared" si="14"/>
        <v>0</v>
      </c>
      <c r="AE18" s="157"/>
      <c r="AF18" s="157"/>
      <c r="AG18" s="157"/>
      <c r="AH18" s="157"/>
      <c r="AI18" s="140"/>
      <c r="AJ18" s="157"/>
      <c r="AK18" s="157"/>
      <c r="AL18" s="157"/>
      <c r="AM18" s="157"/>
      <c r="AN18" s="157"/>
      <c r="AO18" s="157"/>
      <c r="AP18" s="157"/>
      <c r="AQ18" s="157"/>
      <c r="AR18" s="157"/>
      <c r="AS18" s="157"/>
      <c r="AT18" s="157"/>
      <c r="AU18" s="157"/>
      <c r="AV18" s="140"/>
      <c r="AW18" s="157"/>
      <c r="AX18" s="157"/>
      <c r="AY18" s="157"/>
      <c r="AZ18" s="157"/>
      <c r="BA18" s="157"/>
      <c r="BB18" s="157"/>
      <c r="BC18" s="157"/>
      <c r="BD18" s="157"/>
      <c r="BE18" s="157"/>
      <c r="BF18" s="157"/>
      <c r="BG18" s="140">
        <f t="shared" si="15"/>
        <v>0</v>
      </c>
      <c r="BH18" s="56"/>
      <c r="BI18" s="169"/>
      <c r="BJ18" s="56"/>
      <c r="BK18" s="152" t="s">
        <v>409</v>
      </c>
      <c r="BL18" s="149" t="s">
        <v>131</v>
      </c>
      <c r="BM18" s="149"/>
      <c r="BN18" s="149" t="s">
        <v>94</v>
      </c>
      <c r="BO18" s="149" t="s">
        <v>505</v>
      </c>
      <c r="BP18" s="149" t="s">
        <v>607</v>
      </c>
      <c r="BQ18" s="60" t="s">
        <v>392</v>
      </c>
      <c r="BT18" s="170" t="s">
        <v>166</v>
      </c>
      <c r="BU18" s="137" t="s">
        <v>177</v>
      </c>
      <c r="BZ18" s="39">
        <f t="shared" si="16"/>
        <v>0.6</v>
      </c>
      <c r="CI18" s="46"/>
      <c r="DR18" s="19" t="s">
        <v>836</v>
      </c>
      <c r="DS18" s="250" t="s">
        <v>838</v>
      </c>
      <c r="DT18" s="46" t="s">
        <v>851</v>
      </c>
    </row>
    <row r="19" spans="1:124" s="250" customFormat="1" ht="56.25" x14ac:dyDescent="0.3">
      <c r="A19" s="253">
        <v>10</v>
      </c>
      <c r="B19" s="246" t="s">
        <v>186</v>
      </c>
      <c r="C19" s="241">
        <f t="shared" si="8"/>
        <v>0.16</v>
      </c>
      <c r="D19" s="241"/>
      <c r="E19" s="241">
        <f t="shared" si="10"/>
        <v>0.16</v>
      </c>
      <c r="F19" s="241">
        <f t="shared" si="11"/>
        <v>0.16</v>
      </c>
      <c r="G19" s="241">
        <f t="shared" si="9"/>
        <v>0</v>
      </c>
      <c r="H19" s="243"/>
      <c r="I19" s="243"/>
      <c r="J19" s="243"/>
      <c r="K19" s="243">
        <v>0.16</v>
      </c>
      <c r="L19" s="243"/>
      <c r="M19" s="241">
        <f t="shared" si="12"/>
        <v>0</v>
      </c>
      <c r="N19" s="243"/>
      <c r="O19" s="243"/>
      <c r="P19" s="243"/>
      <c r="Q19" s="243"/>
      <c r="R19" s="243"/>
      <c r="S19" s="243"/>
      <c r="T19" s="243"/>
      <c r="U19" s="241">
        <f t="shared" si="13"/>
        <v>0</v>
      </c>
      <c r="V19" s="243"/>
      <c r="W19" s="243"/>
      <c r="X19" s="243"/>
      <c r="Y19" s="243"/>
      <c r="Z19" s="243"/>
      <c r="AA19" s="243"/>
      <c r="AB19" s="243"/>
      <c r="AC19" s="243"/>
      <c r="AD19" s="245">
        <f t="shared" si="14"/>
        <v>0</v>
      </c>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1">
        <f t="shared" si="15"/>
        <v>0</v>
      </c>
      <c r="BH19" s="246"/>
      <c r="BI19" s="246"/>
      <c r="BJ19" s="246"/>
      <c r="BK19" s="247" t="s">
        <v>409</v>
      </c>
      <c r="BL19" s="239" t="s">
        <v>131</v>
      </c>
      <c r="BM19" s="239"/>
      <c r="BN19" s="239" t="s">
        <v>94</v>
      </c>
      <c r="BO19" s="239" t="s">
        <v>505</v>
      </c>
      <c r="BP19" s="239" t="s">
        <v>607</v>
      </c>
      <c r="BQ19" s="249" t="s">
        <v>392</v>
      </c>
      <c r="BR19" s="114"/>
      <c r="BS19" s="114"/>
      <c r="BT19" s="335" t="s">
        <v>166</v>
      </c>
      <c r="BU19" s="256" t="s">
        <v>177</v>
      </c>
      <c r="BV19" s="114"/>
      <c r="BW19" s="114"/>
      <c r="BX19" s="114"/>
      <c r="BY19" s="114"/>
      <c r="BZ19" s="114">
        <f t="shared" si="16"/>
        <v>0.16</v>
      </c>
      <c r="CA19" s="114"/>
      <c r="CB19" s="114"/>
      <c r="CC19" s="114"/>
      <c r="CD19" s="114"/>
      <c r="CE19" s="114"/>
      <c r="CF19" s="114"/>
      <c r="CG19" s="114"/>
      <c r="CH19" s="114"/>
      <c r="CJ19" s="114"/>
      <c r="CK19" s="114"/>
      <c r="CL19" s="114"/>
      <c r="CM19" s="114"/>
      <c r="CN19" s="114"/>
      <c r="CO19" s="114"/>
      <c r="CP19" s="114"/>
      <c r="CQ19" s="114"/>
      <c r="CR19" s="114"/>
      <c r="CS19" s="114"/>
      <c r="CT19" s="114"/>
      <c r="CU19" s="114"/>
      <c r="CV19" s="114"/>
      <c r="CW19" s="114"/>
      <c r="CX19" s="114"/>
      <c r="CY19" s="114"/>
      <c r="DR19" s="316" t="s">
        <v>839</v>
      </c>
    </row>
    <row r="20" spans="1:124" s="250" customFormat="1" ht="56.25" x14ac:dyDescent="0.3">
      <c r="A20" s="239">
        <v>11</v>
      </c>
      <c r="B20" s="246" t="s">
        <v>187</v>
      </c>
      <c r="C20" s="241">
        <f t="shared" si="8"/>
        <v>0.36</v>
      </c>
      <c r="D20" s="241"/>
      <c r="E20" s="241">
        <f t="shared" si="10"/>
        <v>0.36</v>
      </c>
      <c r="F20" s="241">
        <f t="shared" si="11"/>
        <v>0.36</v>
      </c>
      <c r="G20" s="241">
        <f t="shared" si="9"/>
        <v>0</v>
      </c>
      <c r="H20" s="243"/>
      <c r="I20" s="243"/>
      <c r="J20" s="243"/>
      <c r="K20" s="243">
        <v>0.36</v>
      </c>
      <c r="L20" s="243"/>
      <c r="M20" s="241">
        <f t="shared" si="12"/>
        <v>0</v>
      </c>
      <c r="N20" s="243"/>
      <c r="O20" s="243"/>
      <c r="P20" s="243"/>
      <c r="Q20" s="243"/>
      <c r="R20" s="243"/>
      <c r="S20" s="243"/>
      <c r="T20" s="243"/>
      <c r="U20" s="241">
        <f t="shared" si="13"/>
        <v>0</v>
      </c>
      <c r="V20" s="243"/>
      <c r="W20" s="243"/>
      <c r="X20" s="243"/>
      <c r="Y20" s="243"/>
      <c r="Z20" s="243"/>
      <c r="AA20" s="243"/>
      <c r="AB20" s="243"/>
      <c r="AC20" s="243"/>
      <c r="AD20" s="245">
        <f t="shared" si="14"/>
        <v>0</v>
      </c>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1">
        <f t="shared" si="15"/>
        <v>0</v>
      </c>
      <c r="BH20" s="246"/>
      <c r="BI20" s="246"/>
      <c r="BJ20" s="246"/>
      <c r="BK20" s="247" t="s">
        <v>409</v>
      </c>
      <c r="BL20" s="239" t="s">
        <v>131</v>
      </c>
      <c r="BM20" s="239"/>
      <c r="BN20" s="239" t="s">
        <v>94</v>
      </c>
      <c r="BO20" s="239" t="s">
        <v>505</v>
      </c>
      <c r="BP20" s="239" t="s">
        <v>607</v>
      </c>
      <c r="BQ20" s="249" t="s">
        <v>392</v>
      </c>
      <c r="BR20" s="114"/>
      <c r="BS20" s="114"/>
      <c r="BT20" s="335" t="s">
        <v>166</v>
      </c>
      <c r="BU20" s="256" t="s">
        <v>177</v>
      </c>
      <c r="BV20" s="114"/>
      <c r="BW20" s="114"/>
      <c r="BX20" s="114"/>
      <c r="BY20" s="114"/>
      <c r="BZ20" s="114">
        <f t="shared" si="16"/>
        <v>0.36</v>
      </c>
      <c r="CA20" s="114"/>
      <c r="CB20" s="114"/>
      <c r="CC20" s="114"/>
      <c r="CD20" s="114"/>
      <c r="CE20" s="114"/>
      <c r="CF20" s="114"/>
      <c r="CG20" s="114"/>
      <c r="CH20" s="114"/>
      <c r="CJ20" s="114"/>
      <c r="CK20" s="114"/>
      <c r="CL20" s="114"/>
      <c r="CM20" s="114"/>
      <c r="CN20" s="114"/>
      <c r="CO20" s="114"/>
      <c r="CP20" s="114"/>
      <c r="CQ20" s="114"/>
      <c r="CR20" s="114"/>
      <c r="CS20" s="114"/>
      <c r="CT20" s="114"/>
      <c r="CU20" s="114"/>
      <c r="CV20" s="114"/>
      <c r="CW20" s="114"/>
      <c r="CX20" s="114"/>
      <c r="CY20" s="114"/>
      <c r="DR20" s="316" t="s">
        <v>839</v>
      </c>
    </row>
    <row r="21" spans="1:124" ht="56.25" x14ac:dyDescent="0.3">
      <c r="A21" s="253">
        <v>12</v>
      </c>
      <c r="B21" s="56" t="s">
        <v>188</v>
      </c>
      <c r="C21" s="140">
        <f t="shared" si="8"/>
        <v>0.2</v>
      </c>
      <c r="D21" s="140"/>
      <c r="E21" s="140">
        <f t="shared" si="10"/>
        <v>0.2</v>
      </c>
      <c r="F21" s="140">
        <f t="shared" si="11"/>
        <v>0.2</v>
      </c>
      <c r="G21" s="140">
        <f t="shared" si="9"/>
        <v>0</v>
      </c>
      <c r="H21" s="157"/>
      <c r="I21" s="157"/>
      <c r="J21" s="157"/>
      <c r="K21" s="157">
        <v>0.2</v>
      </c>
      <c r="L21" s="157"/>
      <c r="M21" s="140">
        <f t="shared" si="12"/>
        <v>0</v>
      </c>
      <c r="N21" s="157"/>
      <c r="O21" s="157"/>
      <c r="P21" s="157"/>
      <c r="Q21" s="157"/>
      <c r="R21" s="157"/>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5"/>
        <v>0</v>
      </c>
      <c r="BH21" s="56"/>
      <c r="BI21" s="56"/>
      <c r="BJ21" s="56"/>
      <c r="BK21" s="152" t="s">
        <v>409</v>
      </c>
      <c r="BL21" s="149" t="s">
        <v>131</v>
      </c>
      <c r="BM21" s="149"/>
      <c r="BN21" s="149" t="s">
        <v>94</v>
      </c>
      <c r="BO21" s="149" t="s">
        <v>505</v>
      </c>
      <c r="BP21" s="149" t="s">
        <v>607</v>
      </c>
      <c r="BQ21" s="60" t="s">
        <v>392</v>
      </c>
      <c r="BT21" s="194" t="s">
        <v>166</v>
      </c>
      <c r="BU21" s="137" t="s">
        <v>177</v>
      </c>
      <c r="BZ21" s="39">
        <f t="shared" si="16"/>
        <v>0.2</v>
      </c>
      <c r="CI21" s="46"/>
      <c r="DR21" s="316" t="s">
        <v>839</v>
      </c>
    </row>
    <row r="22" spans="1:124" ht="56.25" x14ac:dyDescent="0.3">
      <c r="A22" s="149">
        <v>13</v>
      </c>
      <c r="B22" s="56" t="s">
        <v>460</v>
      </c>
      <c r="C22" s="140">
        <f t="shared" si="8"/>
        <v>0.2</v>
      </c>
      <c r="D22" s="140"/>
      <c r="E22" s="140">
        <f t="shared" si="10"/>
        <v>0.2</v>
      </c>
      <c r="F22" s="140">
        <f t="shared" si="11"/>
        <v>0.2</v>
      </c>
      <c r="G22" s="140">
        <f t="shared" si="9"/>
        <v>0</v>
      </c>
      <c r="H22" s="157"/>
      <c r="I22" s="157"/>
      <c r="J22" s="157"/>
      <c r="K22" s="157">
        <v>0.2</v>
      </c>
      <c r="L22" s="157"/>
      <c r="M22" s="140">
        <f t="shared" si="12"/>
        <v>0</v>
      </c>
      <c r="N22" s="157"/>
      <c r="O22" s="157"/>
      <c r="P22" s="157"/>
      <c r="Q22" s="157"/>
      <c r="R22" s="157"/>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15"/>
        <v>0</v>
      </c>
      <c r="BH22" s="56"/>
      <c r="BI22" s="56"/>
      <c r="BJ22" s="56"/>
      <c r="BK22" s="152" t="s">
        <v>409</v>
      </c>
      <c r="BL22" s="149" t="s">
        <v>131</v>
      </c>
      <c r="BM22" s="149"/>
      <c r="BN22" s="149" t="s">
        <v>94</v>
      </c>
      <c r="BO22" s="149" t="s">
        <v>505</v>
      </c>
      <c r="BP22" s="149" t="s">
        <v>606</v>
      </c>
      <c r="BT22" s="194"/>
      <c r="BU22" s="137"/>
      <c r="CI22" s="46"/>
      <c r="CZ22" s="46" t="s">
        <v>469</v>
      </c>
      <c r="DR22" s="316" t="s">
        <v>839</v>
      </c>
    </row>
    <row r="23" spans="1:124" s="250" customFormat="1" ht="56.25" x14ac:dyDescent="0.3">
      <c r="A23" s="253">
        <v>14</v>
      </c>
      <c r="B23" s="246" t="s">
        <v>467</v>
      </c>
      <c r="C23" s="241">
        <f t="shared" si="8"/>
        <v>0.24</v>
      </c>
      <c r="D23" s="241"/>
      <c r="E23" s="241">
        <f t="shared" si="10"/>
        <v>0.24</v>
      </c>
      <c r="F23" s="241">
        <f t="shared" si="11"/>
        <v>0.24</v>
      </c>
      <c r="G23" s="241">
        <f t="shared" si="9"/>
        <v>0</v>
      </c>
      <c r="H23" s="243"/>
      <c r="I23" s="243"/>
      <c r="J23" s="243"/>
      <c r="K23" s="243">
        <v>0.24</v>
      </c>
      <c r="L23" s="243"/>
      <c r="M23" s="241">
        <f t="shared" si="12"/>
        <v>0</v>
      </c>
      <c r="N23" s="243"/>
      <c r="O23" s="243"/>
      <c r="P23" s="243"/>
      <c r="Q23" s="243"/>
      <c r="R23" s="243"/>
      <c r="S23" s="243"/>
      <c r="T23" s="243"/>
      <c r="U23" s="241">
        <f t="shared" si="13"/>
        <v>0</v>
      </c>
      <c r="V23" s="243"/>
      <c r="W23" s="243"/>
      <c r="X23" s="243"/>
      <c r="Y23" s="243"/>
      <c r="Z23" s="243"/>
      <c r="AA23" s="243"/>
      <c r="AB23" s="243"/>
      <c r="AC23" s="243"/>
      <c r="AD23" s="245">
        <f t="shared" si="14"/>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si="15"/>
        <v>0</v>
      </c>
      <c r="BH23" s="246"/>
      <c r="BI23" s="246"/>
      <c r="BJ23" s="246"/>
      <c r="BK23" s="247" t="s">
        <v>409</v>
      </c>
      <c r="BL23" s="239" t="s">
        <v>131</v>
      </c>
      <c r="BM23" s="239"/>
      <c r="BN23" s="239" t="s">
        <v>94</v>
      </c>
      <c r="BO23" s="239" t="s">
        <v>505</v>
      </c>
      <c r="BP23" s="239" t="s">
        <v>606</v>
      </c>
      <c r="BQ23" s="249"/>
      <c r="BR23" s="114"/>
      <c r="BS23" s="114"/>
      <c r="BT23" s="335"/>
      <c r="BU23" s="256"/>
      <c r="BV23" s="114"/>
      <c r="BW23" s="114"/>
      <c r="BX23" s="114"/>
      <c r="BY23" s="114"/>
      <c r="BZ23" s="114"/>
      <c r="CA23" s="114"/>
      <c r="CB23" s="114"/>
      <c r="CC23" s="114"/>
      <c r="CD23" s="114"/>
      <c r="CE23" s="114"/>
      <c r="CF23" s="114"/>
      <c r="CG23" s="114"/>
      <c r="CH23" s="114"/>
      <c r="CJ23" s="114"/>
      <c r="CK23" s="114"/>
      <c r="CL23" s="114"/>
      <c r="CM23" s="114"/>
      <c r="CN23" s="114"/>
      <c r="CO23" s="114"/>
      <c r="CP23" s="114"/>
      <c r="CQ23" s="114"/>
      <c r="CR23" s="114"/>
      <c r="CS23" s="114"/>
      <c r="CT23" s="114"/>
      <c r="CU23" s="114"/>
      <c r="CV23" s="114"/>
      <c r="CW23" s="114"/>
      <c r="CX23" s="114"/>
      <c r="CY23" s="114"/>
      <c r="CZ23" s="250" t="s">
        <v>469</v>
      </c>
      <c r="DR23" s="316" t="s">
        <v>839</v>
      </c>
    </row>
    <row r="24" spans="1:124" ht="56.25" x14ac:dyDescent="0.3">
      <c r="A24" s="149">
        <v>15</v>
      </c>
      <c r="B24" s="56" t="s">
        <v>468</v>
      </c>
      <c r="C24" s="140">
        <f t="shared" si="8"/>
        <v>0.36</v>
      </c>
      <c r="D24" s="140"/>
      <c r="E24" s="140">
        <f t="shared" si="10"/>
        <v>0.36</v>
      </c>
      <c r="F24" s="140">
        <f t="shared" si="11"/>
        <v>0.36</v>
      </c>
      <c r="G24" s="140">
        <f t="shared" si="9"/>
        <v>0</v>
      </c>
      <c r="H24" s="157"/>
      <c r="I24" s="157"/>
      <c r="J24" s="157"/>
      <c r="K24" s="157">
        <v>0.36</v>
      </c>
      <c r="L24" s="157"/>
      <c r="M24" s="140">
        <f t="shared" si="12"/>
        <v>0</v>
      </c>
      <c r="N24" s="157"/>
      <c r="O24" s="157"/>
      <c r="P24" s="157"/>
      <c r="Q24" s="157"/>
      <c r="R24" s="157"/>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5"/>
        <v>0</v>
      </c>
      <c r="BH24" s="56"/>
      <c r="BI24" s="56"/>
      <c r="BJ24" s="56"/>
      <c r="BK24" s="152" t="s">
        <v>409</v>
      </c>
      <c r="BL24" s="149" t="s">
        <v>131</v>
      </c>
      <c r="BM24" s="149"/>
      <c r="BN24" s="149" t="s">
        <v>94</v>
      </c>
      <c r="BO24" s="149" t="s">
        <v>505</v>
      </c>
      <c r="BP24" s="149" t="s">
        <v>606</v>
      </c>
      <c r="BT24" s="194"/>
      <c r="BU24" s="137"/>
      <c r="CI24" s="46"/>
      <c r="CZ24" s="46" t="s">
        <v>469</v>
      </c>
      <c r="DR24" s="316" t="s">
        <v>839</v>
      </c>
    </row>
    <row r="25" spans="1:124" ht="56.25" x14ac:dyDescent="0.3">
      <c r="A25" s="253">
        <v>16</v>
      </c>
      <c r="B25" s="56" t="s">
        <v>247</v>
      </c>
      <c r="C25" s="140">
        <f t="shared" ref="C25:C28" si="17">D25+E25</f>
        <v>0.02</v>
      </c>
      <c r="D25" s="140"/>
      <c r="E25" s="140">
        <f t="shared" ref="E25:E29" si="18">F25+U25+BG25</f>
        <v>0.02</v>
      </c>
      <c r="F25" s="140">
        <f t="shared" ref="F25:F29" si="19">G25+K25+L25+M25+R25+S25+T25</f>
        <v>0.02</v>
      </c>
      <c r="G25" s="140">
        <f t="shared" ref="G25:G29" si="20">H25+I25+J25</f>
        <v>0</v>
      </c>
      <c r="H25" s="157"/>
      <c r="I25" s="157"/>
      <c r="J25" s="157"/>
      <c r="K25" s="151">
        <v>0.02</v>
      </c>
      <c r="L25" s="151"/>
      <c r="M25" s="140">
        <f t="shared" ref="M25:M29" si="21">SUM(N25:P25)</f>
        <v>0</v>
      </c>
      <c r="N25" s="151"/>
      <c r="O25" s="157"/>
      <c r="P25" s="151"/>
      <c r="Q25" s="157"/>
      <c r="R25" s="151"/>
      <c r="S25" s="157"/>
      <c r="T25" s="157"/>
      <c r="U25" s="140">
        <f t="shared" ref="U25:U29" si="22">V25+W25+X25+Y25+Z25+AA25+AB25+AC25+AD25+AU25+AV25+AW25+AX25+AY25+AZ25+BA25+BB25+BC25+BD25+BE25+BF25</f>
        <v>0</v>
      </c>
      <c r="V25" s="157"/>
      <c r="W25" s="157"/>
      <c r="X25" s="157"/>
      <c r="Y25" s="157"/>
      <c r="Z25" s="151"/>
      <c r="AA25" s="157"/>
      <c r="AB25" s="157"/>
      <c r="AC25" s="157"/>
      <c r="AD25" s="141">
        <f t="shared" ref="AD25:AD29" si="23">SUM(AE25:AT25)</f>
        <v>0</v>
      </c>
      <c r="AE25" s="157"/>
      <c r="AF25" s="157"/>
      <c r="AG25" s="157"/>
      <c r="AH25" s="157"/>
      <c r="AI25" s="151"/>
      <c r="AJ25" s="157"/>
      <c r="AK25" s="157"/>
      <c r="AL25" s="157"/>
      <c r="AM25" s="157"/>
      <c r="AN25" s="157"/>
      <c r="AO25" s="157"/>
      <c r="AP25" s="157"/>
      <c r="AQ25" s="157"/>
      <c r="AR25" s="157"/>
      <c r="AS25" s="157"/>
      <c r="AT25" s="157"/>
      <c r="AU25" s="157"/>
      <c r="AV25" s="151"/>
      <c r="AW25" s="157"/>
      <c r="AX25" s="157"/>
      <c r="AY25" s="157"/>
      <c r="AZ25" s="157"/>
      <c r="BA25" s="157"/>
      <c r="BB25" s="157"/>
      <c r="BC25" s="157"/>
      <c r="BD25" s="157"/>
      <c r="BE25" s="157"/>
      <c r="BF25" s="157"/>
      <c r="BG25" s="140">
        <f t="shared" ref="BG25:BG29" si="24">BH25+BI25+BJ25</f>
        <v>0</v>
      </c>
      <c r="BH25" s="56"/>
      <c r="BI25" s="204"/>
      <c r="BJ25" s="56"/>
      <c r="BK25" s="152" t="s">
        <v>409</v>
      </c>
      <c r="BL25" s="149" t="s">
        <v>131</v>
      </c>
      <c r="BM25" s="149"/>
      <c r="BN25" s="149" t="s">
        <v>95</v>
      </c>
      <c r="BO25" s="149" t="s">
        <v>505</v>
      </c>
      <c r="BP25" s="149" t="s">
        <v>607</v>
      </c>
      <c r="BQ25" s="60" t="s">
        <v>392</v>
      </c>
      <c r="BT25" s="170" t="s">
        <v>166</v>
      </c>
      <c r="BU25" s="137" t="s">
        <v>177</v>
      </c>
      <c r="BZ25" s="39">
        <f t="shared" ref="BZ25:BZ29" si="25">SUM(G25:BJ25)</f>
        <v>0.02</v>
      </c>
      <c r="DR25" s="316" t="s">
        <v>826</v>
      </c>
      <c r="DS25" s="250" t="s">
        <v>838</v>
      </c>
    </row>
    <row r="26" spans="1:124" ht="56.25" x14ac:dyDescent="0.3">
      <c r="A26" s="149">
        <v>17</v>
      </c>
      <c r="B26" s="56" t="s">
        <v>248</v>
      </c>
      <c r="C26" s="140">
        <f t="shared" si="17"/>
        <v>0.2</v>
      </c>
      <c r="D26" s="140"/>
      <c r="E26" s="140">
        <f t="shared" si="18"/>
        <v>0.2</v>
      </c>
      <c r="F26" s="140">
        <f t="shared" si="19"/>
        <v>0.2</v>
      </c>
      <c r="G26" s="140">
        <f t="shared" si="20"/>
        <v>0</v>
      </c>
      <c r="H26" s="157"/>
      <c r="I26" s="157"/>
      <c r="J26" s="157"/>
      <c r="K26" s="168">
        <v>0.2</v>
      </c>
      <c r="L26" s="168"/>
      <c r="M26" s="140">
        <f t="shared" si="21"/>
        <v>0</v>
      </c>
      <c r="N26" s="168"/>
      <c r="O26" s="157"/>
      <c r="P26" s="168"/>
      <c r="Q26" s="157"/>
      <c r="R26" s="168"/>
      <c r="S26" s="157"/>
      <c r="T26" s="157"/>
      <c r="U26" s="140">
        <f t="shared" si="22"/>
        <v>0</v>
      </c>
      <c r="V26" s="157"/>
      <c r="W26" s="157"/>
      <c r="X26" s="157"/>
      <c r="Y26" s="157"/>
      <c r="Z26" s="168"/>
      <c r="AA26" s="157"/>
      <c r="AB26" s="157"/>
      <c r="AC26" s="157"/>
      <c r="AD26" s="141">
        <f t="shared" si="23"/>
        <v>0</v>
      </c>
      <c r="AE26" s="157"/>
      <c r="AF26" s="157"/>
      <c r="AG26" s="157"/>
      <c r="AH26" s="157"/>
      <c r="AI26" s="168"/>
      <c r="AJ26" s="157"/>
      <c r="AK26" s="157"/>
      <c r="AL26" s="157"/>
      <c r="AM26" s="157"/>
      <c r="AN26" s="157"/>
      <c r="AO26" s="157"/>
      <c r="AP26" s="157"/>
      <c r="AQ26" s="157"/>
      <c r="AR26" s="157"/>
      <c r="AS26" s="157"/>
      <c r="AT26" s="157"/>
      <c r="AU26" s="157"/>
      <c r="AV26" s="168"/>
      <c r="AW26" s="157"/>
      <c r="AX26" s="157"/>
      <c r="AY26" s="157"/>
      <c r="AZ26" s="157"/>
      <c r="BA26" s="157"/>
      <c r="BB26" s="157"/>
      <c r="BC26" s="157"/>
      <c r="BD26" s="157"/>
      <c r="BE26" s="157"/>
      <c r="BF26" s="157"/>
      <c r="BG26" s="140">
        <f t="shared" si="24"/>
        <v>0</v>
      </c>
      <c r="BH26" s="56"/>
      <c r="BI26" s="149"/>
      <c r="BJ26" s="56"/>
      <c r="BK26" s="152" t="s">
        <v>409</v>
      </c>
      <c r="BL26" s="149" t="s">
        <v>131</v>
      </c>
      <c r="BM26" s="149"/>
      <c r="BN26" s="149" t="s">
        <v>95</v>
      </c>
      <c r="BO26" s="149" t="s">
        <v>505</v>
      </c>
      <c r="BP26" s="149" t="s">
        <v>607</v>
      </c>
      <c r="BQ26" s="60" t="s">
        <v>392</v>
      </c>
      <c r="BT26" s="211" t="s">
        <v>166</v>
      </c>
      <c r="BU26" s="137" t="s">
        <v>177</v>
      </c>
      <c r="BZ26" s="39">
        <f t="shared" si="25"/>
        <v>0.2</v>
      </c>
      <c r="CZ26" s="46" t="s">
        <v>471</v>
      </c>
      <c r="DR26" s="19" t="s">
        <v>836</v>
      </c>
    </row>
    <row r="27" spans="1:124" ht="56.25" x14ac:dyDescent="0.3">
      <c r="A27" s="253">
        <v>18</v>
      </c>
      <c r="B27" s="56" t="s">
        <v>250</v>
      </c>
      <c r="C27" s="140">
        <f t="shared" si="17"/>
        <v>0.1</v>
      </c>
      <c r="D27" s="140"/>
      <c r="E27" s="140">
        <f t="shared" si="18"/>
        <v>0.1</v>
      </c>
      <c r="F27" s="140">
        <f t="shared" si="19"/>
        <v>0.1</v>
      </c>
      <c r="G27" s="140">
        <f t="shared" si="20"/>
        <v>0</v>
      </c>
      <c r="H27" s="157"/>
      <c r="I27" s="157"/>
      <c r="J27" s="157"/>
      <c r="K27" s="157">
        <v>0.1</v>
      </c>
      <c r="L27" s="157"/>
      <c r="M27" s="140">
        <f t="shared" si="21"/>
        <v>0</v>
      </c>
      <c r="N27" s="157"/>
      <c r="O27" s="157"/>
      <c r="P27" s="157"/>
      <c r="Q27" s="157"/>
      <c r="R27" s="157"/>
      <c r="S27" s="157"/>
      <c r="T27" s="157"/>
      <c r="U27" s="140">
        <f t="shared" si="22"/>
        <v>0</v>
      </c>
      <c r="V27" s="157"/>
      <c r="W27" s="157"/>
      <c r="X27" s="157"/>
      <c r="Y27" s="157"/>
      <c r="Z27" s="157"/>
      <c r="AA27" s="157"/>
      <c r="AB27" s="157"/>
      <c r="AC27" s="157"/>
      <c r="AD27" s="141">
        <f t="shared" si="23"/>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24"/>
        <v>0</v>
      </c>
      <c r="BH27" s="56"/>
      <c r="BI27" s="56"/>
      <c r="BJ27" s="56"/>
      <c r="BK27" s="152" t="s">
        <v>409</v>
      </c>
      <c r="BL27" s="149" t="s">
        <v>131</v>
      </c>
      <c r="BM27" s="149"/>
      <c r="BN27" s="149" t="s">
        <v>95</v>
      </c>
      <c r="BO27" s="149" t="s">
        <v>505</v>
      </c>
      <c r="BP27" s="149" t="s">
        <v>607</v>
      </c>
      <c r="BQ27" s="60" t="s">
        <v>392</v>
      </c>
      <c r="BT27" s="194" t="s">
        <v>166</v>
      </c>
      <c r="BU27" s="137" t="s">
        <v>177</v>
      </c>
      <c r="BZ27" s="39">
        <f t="shared" si="25"/>
        <v>0.1</v>
      </c>
      <c r="DR27" s="19" t="s">
        <v>836</v>
      </c>
    </row>
    <row r="28" spans="1:124" ht="56.25" x14ac:dyDescent="0.3">
      <c r="A28" s="149">
        <v>19</v>
      </c>
      <c r="B28" s="56" t="s">
        <v>695</v>
      </c>
      <c r="C28" s="140">
        <f t="shared" si="17"/>
        <v>0.1</v>
      </c>
      <c r="D28" s="140"/>
      <c r="E28" s="140">
        <f t="shared" si="18"/>
        <v>0.1</v>
      </c>
      <c r="F28" s="140">
        <f t="shared" si="19"/>
        <v>0.1</v>
      </c>
      <c r="G28" s="140">
        <f t="shared" si="20"/>
        <v>0</v>
      </c>
      <c r="H28" s="157"/>
      <c r="I28" s="157"/>
      <c r="J28" s="157"/>
      <c r="K28" s="157">
        <v>0.1</v>
      </c>
      <c r="L28" s="157"/>
      <c r="M28" s="140">
        <f t="shared" si="21"/>
        <v>0</v>
      </c>
      <c r="N28" s="157"/>
      <c r="O28" s="157"/>
      <c r="P28" s="157"/>
      <c r="Q28" s="157"/>
      <c r="R28" s="157"/>
      <c r="S28" s="157"/>
      <c r="T28" s="157"/>
      <c r="U28" s="140">
        <f t="shared" si="22"/>
        <v>0</v>
      </c>
      <c r="V28" s="157"/>
      <c r="W28" s="157"/>
      <c r="X28" s="157"/>
      <c r="Y28" s="157"/>
      <c r="Z28" s="157"/>
      <c r="AA28" s="157"/>
      <c r="AB28" s="157"/>
      <c r="AC28" s="157"/>
      <c r="AD28" s="141">
        <f t="shared" si="23"/>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40">
        <f t="shared" si="24"/>
        <v>0</v>
      </c>
      <c r="BH28" s="56"/>
      <c r="BI28" s="56"/>
      <c r="BJ28" s="56"/>
      <c r="BK28" s="152" t="s">
        <v>409</v>
      </c>
      <c r="BL28" s="149" t="s">
        <v>131</v>
      </c>
      <c r="BM28" s="149"/>
      <c r="BN28" s="149" t="s">
        <v>95</v>
      </c>
      <c r="BO28" s="149" t="s">
        <v>505</v>
      </c>
      <c r="BP28" s="149" t="s">
        <v>607</v>
      </c>
      <c r="BQ28" s="60" t="s">
        <v>392</v>
      </c>
      <c r="BT28" s="194" t="s">
        <v>166</v>
      </c>
      <c r="BU28" s="137" t="s">
        <v>177</v>
      </c>
      <c r="BZ28" s="39">
        <f t="shared" si="25"/>
        <v>0.1</v>
      </c>
      <c r="DR28" s="316" t="s">
        <v>839</v>
      </c>
    </row>
    <row r="29" spans="1:124" ht="56.25" x14ac:dyDescent="0.3">
      <c r="A29" s="253">
        <v>20</v>
      </c>
      <c r="B29" s="56" t="s">
        <v>265</v>
      </c>
      <c r="C29" s="140">
        <f t="shared" ref="C29:C35" si="26">D29+E29</f>
        <v>0.1</v>
      </c>
      <c r="D29" s="140"/>
      <c r="E29" s="140">
        <f t="shared" si="18"/>
        <v>0.1</v>
      </c>
      <c r="F29" s="140">
        <f t="shared" si="19"/>
        <v>0</v>
      </c>
      <c r="G29" s="140">
        <f t="shared" si="20"/>
        <v>0</v>
      </c>
      <c r="H29" s="157"/>
      <c r="I29" s="157"/>
      <c r="J29" s="157"/>
      <c r="K29" s="140"/>
      <c r="L29" s="140"/>
      <c r="M29" s="140">
        <f t="shared" si="21"/>
        <v>0</v>
      </c>
      <c r="N29" s="140"/>
      <c r="O29" s="157"/>
      <c r="P29" s="140"/>
      <c r="Q29" s="157"/>
      <c r="R29" s="140"/>
      <c r="S29" s="157"/>
      <c r="T29" s="157"/>
      <c r="U29" s="140">
        <f t="shared" si="22"/>
        <v>0.1</v>
      </c>
      <c r="V29" s="157"/>
      <c r="W29" s="157"/>
      <c r="X29" s="157"/>
      <c r="Y29" s="157"/>
      <c r="Z29" s="140"/>
      <c r="AA29" s="157"/>
      <c r="AB29" s="157"/>
      <c r="AC29" s="157"/>
      <c r="AD29" s="141">
        <f t="shared" si="23"/>
        <v>0.1</v>
      </c>
      <c r="AE29" s="157"/>
      <c r="AF29" s="157"/>
      <c r="AG29" s="157"/>
      <c r="AH29" s="157"/>
      <c r="AI29" s="168">
        <v>0.1</v>
      </c>
      <c r="AJ29" s="157"/>
      <c r="AK29" s="157"/>
      <c r="AL29" s="157"/>
      <c r="AM29" s="157"/>
      <c r="AN29" s="157"/>
      <c r="AO29" s="157"/>
      <c r="AP29" s="157"/>
      <c r="AQ29" s="157"/>
      <c r="AR29" s="157"/>
      <c r="AS29" s="157"/>
      <c r="AT29" s="157"/>
      <c r="AU29" s="157"/>
      <c r="AV29" s="140"/>
      <c r="AW29" s="157"/>
      <c r="AX29" s="157"/>
      <c r="AY29" s="157"/>
      <c r="AZ29" s="157"/>
      <c r="BA29" s="157"/>
      <c r="BB29" s="157"/>
      <c r="BC29" s="157"/>
      <c r="BD29" s="157"/>
      <c r="BE29" s="157"/>
      <c r="BF29" s="157"/>
      <c r="BG29" s="140">
        <f t="shared" si="24"/>
        <v>0</v>
      </c>
      <c r="BH29" s="56"/>
      <c r="BI29" s="169"/>
      <c r="BJ29" s="56"/>
      <c r="BK29" s="152" t="s">
        <v>409</v>
      </c>
      <c r="BL29" s="183" t="s">
        <v>131</v>
      </c>
      <c r="BM29" s="149"/>
      <c r="BN29" s="149" t="s">
        <v>99</v>
      </c>
      <c r="BO29" s="149" t="s">
        <v>505</v>
      </c>
      <c r="BP29" s="149" t="s">
        <v>607</v>
      </c>
      <c r="BQ29" s="60" t="s">
        <v>392</v>
      </c>
      <c r="BT29" s="170" t="s">
        <v>98</v>
      </c>
      <c r="BU29" s="137" t="s">
        <v>177</v>
      </c>
      <c r="BZ29" s="39">
        <f t="shared" si="25"/>
        <v>0.30000000000000004</v>
      </c>
      <c r="DR29" s="316" t="s">
        <v>826</v>
      </c>
      <c r="DS29" s="250"/>
    </row>
    <row r="30" spans="1:124" ht="93.75" x14ac:dyDescent="0.3">
      <c r="A30" s="149">
        <v>21</v>
      </c>
      <c r="B30" s="223" t="s">
        <v>534</v>
      </c>
      <c r="C30" s="140">
        <f t="shared" si="26"/>
        <v>0.5</v>
      </c>
      <c r="D30" s="140"/>
      <c r="E30" s="140">
        <f t="shared" ref="E30:E35" si="27">F30+U30+BG30</f>
        <v>0.5</v>
      </c>
      <c r="F30" s="140">
        <f t="shared" ref="F30:F35" si="28">G30+K30+L30+M30+R30+S30+T30</f>
        <v>0.5</v>
      </c>
      <c r="G30" s="140">
        <f t="shared" ref="G30:G35" si="29">H30+I30+J30</f>
        <v>0</v>
      </c>
      <c r="H30" s="215"/>
      <c r="I30" s="157"/>
      <c r="J30" s="157"/>
      <c r="K30" s="215"/>
      <c r="L30" s="215">
        <v>0.5</v>
      </c>
      <c r="M30" s="140">
        <f t="shared" ref="M30:M35" si="30">SUM(N30:P30)</f>
        <v>0</v>
      </c>
      <c r="N30" s="215"/>
      <c r="O30" s="157"/>
      <c r="P30" s="215"/>
      <c r="Q30" s="157"/>
      <c r="R30" s="215"/>
      <c r="S30" s="157"/>
      <c r="T30" s="157"/>
      <c r="U30" s="140">
        <f t="shared" ref="U30:U35" si="31">V30+W30+X30+Y30+Z30+AA30+AB30+AC30+AD30+AU30+AV30+AW30+AX30+AY30+AZ30+BA30+BB30+BC30+BD30+BE30+BF30</f>
        <v>0</v>
      </c>
      <c r="V30" s="157"/>
      <c r="W30" s="157"/>
      <c r="X30" s="157"/>
      <c r="Y30" s="157"/>
      <c r="Z30" s="215"/>
      <c r="AA30" s="157"/>
      <c r="AB30" s="157"/>
      <c r="AC30" s="157"/>
      <c r="AD30" s="141">
        <f t="shared" ref="AD30:AD35" si="32">SUM(AE30:AT30)</f>
        <v>0</v>
      </c>
      <c r="AE30" s="215"/>
      <c r="AF30" s="215"/>
      <c r="AG30" s="157"/>
      <c r="AH30" s="157"/>
      <c r="AI30" s="215"/>
      <c r="AJ30" s="157"/>
      <c r="AK30" s="168"/>
      <c r="AL30" s="157"/>
      <c r="AM30" s="157"/>
      <c r="AN30" s="157"/>
      <c r="AO30" s="157"/>
      <c r="AP30" s="157"/>
      <c r="AQ30" s="157"/>
      <c r="AR30" s="157"/>
      <c r="AS30" s="157"/>
      <c r="AT30" s="157"/>
      <c r="AU30" s="157"/>
      <c r="AV30" s="215"/>
      <c r="AW30" s="157"/>
      <c r="AX30" s="157"/>
      <c r="AY30" s="215"/>
      <c r="AZ30" s="215"/>
      <c r="BA30" s="157"/>
      <c r="BB30" s="157"/>
      <c r="BC30" s="157"/>
      <c r="BD30" s="215"/>
      <c r="BE30" s="157"/>
      <c r="BF30" s="157"/>
      <c r="BG30" s="140">
        <f t="shared" ref="BG30:BG35" si="33">BH30+BI30+BJ30</f>
        <v>0</v>
      </c>
      <c r="BH30" s="140"/>
      <c r="BI30" s="140"/>
      <c r="BJ30" s="140"/>
      <c r="BK30" s="152" t="s">
        <v>409</v>
      </c>
      <c r="BL30" s="149" t="s">
        <v>131</v>
      </c>
      <c r="BM30" s="154" t="s">
        <v>620</v>
      </c>
      <c r="BN30" s="205" t="s">
        <v>104</v>
      </c>
      <c r="BO30" s="149" t="s">
        <v>513</v>
      </c>
      <c r="BP30" s="149" t="s">
        <v>606</v>
      </c>
      <c r="BQ30" s="206"/>
      <c r="BR30" s="207"/>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t="s">
        <v>462</v>
      </c>
      <c r="DR30" s="19" t="s">
        <v>836</v>
      </c>
    </row>
    <row r="31" spans="1:124" ht="93.75" x14ac:dyDescent="0.3">
      <c r="A31" s="253">
        <v>22</v>
      </c>
      <c r="B31" s="223" t="s">
        <v>535</v>
      </c>
      <c r="C31" s="140">
        <f t="shared" si="26"/>
        <v>0.5</v>
      </c>
      <c r="D31" s="140"/>
      <c r="E31" s="140">
        <f t="shared" si="27"/>
        <v>0.5</v>
      </c>
      <c r="F31" s="140">
        <f t="shared" si="28"/>
        <v>0.5</v>
      </c>
      <c r="G31" s="140">
        <f t="shared" si="29"/>
        <v>0</v>
      </c>
      <c r="H31" s="215"/>
      <c r="I31" s="157"/>
      <c r="J31" s="157"/>
      <c r="K31" s="215">
        <v>0.5</v>
      </c>
      <c r="L31" s="215"/>
      <c r="M31" s="140">
        <f t="shared" si="30"/>
        <v>0</v>
      </c>
      <c r="N31" s="215"/>
      <c r="O31" s="157"/>
      <c r="P31" s="215"/>
      <c r="Q31" s="157"/>
      <c r="R31" s="215"/>
      <c r="S31" s="157"/>
      <c r="T31" s="157"/>
      <c r="U31" s="140">
        <f t="shared" si="31"/>
        <v>0</v>
      </c>
      <c r="V31" s="157"/>
      <c r="W31" s="157"/>
      <c r="X31" s="157"/>
      <c r="Y31" s="157"/>
      <c r="Z31" s="215"/>
      <c r="AA31" s="157"/>
      <c r="AB31" s="157"/>
      <c r="AC31" s="157"/>
      <c r="AD31" s="141">
        <f t="shared" si="32"/>
        <v>0</v>
      </c>
      <c r="AE31" s="215"/>
      <c r="AF31" s="215"/>
      <c r="AG31" s="157"/>
      <c r="AH31" s="157"/>
      <c r="AI31" s="215"/>
      <c r="AJ31" s="157"/>
      <c r="AK31" s="168"/>
      <c r="AL31" s="157"/>
      <c r="AM31" s="157"/>
      <c r="AN31" s="157"/>
      <c r="AO31" s="157"/>
      <c r="AP31" s="157"/>
      <c r="AQ31" s="157"/>
      <c r="AR31" s="157"/>
      <c r="AS31" s="157"/>
      <c r="AT31" s="157"/>
      <c r="AU31" s="157"/>
      <c r="AV31" s="215"/>
      <c r="AW31" s="157"/>
      <c r="AX31" s="157"/>
      <c r="AY31" s="215"/>
      <c r="AZ31" s="215"/>
      <c r="BA31" s="157"/>
      <c r="BB31" s="157"/>
      <c r="BC31" s="157"/>
      <c r="BD31" s="215"/>
      <c r="BE31" s="157"/>
      <c r="BF31" s="157"/>
      <c r="BG31" s="140">
        <f t="shared" si="33"/>
        <v>0</v>
      </c>
      <c r="BH31" s="140"/>
      <c r="BI31" s="140"/>
      <c r="BJ31" s="140"/>
      <c r="BK31" s="152" t="s">
        <v>409</v>
      </c>
      <c r="BL31" s="149" t="s">
        <v>131</v>
      </c>
      <c r="BM31" s="154" t="s">
        <v>621</v>
      </c>
      <c r="BN31" s="205" t="s">
        <v>104</v>
      </c>
      <c r="BO31" s="149" t="s">
        <v>513</v>
      </c>
      <c r="BP31" s="149" t="s">
        <v>606</v>
      </c>
      <c r="BQ31" s="206"/>
      <c r="BR31" s="207"/>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t="s">
        <v>462</v>
      </c>
      <c r="DR31" s="19" t="s">
        <v>836</v>
      </c>
    </row>
    <row r="32" spans="1:124" ht="93.75" x14ac:dyDescent="0.3">
      <c r="A32" s="149">
        <v>23</v>
      </c>
      <c r="B32" s="223" t="s">
        <v>536</v>
      </c>
      <c r="C32" s="140">
        <f t="shared" si="26"/>
        <v>0.5</v>
      </c>
      <c r="D32" s="140"/>
      <c r="E32" s="140">
        <f t="shared" si="27"/>
        <v>0.5</v>
      </c>
      <c r="F32" s="140">
        <f t="shared" si="28"/>
        <v>0.5</v>
      </c>
      <c r="G32" s="140">
        <f t="shared" si="29"/>
        <v>0</v>
      </c>
      <c r="H32" s="215"/>
      <c r="I32" s="157"/>
      <c r="J32" s="157"/>
      <c r="K32" s="215"/>
      <c r="L32" s="215">
        <v>0.5</v>
      </c>
      <c r="M32" s="140">
        <f t="shared" si="30"/>
        <v>0</v>
      </c>
      <c r="N32" s="215"/>
      <c r="O32" s="157"/>
      <c r="P32" s="215"/>
      <c r="Q32" s="157"/>
      <c r="R32" s="215"/>
      <c r="S32" s="157"/>
      <c r="T32" s="157"/>
      <c r="U32" s="140">
        <f t="shared" si="31"/>
        <v>0</v>
      </c>
      <c r="V32" s="157"/>
      <c r="W32" s="157"/>
      <c r="X32" s="157"/>
      <c r="Y32" s="157"/>
      <c r="Z32" s="215"/>
      <c r="AA32" s="157"/>
      <c r="AB32" s="157"/>
      <c r="AC32" s="157"/>
      <c r="AD32" s="141">
        <f t="shared" si="32"/>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3"/>
        <v>0</v>
      </c>
      <c r="BH32" s="140"/>
      <c r="BI32" s="140"/>
      <c r="BJ32" s="140"/>
      <c r="BK32" s="152" t="s">
        <v>409</v>
      </c>
      <c r="BL32" s="149" t="s">
        <v>131</v>
      </c>
      <c r="BM32" s="154" t="s">
        <v>622</v>
      </c>
      <c r="BN32" s="205" t="s">
        <v>104</v>
      </c>
      <c r="BO32" s="149" t="s">
        <v>513</v>
      </c>
      <c r="BP32" s="149" t="s">
        <v>606</v>
      </c>
      <c r="BQ32" s="206"/>
      <c r="BR32" s="207"/>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t="s">
        <v>462</v>
      </c>
      <c r="DR32" s="19" t="s">
        <v>836</v>
      </c>
    </row>
    <row r="33" spans="1:125" ht="93.75" x14ac:dyDescent="0.3">
      <c r="A33" s="253">
        <v>24</v>
      </c>
      <c r="B33" s="223" t="s">
        <v>537</v>
      </c>
      <c r="C33" s="140">
        <f t="shared" si="26"/>
        <v>0.5</v>
      </c>
      <c r="D33" s="140"/>
      <c r="E33" s="140">
        <f t="shared" si="27"/>
        <v>0.5</v>
      </c>
      <c r="F33" s="140">
        <f t="shared" si="28"/>
        <v>0.5</v>
      </c>
      <c r="G33" s="140">
        <f t="shared" si="29"/>
        <v>0</v>
      </c>
      <c r="H33" s="215"/>
      <c r="I33" s="157"/>
      <c r="J33" s="157"/>
      <c r="K33" s="215"/>
      <c r="L33" s="215">
        <v>0.5</v>
      </c>
      <c r="M33" s="140">
        <f t="shared" si="30"/>
        <v>0</v>
      </c>
      <c r="N33" s="215"/>
      <c r="O33" s="157"/>
      <c r="P33" s="215"/>
      <c r="Q33" s="157"/>
      <c r="R33" s="215"/>
      <c r="S33" s="157"/>
      <c r="T33" s="157"/>
      <c r="U33" s="140">
        <f t="shared" si="31"/>
        <v>0</v>
      </c>
      <c r="V33" s="157"/>
      <c r="W33" s="157"/>
      <c r="X33" s="157"/>
      <c r="Y33" s="157"/>
      <c r="Z33" s="215"/>
      <c r="AA33" s="157"/>
      <c r="AB33" s="157"/>
      <c r="AC33" s="157"/>
      <c r="AD33" s="141">
        <f t="shared" si="32"/>
        <v>0</v>
      </c>
      <c r="AE33" s="215"/>
      <c r="AF33" s="215"/>
      <c r="AG33" s="157"/>
      <c r="AH33" s="157"/>
      <c r="AI33" s="215"/>
      <c r="AJ33" s="157"/>
      <c r="AK33" s="168"/>
      <c r="AL33" s="157"/>
      <c r="AM33" s="157"/>
      <c r="AN33" s="157"/>
      <c r="AO33" s="157"/>
      <c r="AP33" s="157"/>
      <c r="AQ33" s="157"/>
      <c r="AR33" s="157"/>
      <c r="AS33" s="157"/>
      <c r="AT33" s="157"/>
      <c r="AU33" s="157"/>
      <c r="AV33" s="215"/>
      <c r="AW33" s="157"/>
      <c r="AX33" s="157"/>
      <c r="AY33" s="215"/>
      <c r="AZ33" s="215"/>
      <c r="BA33" s="157"/>
      <c r="BB33" s="157"/>
      <c r="BC33" s="157"/>
      <c r="BD33" s="215"/>
      <c r="BE33" s="157"/>
      <c r="BF33" s="157"/>
      <c r="BG33" s="140">
        <f t="shared" si="33"/>
        <v>0</v>
      </c>
      <c r="BH33" s="140"/>
      <c r="BI33" s="140"/>
      <c r="BJ33" s="140"/>
      <c r="BK33" s="152" t="s">
        <v>409</v>
      </c>
      <c r="BL33" s="149" t="s">
        <v>131</v>
      </c>
      <c r="BM33" s="154" t="s">
        <v>623</v>
      </c>
      <c r="BN33" s="205" t="s">
        <v>104</v>
      </c>
      <c r="BO33" s="149" t="s">
        <v>513</v>
      </c>
      <c r="BP33" s="149" t="s">
        <v>606</v>
      </c>
      <c r="BQ33" s="206"/>
      <c r="BR33" s="207"/>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t="s">
        <v>462</v>
      </c>
      <c r="DR33" s="19" t="s">
        <v>836</v>
      </c>
    </row>
    <row r="34" spans="1:125" ht="93.75" x14ac:dyDescent="0.3">
      <c r="A34" s="149">
        <v>25</v>
      </c>
      <c r="B34" s="223" t="s">
        <v>538</v>
      </c>
      <c r="C34" s="140">
        <f t="shared" si="26"/>
        <v>0.5</v>
      </c>
      <c r="D34" s="140"/>
      <c r="E34" s="140">
        <f t="shared" si="27"/>
        <v>0.5</v>
      </c>
      <c r="F34" s="140">
        <f t="shared" si="28"/>
        <v>0.5</v>
      </c>
      <c r="G34" s="140">
        <f t="shared" si="29"/>
        <v>0</v>
      </c>
      <c r="H34" s="215"/>
      <c r="I34" s="157"/>
      <c r="J34" s="157"/>
      <c r="K34" s="215">
        <v>0.5</v>
      </c>
      <c r="L34" s="215"/>
      <c r="M34" s="140">
        <f t="shared" si="30"/>
        <v>0</v>
      </c>
      <c r="N34" s="215"/>
      <c r="O34" s="157"/>
      <c r="P34" s="215"/>
      <c r="Q34" s="157"/>
      <c r="R34" s="215"/>
      <c r="S34" s="157"/>
      <c r="T34" s="157"/>
      <c r="U34" s="140">
        <f t="shared" si="31"/>
        <v>0</v>
      </c>
      <c r="V34" s="157"/>
      <c r="W34" s="157"/>
      <c r="X34" s="157"/>
      <c r="Y34" s="157"/>
      <c r="Z34" s="215"/>
      <c r="AA34" s="157"/>
      <c r="AB34" s="157"/>
      <c r="AC34" s="157"/>
      <c r="AD34" s="141">
        <f t="shared" si="32"/>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si="33"/>
        <v>0</v>
      </c>
      <c r="BH34" s="140"/>
      <c r="BI34" s="140"/>
      <c r="BJ34" s="140"/>
      <c r="BK34" s="152" t="s">
        <v>409</v>
      </c>
      <c r="BL34" s="149" t="s">
        <v>131</v>
      </c>
      <c r="BM34" s="154" t="s">
        <v>624</v>
      </c>
      <c r="BN34" s="205" t="s">
        <v>104</v>
      </c>
      <c r="BO34" s="149" t="s">
        <v>513</v>
      </c>
      <c r="BP34" s="149" t="s">
        <v>606</v>
      </c>
      <c r="BQ34" s="206"/>
      <c r="BR34" s="207"/>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t="s">
        <v>462</v>
      </c>
      <c r="DR34" s="19" t="s">
        <v>836</v>
      </c>
    </row>
    <row r="35" spans="1:125" ht="93.75" x14ac:dyDescent="0.3">
      <c r="A35" s="253">
        <v>26</v>
      </c>
      <c r="B35" s="223" t="s">
        <v>539</v>
      </c>
      <c r="C35" s="140">
        <f t="shared" si="26"/>
        <v>0.96</v>
      </c>
      <c r="D35" s="140"/>
      <c r="E35" s="140">
        <f t="shared" si="27"/>
        <v>0.96</v>
      </c>
      <c r="F35" s="140">
        <f t="shared" si="28"/>
        <v>0.96</v>
      </c>
      <c r="G35" s="140">
        <f t="shared" si="29"/>
        <v>0</v>
      </c>
      <c r="H35" s="215"/>
      <c r="I35" s="157"/>
      <c r="J35" s="157"/>
      <c r="K35" s="215">
        <v>0.96</v>
      </c>
      <c r="L35" s="215"/>
      <c r="M35" s="140">
        <f t="shared" si="30"/>
        <v>0</v>
      </c>
      <c r="N35" s="215"/>
      <c r="O35" s="157"/>
      <c r="P35" s="215"/>
      <c r="Q35" s="157"/>
      <c r="R35" s="215"/>
      <c r="S35" s="157"/>
      <c r="T35" s="157"/>
      <c r="U35" s="140">
        <f t="shared" si="31"/>
        <v>0</v>
      </c>
      <c r="V35" s="157"/>
      <c r="W35" s="157"/>
      <c r="X35" s="157"/>
      <c r="Y35" s="157"/>
      <c r="Z35" s="215"/>
      <c r="AA35" s="157"/>
      <c r="AB35" s="157"/>
      <c r="AC35" s="157"/>
      <c r="AD35" s="141">
        <f t="shared" si="32"/>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3"/>
        <v>0</v>
      </c>
      <c r="BH35" s="140"/>
      <c r="BI35" s="140"/>
      <c r="BJ35" s="140"/>
      <c r="BK35" s="152" t="s">
        <v>409</v>
      </c>
      <c r="BL35" s="149" t="s">
        <v>131</v>
      </c>
      <c r="BM35" s="154" t="s">
        <v>625</v>
      </c>
      <c r="BN35" s="205" t="s">
        <v>104</v>
      </c>
      <c r="BO35" s="149" t="s">
        <v>513</v>
      </c>
      <c r="BP35" s="149" t="s">
        <v>606</v>
      </c>
      <c r="BQ35" s="206"/>
      <c r="BR35" s="207"/>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t="s">
        <v>462</v>
      </c>
      <c r="DR35" s="19" t="s">
        <v>836</v>
      </c>
    </row>
    <row r="36" spans="1:125" s="250" customFormat="1" ht="60" customHeight="1" x14ac:dyDescent="0.3">
      <c r="A36" s="239">
        <v>27</v>
      </c>
      <c r="B36" s="246" t="s">
        <v>336</v>
      </c>
      <c r="C36" s="241">
        <f t="shared" ref="C36:C37" si="34">D36+E36</f>
        <v>0.15</v>
      </c>
      <c r="D36" s="241"/>
      <c r="E36" s="241">
        <f t="shared" ref="E36:E41" si="35">F36+U36+BG36</f>
        <v>0.15</v>
      </c>
      <c r="F36" s="241">
        <f t="shared" ref="F36:F41" si="36">G36+K36+L36+M36+R36+S36+T36</f>
        <v>0</v>
      </c>
      <c r="G36" s="241">
        <f t="shared" ref="G36:G37" si="37">H36+I36+J36</f>
        <v>0</v>
      </c>
      <c r="H36" s="243"/>
      <c r="I36" s="243"/>
      <c r="J36" s="243"/>
      <c r="K36" s="262"/>
      <c r="L36" s="262"/>
      <c r="M36" s="241">
        <f t="shared" ref="M36:M41" si="38">SUM(N36:P36)</f>
        <v>0</v>
      </c>
      <c r="N36" s="262"/>
      <c r="O36" s="243"/>
      <c r="P36" s="262"/>
      <c r="Q36" s="243"/>
      <c r="R36" s="262"/>
      <c r="S36" s="243"/>
      <c r="T36" s="243"/>
      <c r="U36" s="241">
        <f t="shared" ref="U36:U41" si="39">V36+W36+X36+Y36+Z36+AA36+AB36+AC36+AD36+AU36+AV36+AW36+AX36+AY36+AZ36+BA36+BB36+BC36+BD36+BE36+BF36</f>
        <v>0</v>
      </c>
      <c r="V36" s="243"/>
      <c r="W36" s="243"/>
      <c r="X36" s="243"/>
      <c r="Y36" s="243"/>
      <c r="Z36" s="262"/>
      <c r="AA36" s="243"/>
      <c r="AB36" s="243"/>
      <c r="AC36" s="243"/>
      <c r="AD36" s="245">
        <f t="shared" ref="AD36:AD41" si="40">SUM(AE36:AT36)</f>
        <v>0</v>
      </c>
      <c r="AE36" s="243"/>
      <c r="AF36" s="243"/>
      <c r="AG36" s="243"/>
      <c r="AH36" s="243"/>
      <c r="AI36" s="262"/>
      <c r="AJ36" s="243"/>
      <c r="AK36" s="243"/>
      <c r="AL36" s="243"/>
      <c r="AM36" s="243"/>
      <c r="AN36" s="243"/>
      <c r="AO36" s="243"/>
      <c r="AP36" s="243"/>
      <c r="AQ36" s="243"/>
      <c r="AR36" s="243"/>
      <c r="AS36" s="243"/>
      <c r="AT36" s="243"/>
      <c r="AU36" s="243"/>
      <c r="AV36" s="262"/>
      <c r="AW36" s="243"/>
      <c r="AX36" s="243"/>
      <c r="AY36" s="243"/>
      <c r="AZ36" s="243"/>
      <c r="BA36" s="243"/>
      <c r="BB36" s="243"/>
      <c r="BC36" s="243"/>
      <c r="BD36" s="243"/>
      <c r="BE36" s="243"/>
      <c r="BF36" s="243"/>
      <c r="BG36" s="241">
        <f t="shared" ref="BG36:BG41" si="41">BH36+BI36+BJ36</f>
        <v>0.15</v>
      </c>
      <c r="BH36" s="246"/>
      <c r="BI36" s="336">
        <v>0.15</v>
      </c>
      <c r="BJ36" s="246"/>
      <c r="BK36" s="247" t="s">
        <v>409</v>
      </c>
      <c r="BL36" s="239" t="s">
        <v>131</v>
      </c>
      <c r="BM36" s="263" t="s">
        <v>626</v>
      </c>
      <c r="BN36" s="239" t="s">
        <v>121</v>
      </c>
      <c r="BO36" s="239" t="s">
        <v>568</v>
      </c>
      <c r="BP36" s="239" t="s">
        <v>606</v>
      </c>
      <c r="BQ36" s="249" t="s">
        <v>392</v>
      </c>
      <c r="BT36" s="251" t="s">
        <v>124</v>
      </c>
      <c r="BU36" s="256"/>
      <c r="BZ36" s="250">
        <f t="shared" ref="BZ36:BZ37" si="42">SUM(G36:BJ36)</f>
        <v>0.3</v>
      </c>
      <c r="DR36" s="316" t="s">
        <v>836</v>
      </c>
      <c r="DS36" s="250" t="s">
        <v>841</v>
      </c>
    </row>
    <row r="37" spans="1:125" s="250" customFormat="1" ht="61.35" customHeight="1" x14ac:dyDescent="0.3">
      <c r="A37" s="253">
        <v>28</v>
      </c>
      <c r="B37" s="246" t="s">
        <v>337</v>
      </c>
      <c r="C37" s="241">
        <f t="shared" si="34"/>
        <v>0.04</v>
      </c>
      <c r="D37" s="241"/>
      <c r="E37" s="241">
        <f t="shared" si="35"/>
        <v>0.04</v>
      </c>
      <c r="F37" s="241">
        <f t="shared" si="36"/>
        <v>0</v>
      </c>
      <c r="G37" s="241">
        <f t="shared" si="37"/>
        <v>0</v>
      </c>
      <c r="H37" s="243"/>
      <c r="I37" s="243"/>
      <c r="J37" s="243"/>
      <c r="K37" s="262"/>
      <c r="L37" s="262"/>
      <c r="M37" s="241">
        <f t="shared" si="38"/>
        <v>0</v>
      </c>
      <c r="N37" s="262"/>
      <c r="O37" s="243"/>
      <c r="P37" s="262"/>
      <c r="Q37" s="243"/>
      <c r="R37" s="262"/>
      <c r="S37" s="243"/>
      <c r="T37" s="243"/>
      <c r="U37" s="241">
        <f t="shared" si="39"/>
        <v>0</v>
      </c>
      <c r="V37" s="243"/>
      <c r="W37" s="243"/>
      <c r="X37" s="243"/>
      <c r="Y37" s="243"/>
      <c r="Z37" s="262"/>
      <c r="AA37" s="243"/>
      <c r="AB37" s="243"/>
      <c r="AC37" s="243"/>
      <c r="AD37" s="245">
        <f t="shared" si="40"/>
        <v>0</v>
      </c>
      <c r="AE37" s="243"/>
      <c r="AF37" s="243"/>
      <c r="AG37" s="243"/>
      <c r="AH37" s="243"/>
      <c r="AI37" s="262"/>
      <c r="AJ37" s="243"/>
      <c r="AK37" s="243"/>
      <c r="AL37" s="243"/>
      <c r="AM37" s="243"/>
      <c r="AN37" s="243"/>
      <c r="AO37" s="243"/>
      <c r="AP37" s="243"/>
      <c r="AQ37" s="243"/>
      <c r="AR37" s="243"/>
      <c r="AS37" s="243"/>
      <c r="AT37" s="243"/>
      <c r="AU37" s="243"/>
      <c r="AV37" s="262"/>
      <c r="AW37" s="243"/>
      <c r="AX37" s="243"/>
      <c r="AY37" s="243"/>
      <c r="AZ37" s="243"/>
      <c r="BA37" s="243"/>
      <c r="BB37" s="243"/>
      <c r="BC37" s="243"/>
      <c r="BD37" s="243"/>
      <c r="BE37" s="243"/>
      <c r="BF37" s="243"/>
      <c r="BG37" s="241">
        <f t="shared" si="41"/>
        <v>0.04</v>
      </c>
      <c r="BH37" s="246"/>
      <c r="BI37" s="336">
        <v>0.04</v>
      </c>
      <c r="BJ37" s="246"/>
      <c r="BK37" s="247" t="s">
        <v>409</v>
      </c>
      <c r="BL37" s="239" t="s">
        <v>131</v>
      </c>
      <c r="BM37" s="263"/>
      <c r="BN37" s="239" t="s">
        <v>121</v>
      </c>
      <c r="BO37" s="239" t="s">
        <v>568</v>
      </c>
      <c r="BP37" s="239" t="s">
        <v>606</v>
      </c>
      <c r="BQ37" s="249" t="s">
        <v>392</v>
      </c>
      <c r="BT37" s="251" t="s">
        <v>124</v>
      </c>
      <c r="BU37" s="256"/>
      <c r="BZ37" s="250">
        <f t="shared" si="42"/>
        <v>0.08</v>
      </c>
      <c r="CF37" s="337"/>
      <c r="DR37" s="316" t="s">
        <v>836</v>
      </c>
      <c r="DS37" s="250" t="s">
        <v>842</v>
      </c>
    </row>
    <row r="38" spans="1:125" ht="52.35" customHeight="1" x14ac:dyDescent="0.3">
      <c r="A38" s="149">
        <v>29</v>
      </c>
      <c r="B38" s="56" t="s">
        <v>315</v>
      </c>
      <c r="C38" s="140">
        <f t="shared" ref="C38:C42" si="43">D38+E38</f>
        <v>0.2</v>
      </c>
      <c r="D38" s="140"/>
      <c r="E38" s="140">
        <f t="shared" si="35"/>
        <v>0.2</v>
      </c>
      <c r="F38" s="140">
        <f t="shared" si="36"/>
        <v>0.2</v>
      </c>
      <c r="G38" s="140">
        <f t="shared" ref="G38:G41" si="44">H38+I38+J38</f>
        <v>0</v>
      </c>
      <c r="H38" s="157"/>
      <c r="I38" s="157"/>
      <c r="J38" s="157"/>
      <c r="K38" s="215">
        <v>0.2</v>
      </c>
      <c r="L38" s="215"/>
      <c r="M38" s="140">
        <f t="shared" si="38"/>
        <v>0</v>
      </c>
      <c r="N38" s="215"/>
      <c r="O38" s="157"/>
      <c r="P38" s="215"/>
      <c r="Q38" s="157"/>
      <c r="R38" s="215"/>
      <c r="S38" s="157"/>
      <c r="T38" s="157"/>
      <c r="U38" s="140">
        <f t="shared" si="39"/>
        <v>0</v>
      </c>
      <c r="V38" s="157"/>
      <c r="W38" s="157"/>
      <c r="X38" s="157"/>
      <c r="Y38" s="157"/>
      <c r="Z38" s="215"/>
      <c r="AA38" s="157"/>
      <c r="AB38" s="157"/>
      <c r="AC38" s="157"/>
      <c r="AD38" s="141">
        <f t="shared" si="40"/>
        <v>0</v>
      </c>
      <c r="AE38" s="157"/>
      <c r="AF38" s="157"/>
      <c r="AG38" s="157"/>
      <c r="AH38" s="157"/>
      <c r="AI38" s="215"/>
      <c r="AJ38" s="157"/>
      <c r="AK38" s="157"/>
      <c r="AL38" s="157"/>
      <c r="AM38" s="157"/>
      <c r="AN38" s="157"/>
      <c r="AO38" s="157"/>
      <c r="AP38" s="157"/>
      <c r="AQ38" s="157"/>
      <c r="AR38" s="157"/>
      <c r="AS38" s="157"/>
      <c r="AT38" s="157"/>
      <c r="AU38" s="157"/>
      <c r="AV38" s="215"/>
      <c r="AW38" s="157"/>
      <c r="AX38" s="157"/>
      <c r="AY38" s="157"/>
      <c r="AZ38" s="157"/>
      <c r="BA38" s="157"/>
      <c r="BB38" s="157"/>
      <c r="BC38" s="157"/>
      <c r="BD38" s="157"/>
      <c r="BE38" s="157"/>
      <c r="BF38" s="157"/>
      <c r="BG38" s="140">
        <f t="shared" si="41"/>
        <v>0</v>
      </c>
      <c r="BH38" s="56"/>
      <c r="BI38" s="228"/>
      <c r="BJ38" s="56"/>
      <c r="BK38" s="152" t="s">
        <v>409</v>
      </c>
      <c r="BL38" s="149" t="s">
        <v>131</v>
      </c>
      <c r="BM38" s="149"/>
      <c r="BN38" s="149" t="s">
        <v>113</v>
      </c>
      <c r="BO38" s="149" t="s">
        <v>512</v>
      </c>
      <c r="BP38" s="149" t="s">
        <v>606</v>
      </c>
      <c r="BQ38" s="60" t="s">
        <v>392</v>
      </c>
      <c r="BR38" s="46"/>
      <c r="BS38" s="46"/>
      <c r="BT38" s="170" t="s">
        <v>166</v>
      </c>
      <c r="BU38" s="137"/>
      <c r="BV38" s="46"/>
      <c r="BW38" s="46"/>
      <c r="BX38" s="46"/>
      <c r="BY38" s="46"/>
      <c r="BZ38" s="46">
        <f t="shared" ref="BZ38:BZ41" si="45">SUM(G38:BJ38)</f>
        <v>0.2</v>
      </c>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F38" s="46" t="s">
        <v>705</v>
      </c>
      <c r="DR38" s="19" t="s">
        <v>836</v>
      </c>
      <c r="DT38" s="250" t="s">
        <v>844</v>
      </c>
    </row>
    <row r="39" spans="1:125" ht="96" customHeight="1" x14ac:dyDescent="0.3">
      <c r="A39" s="253">
        <v>30</v>
      </c>
      <c r="B39" s="56" t="s">
        <v>316</v>
      </c>
      <c r="C39" s="140">
        <f t="shared" si="43"/>
        <v>0.25</v>
      </c>
      <c r="D39" s="140"/>
      <c r="E39" s="140">
        <f t="shared" si="35"/>
        <v>0.25</v>
      </c>
      <c r="F39" s="140">
        <f t="shared" si="36"/>
        <v>0.25</v>
      </c>
      <c r="G39" s="140">
        <f t="shared" si="44"/>
        <v>0</v>
      </c>
      <c r="H39" s="157"/>
      <c r="I39" s="157"/>
      <c r="J39" s="157"/>
      <c r="K39" s="215">
        <v>0.25</v>
      </c>
      <c r="L39" s="215"/>
      <c r="M39" s="140">
        <f t="shared" si="38"/>
        <v>0</v>
      </c>
      <c r="N39" s="215"/>
      <c r="O39" s="157"/>
      <c r="P39" s="215"/>
      <c r="Q39" s="157"/>
      <c r="R39" s="215"/>
      <c r="S39" s="157"/>
      <c r="T39" s="157"/>
      <c r="U39" s="140">
        <f t="shared" si="39"/>
        <v>0</v>
      </c>
      <c r="V39" s="157"/>
      <c r="W39" s="157"/>
      <c r="X39" s="157"/>
      <c r="Y39" s="157"/>
      <c r="Z39" s="215"/>
      <c r="AA39" s="157"/>
      <c r="AB39" s="157"/>
      <c r="AC39" s="157"/>
      <c r="AD39" s="141">
        <f t="shared" si="40"/>
        <v>0</v>
      </c>
      <c r="AE39" s="157"/>
      <c r="AF39" s="157"/>
      <c r="AG39" s="157"/>
      <c r="AH39" s="157"/>
      <c r="AI39" s="215"/>
      <c r="AJ39" s="157"/>
      <c r="AK39" s="157"/>
      <c r="AL39" s="157"/>
      <c r="AM39" s="157"/>
      <c r="AN39" s="157"/>
      <c r="AO39" s="157"/>
      <c r="AP39" s="157"/>
      <c r="AQ39" s="157"/>
      <c r="AR39" s="157"/>
      <c r="AS39" s="157"/>
      <c r="AT39" s="157"/>
      <c r="AU39" s="157"/>
      <c r="AV39" s="215"/>
      <c r="AW39" s="157"/>
      <c r="AX39" s="157"/>
      <c r="AY39" s="157"/>
      <c r="AZ39" s="157"/>
      <c r="BA39" s="157"/>
      <c r="BB39" s="157"/>
      <c r="BC39" s="157"/>
      <c r="BD39" s="157"/>
      <c r="BE39" s="157"/>
      <c r="BF39" s="157"/>
      <c r="BG39" s="140">
        <f t="shared" si="41"/>
        <v>0</v>
      </c>
      <c r="BH39" s="56"/>
      <c r="BI39" s="228"/>
      <c r="BJ39" s="56"/>
      <c r="BK39" s="152" t="s">
        <v>409</v>
      </c>
      <c r="BL39" s="149" t="s">
        <v>131</v>
      </c>
      <c r="BM39" s="149" t="s">
        <v>417</v>
      </c>
      <c r="BN39" s="149" t="s">
        <v>113</v>
      </c>
      <c r="BO39" s="149" t="s">
        <v>512</v>
      </c>
      <c r="BP39" s="149" t="s">
        <v>606</v>
      </c>
      <c r="BQ39" s="60" t="s">
        <v>392</v>
      </c>
      <c r="BR39" s="46"/>
      <c r="BS39" s="46"/>
      <c r="BT39" s="170" t="s">
        <v>153</v>
      </c>
      <c r="BU39" s="137"/>
      <c r="BV39" s="46"/>
      <c r="BW39" s="46"/>
      <c r="BX39" s="46"/>
      <c r="BY39" s="46"/>
      <c r="BZ39" s="46">
        <f t="shared" si="45"/>
        <v>0.25</v>
      </c>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DF39" s="46" t="s">
        <v>705</v>
      </c>
      <c r="DR39" s="19" t="s">
        <v>836</v>
      </c>
    </row>
    <row r="40" spans="1:125" ht="66" customHeight="1" x14ac:dyDescent="0.3">
      <c r="A40" s="149">
        <v>31</v>
      </c>
      <c r="B40" s="56" t="s">
        <v>660</v>
      </c>
      <c r="C40" s="140">
        <f t="shared" si="43"/>
        <v>0.3</v>
      </c>
      <c r="D40" s="140"/>
      <c r="E40" s="140">
        <f t="shared" si="35"/>
        <v>0.3</v>
      </c>
      <c r="F40" s="140">
        <f t="shared" si="36"/>
        <v>0.3</v>
      </c>
      <c r="G40" s="140">
        <f t="shared" si="44"/>
        <v>0</v>
      </c>
      <c r="H40" s="157"/>
      <c r="I40" s="157"/>
      <c r="J40" s="157"/>
      <c r="K40" s="215">
        <v>0.3</v>
      </c>
      <c r="L40" s="215"/>
      <c r="M40" s="140">
        <f t="shared" si="38"/>
        <v>0</v>
      </c>
      <c r="N40" s="215"/>
      <c r="O40" s="157"/>
      <c r="P40" s="215"/>
      <c r="Q40" s="157"/>
      <c r="R40" s="215"/>
      <c r="S40" s="157"/>
      <c r="T40" s="157"/>
      <c r="U40" s="140">
        <f t="shared" si="39"/>
        <v>0</v>
      </c>
      <c r="V40" s="157"/>
      <c r="W40" s="157"/>
      <c r="X40" s="157"/>
      <c r="Y40" s="157"/>
      <c r="Z40" s="215"/>
      <c r="AA40" s="157"/>
      <c r="AB40" s="157"/>
      <c r="AC40" s="157"/>
      <c r="AD40" s="141">
        <f t="shared" si="40"/>
        <v>0</v>
      </c>
      <c r="AE40" s="157"/>
      <c r="AF40" s="157"/>
      <c r="AG40" s="157"/>
      <c r="AH40" s="157"/>
      <c r="AI40" s="215"/>
      <c r="AJ40" s="157"/>
      <c r="AK40" s="157"/>
      <c r="AL40" s="157"/>
      <c r="AM40" s="157"/>
      <c r="AN40" s="157"/>
      <c r="AO40" s="157"/>
      <c r="AP40" s="157"/>
      <c r="AQ40" s="157"/>
      <c r="AR40" s="157"/>
      <c r="AS40" s="157"/>
      <c r="AT40" s="157"/>
      <c r="AU40" s="157"/>
      <c r="AV40" s="215"/>
      <c r="AW40" s="157"/>
      <c r="AX40" s="157"/>
      <c r="AY40" s="157"/>
      <c r="AZ40" s="157"/>
      <c r="BA40" s="157"/>
      <c r="BB40" s="157"/>
      <c r="BC40" s="157"/>
      <c r="BD40" s="157"/>
      <c r="BE40" s="157"/>
      <c r="BF40" s="157"/>
      <c r="BG40" s="140">
        <f t="shared" si="41"/>
        <v>0</v>
      </c>
      <c r="BH40" s="56"/>
      <c r="BI40" s="228"/>
      <c r="BJ40" s="56"/>
      <c r="BK40" s="152" t="s">
        <v>409</v>
      </c>
      <c r="BL40" s="149" t="s">
        <v>131</v>
      </c>
      <c r="BM40" s="149"/>
      <c r="BN40" s="149" t="s">
        <v>113</v>
      </c>
      <c r="BO40" s="149" t="s">
        <v>512</v>
      </c>
      <c r="BP40" s="149" t="s">
        <v>606</v>
      </c>
      <c r="BQ40" s="60" t="s">
        <v>392</v>
      </c>
      <c r="BR40" s="46"/>
      <c r="BS40" s="46"/>
      <c r="BT40" s="170" t="s">
        <v>166</v>
      </c>
      <c r="BU40" s="137"/>
      <c r="BV40" s="46"/>
      <c r="BW40" s="46"/>
      <c r="BX40" s="46"/>
      <c r="BY40" s="46"/>
      <c r="BZ40" s="46">
        <f t="shared" si="45"/>
        <v>0.3</v>
      </c>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DF40" s="46" t="s">
        <v>705</v>
      </c>
      <c r="DR40" s="19" t="s">
        <v>836</v>
      </c>
    </row>
    <row r="41" spans="1:125" s="250" customFormat="1" ht="34.35" customHeight="1" x14ac:dyDescent="0.3">
      <c r="A41" s="253">
        <v>32</v>
      </c>
      <c r="B41" s="246" t="s">
        <v>541</v>
      </c>
      <c r="C41" s="241">
        <f t="shared" si="43"/>
        <v>0.4</v>
      </c>
      <c r="D41" s="241"/>
      <c r="E41" s="241">
        <f t="shared" si="35"/>
        <v>0.4</v>
      </c>
      <c r="F41" s="241">
        <f t="shared" si="36"/>
        <v>0.4</v>
      </c>
      <c r="G41" s="241">
        <f t="shared" si="44"/>
        <v>0</v>
      </c>
      <c r="H41" s="243"/>
      <c r="I41" s="243"/>
      <c r="J41" s="243"/>
      <c r="K41" s="262"/>
      <c r="L41" s="262">
        <v>0.4</v>
      </c>
      <c r="M41" s="241">
        <f t="shared" si="38"/>
        <v>0</v>
      </c>
      <c r="N41" s="262"/>
      <c r="O41" s="243"/>
      <c r="P41" s="262"/>
      <c r="Q41" s="243"/>
      <c r="R41" s="262"/>
      <c r="S41" s="243"/>
      <c r="T41" s="243"/>
      <c r="U41" s="241">
        <f t="shared" si="39"/>
        <v>0</v>
      </c>
      <c r="V41" s="243"/>
      <c r="W41" s="243"/>
      <c r="X41" s="243"/>
      <c r="Y41" s="243"/>
      <c r="Z41" s="262"/>
      <c r="AA41" s="243"/>
      <c r="AB41" s="243"/>
      <c r="AC41" s="243"/>
      <c r="AD41" s="245">
        <f t="shared" si="40"/>
        <v>0</v>
      </c>
      <c r="AE41" s="243"/>
      <c r="AF41" s="243"/>
      <c r="AG41" s="243"/>
      <c r="AH41" s="243"/>
      <c r="AI41" s="262"/>
      <c r="AJ41" s="243"/>
      <c r="AK41" s="243"/>
      <c r="AL41" s="243"/>
      <c r="AM41" s="243"/>
      <c r="AN41" s="243"/>
      <c r="AO41" s="243"/>
      <c r="AP41" s="243"/>
      <c r="AQ41" s="243"/>
      <c r="AR41" s="243"/>
      <c r="AS41" s="243"/>
      <c r="AT41" s="243"/>
      <c r="AU41" s="243"/>
      <c r="AV41" s="262"/>
      <c r="AW41" s="243"/>
      <c r="AX41" s="243"/>
      <c r="AY41" s="243"/>
      <c r="AZ41" s="243"/>
      <c r="BA41" s="243"/>
      <c r="BB41" s="243"/>
      <c r="BC41" s="243"/>
      <c r="BD41" s="243"/>
      <c r="BE41" s="243"/>
      <c r="BF41" s="243"/>
      <c r="BG41" s="241">
        <f t="shared" si="41"/>
        <v>0</v>
      </c>
      <c r="BH41" s="246"/>
      <c r="BI41" s="338"/>
      <c r="BJ41" s="246"/>
      <c r="BK41" s="247" t="s">
        <v>409</v>
      </c>
      <c r="BL41" s="239" t="s">
        <v>131</v>
      </c>
      <c r="BM41" s="239" t="s">
        <v>418</v>
      </c>
      <c r="BN41" s="239" t="s">
        <v>113</v>
      </c>
      <c r="BO41" s="239" t="s">
        <v>512</v>
      </c>
      <c r="BP41" s="239" t="s">
        <v>606</v>
      </c>
      <c r="BQ41" s="249" t="s">
        <v>392</v>
      </c>
      <c r="BT41" s="251" t="s">
        <v>153</v>
      </c>
      <c r="BU41" s="256"/>
      <c r="BZ41" s="250">
        <f t="shared" si="45"/>
        <v>0.4</v>
      </c>
      <c r="DF41" s="250" t="s">
        <v>705</v>
      </c>
      <c r="DR41" s="316" t="s">
        <v>836</v>
      </c>
      <c r="DT41" s="250" t="s">
        <v>843</v>
      </c>
    </row>
    <row r="42" spans="1:125" ht="56.25" x14ac:dyDescent="0.3">
      <c r="A42" s="149">
        <v>33</v>
      </c>
      <c r="B42" s="223" t="s">
        <v>593</v>
      </c>
      <c r="C42" s="140">
        <f t="shared" si="43"/>
        <v>42.4</v>
      </c>
      <c r="D42" s="140">
        <v>41.4</v>
      </c>
      <c r="E42" s="140">
        <f t="shared" ref="E42" si="46">F42+U42+BG42</f>
        <v>1</v>
      </c>
      <c r="F42" s="140">
        <f t="shared" ref="F42" si="47">G42+K42+L42+M42+R42+S42+T42</f>
        <v>1</v>
      </c>
      <c r="G42" s="140">
        <f>H42+I42+J42</f>
        <v>0</v>
      </c>
      <c r="H42" s="140"/>
      <c r="I42" s="140"/>
      <c r="J42" s="140"/>
      <c r="K42" s="140">
        <v>1</v>
      </c>
      <c r="L42" s="140"/>
      <c r="M42" s="140">
        <f t="shared" ref="M42" si="48">SUM(N42:P42)</f>
        <v>0</v>
      </c>
      <c r="N42" s="140"/>
      <c r="O42" s="140"/>
      <c r="P42" s="140"/>
      <c r="Q42" s="140"/>
      <c r="R42" s="140"/>
      <c r="S42" s="140"/>
      <c r="T42" s="140"/>
      <c r="U42" s="140">
        <f t="shared" ref="U42" si="49">V42+W42+X42+Y42+Z42+AA42+AB42+AC42+AD42+AU42+AV42+AW42+AX42+AY42+AZ42+BA42+BB42+BC42+BD42+BE42+BF42</f>
        <v>0</v>
      </c>
      <c r="V42" s="140"/>
      <c r="W42" s="140"/>
      <c r="X42" s="140"/>
      <c r="Y42" s="140"/>
      <c r="Z42" s="140"/>
      <c r="AA42" s="140"/>
      <c r="AB42" s="140"/>
      <c r="AC42" s="140"/>
      <c r="AD42" s="141">
        <f t="shared" ref="AD42" si="50">SUM(AE42:AT42)</f>
        <v>0</v>
      </c>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68"/>
      <c r="BE42" s="140"/>
      <c r="BF42" s="140"/>
      <c r="BG42" s="140">
        <f t="shared" ref="BG42" si="51">BH42+BI42+BJ42</f>
        <v>0</v>
      </c>
      <c r="BH42" s="140"/>
      <c r="BI42" s="140"/>
      <c r="BJ42" s="140"/>
      <c r="BK42" s="152" t="s">
        <v>409</v>
      </c>
      <c r="BL42" s="149" t="s">
        <v>131</v>
      </c>
      <c r="BM42" s="154" t="s">
        <v>415</v>
      </c>
      <c r="BN42" s="205" t="s">
        <v>119</v>
      </c>
      <c r="BO42" s="149" t="s">
        <v>513</v>
      </c>
      <c r="BP42" s="149" t="s">
        <v>606</v>
      </c>
      <c r="BQ42" s="206"/>
      <c r="BR42" s="207"/>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R42" s="19" t="s">
        <v>836</v>
      </c>
    </row>
    <row r="43" spans="1:125" s="250" customFormat="1" ht="20.100000000000001" customHeight="1" x14ac:dyDescent="0.3">
      <c r="A43" s="239">
        <v>34</v>
      </c>
      <c r="B43" s="240" t="s">
        <v>845</v>
      </c>
      <c r="C43" s="263">
        <v>0.4</v>
      </c>
      <c r="D43" s="316"/>
      <c r="E43" s="316"/>
      <c r="F43" s="316"/>
      <c r="G43" s="316"/>
      <c r="H43" s="316"/>
      <c r="I43" s="316"/>
      <c r="J43" s="316"/>
      <c r="K43" s="263">
        <v>0.4</v>
      </c>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149" t="s">
        <v>131</v>
      </c>
      <c r="BM43" s="316"/>
      <c r="BN43" s="263" t="s">
        <v>113</v>
      </c>
      <c r="BO43" s="239" t="s">
        <v>512</v>
      </c>
      <c r="BP43" s="263">
        <v>2023</v>
      </c>
      <c r="BQ43" s="315"/>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248"/>
    </row>
    <row r="44" spans="1:125" s="250" customFormat="1" ht="58.35" customHeight="1" x14ac:dyDescent="0.3">
      <c r="A44" s="149">
        <v>35</v>
      </c>
      <c r="B44" s="304" t="s">
        <v>846</v>
      </c>
      <c r="C44" s="316">
        <v>0.02</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263"/>
      <c r="BO44" s="263"/>
      <c r="BP44" s="263">
        <v>2023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248" t="s">
        <v>847</v>
      </c>
    </row>
    <row r="45" spans="1:125" s="250" customFormat="1" ht="56.25" x14ac:dyDescent="0.3">
      <c r="A45" s="239">
        <v>36</v>
      </c>
      <c r="B45" s="304" t="s">
        <v>848</v>
      </c>
      <c r="C45" s="316">
        <v>0.7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263"/>
      <c r="BO45" s="263"/>
      <c r="BP45" s="263">
        <v>2023</v>
      </c>
      <c r="BQ45" s="315"/>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248" t="s">
        <v>847</v>
      </c>
      <c r="DT45" s="250" t="s">
        <v>850</v>
      </c>
    </row>
    <row r="46" spans="1:125" s="250" customFormat="1" ht="56.25" x14ac:dyDescent="0.3">
      <c r="A46" s="149">
        <v>37</v>
      </c>
      <c r="B46" s="304" t="s">
        <v>849</v>
      </c>
      <c r="C46" s="316">
        <v>0.03</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263"/>
      <c r="BO46" s="263"/>
      <c r="BP46" s="263">
        <v>2023</v>
      </c>
      <c r="BQ46" s="315"/>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248" t="s">
        <v>847</v>
      </c>
      <c r="DU46" s="250">
        <f>2000*3.5</f>
        <v>7000</v>
      </c>
    </row>
    <row r="53" spans="119:119" x14ac:dyDescent="0.3">
      <c r="DO53" s="816"/>
    </row>
    <row r="54" spans="119:119" x14ac:dyDescent="0.3">
      <c r="DO54" s="816"/>
    </row>
    <row r="55" spans="119:119" x14ac:dyDescent="0.3">
      <c r="DO55" s="816"/>
    </row>
    <row r="56" spans="119:119" x14ac:dyDescent="0.3">
      <c r="DO56" s="816"/>
    </row>
    <row r="57" spans="119:119" x14ac:dyDescent="0.3">
      <c r="DO57" s="816"/>
    </row>
    <row r="58" spans="119:119" x14ac:dyDescent="0.3">
      <c r="DO58" s="816"/>
    </row>
    <row r="59" spans="119:119" x14ac:dyDescent="0.3">
      <c r="DO59" s="816"/>
    </row>
    <row r="60" spans="119:119" x14ac:dyDescent="0.3">
      <c r="DO60" s="816"/>
    </row>
    <row r="61" spans="119:119" x14ac:dyDescent="0.3">
      <c r="DO61" s="816"/>
    </row>
    <row r="63" spans="119:119" x14ac:dyDescent="0.3">
      <c r="DO63" s="816"/>
    </row>
    <row r="64" spans="119:119" x14ac:dyDescent="0.3">
      <c r="DO64" s="816"/>
    </row>
    <row r="65" spans="119:119" x14ac:dyDescent="0.3">
      <c r="DO65" s="816"/>
    </row>
    <row r="66" spans="119:119" x14ac:dyDescent="0.3">
      <c r="DO66" s="816"/>
    </row>
    <row r="67" spans="119:119" x14ac:dyDescent="0.3">
      <c r="DO67" s="816"/>
    </row>
    <row r="68" spans="119:119" x14ac:dyDescent="0.3">
      <c r="DO68" s="816"/>
    </row>
  </sheetData>
  <autoFilter ref="A9:DQ42"/>
  <mergeCells count="62">
    <mergeCell ref="DR5:DR8"/>
    <mergeCell ref="DO67:DO68"/>
    <mergeCell ref="DO63:DO64"/>
    <mergeCell ref="DO65:DO66"/>
    <mergeCell ref="DO58:DO59"/>
    <mergeCell ref="DO60:DO61"/>
    <mergeCell ref="DO53:DO55"/>
    <mergeCell ref="DO56:DO57"/>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honeticPr fontId="31" type="noConversion"/>
  <pageMargins left="0.32" right="0.17" top="0.4" bottom="0.44"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7"/>
  <dimension ref="A1:DA42"/>
  <sheetViews>
    <sheetView topLeftCell="A3" zoomScale="70" zoomScaleNormal="70" workbookViewId="0">
      <selection activeCell="K46" sqref="K46"/>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6384" width="8.77734375" style="39"/>
  </cols>
  <sheetData>
    <row r="1" spans="1:104"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4" x14ac:dyDescent="0.3">
      <c r="A3" s="832" t="s">
        <v>437</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4"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4"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4"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4"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4"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387</v>
      </c>
      <c r="C10" s="7">
        <f t="shared" ref="C10:C11" si="0">D10+E10</f>
        <v>2</v>
      </c>
      <c r="D10" s="7"/>
      <c r="E10" s="7">
        <f t="shared" ref="E10:E11" si="1">F10+U10+BG10</f>
        <v>2</v>
      </c>
      <c r="F10" s="64">
        <v>2</v>
      </c>
      <c r="G10" s="19"/>
      <c r="H10" s="65"/>
      <c r="I10" s="65"/>
      <c r="J10" s="19"/>
      <c r="K10" s="65"/>
      <c r="L10" s="65"/>
      <c r="M10" s="19">
        <f t="shared" ref="M10:M11" si="2">SUM(N10:P10)</f>
        <v>2</v>
      </c>
      <c r="N10" s="65"/>
      <c r="O10" s="19"/>
      <c r="P10" s="40">
        <v>2</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5" t="s">
        <v>199</v>
      </c>
      <c r="BM10" s="19"/>
      <c r="BN10" s="63" t="s">
        <v>85</v>
      </c>
      <c r="BO10" s="60" t="s">
        <v>384</v>
      </c>
      <c r="BP10" s="39"/>
      <c r="BQ10" s="39"/>
      <c r="BR10" s="39"/>
      <c r="BS10" s="39"/>
      <c r="BT10" s="39"/>
      <c r="BU10" s="39"/>
      <c r="BV10" s="39"/>
      <c r="BW10" s="46"/>
      <c r="BX10" s="46">
        <f t="shared" ref="BX10:BX11" si="3">SUM(G10:BJ10)</f>
        <v>4</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84" customFormat="1" x14ac:dyDescent="0.3">
      <c r="A11" s="72">
        <v>2</v>
      </c>
      <c r="B11" s="73" t="s">
        <v>388</v>
      </c>
      <c r="C11" s="74">
        <f t="shared" si="0"/>
        <v>0.1</v>
      </c>
      <c r="D11" s="74"/>
      <c r="E11" s="74">
        <f t="shared" si="1"/>
        <v>0.1</v>
      </c>
      <c r="F11" s="75">
        <v>0.1</v>
      </c>
      <c r="G11" s="76"/>
      <c r="H11" s="77"/>
      <c r="I11" s="77"/>
      <c r="J11" s="76"/>
      <c r="K11" s="77"/>
      <c r="L11" s="77"/>
      <c r="M11" s="76">
        <f t="shared" si="2"/>
        <v>0.1</v>
      </c>
      <c r="N11" s="77"/>
      <c r="O11" s="76"/>
      <c r="P11" s="78">
        <v>0.1</v>
      </c>
      <c r="Q11" s="76"/>
      <c r="R11" s="77"/>
      <c r="S11" s="76"/>
      <c r="T11" s="76"/>
      <c r="U11" s="77"/>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7"/>
      <c r="BH11" s="76"/>
      <c r="BI11" s="76"/>
      <c r="BJ11" s="76"/>
      <c r="BK11" s="79" t="s">
        <v>409</v>
      </c>
      <c r="BL11" s="80" t="s">
        <v>199</v>
      </c>
      <c r="BM11" s="76"/>
      <c r="BN11" s="72" t="s">
        <v>85</v>
      </c>
      <c r="BO11" s="81" t="s">
        <v>384</v>
      </c>
      <c r="BP11" s="82"/>
      <c r="BQ11" s="82"/>
      <c r="BR11" s="82"/>
      <c r="BS11" s="82"/>
      <c r="BT11" s="82"/>
      <c r="BU11" s="82"/>
      <c r="BV11" s="82"/>
      <c r="BW11" s="83"/>
      <c r="BX11" s="83">
        <f t="shared" si="3"/>
        <v>0.2</v>
      </c>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row>
    <row r="12" spans="1:104" s="49" customFormat="1" ht="56.25" x14ac:dyDescent="0.3">
      <c r="A12" s="63">
        <v>3</v>
      </c>
      <c r="B12" s="57" t="s">
        <v>197</v>
      </c>
      <c r="C12" s="7">
        <f t="shared" ref="C12:C26" si="4">D12+E12</f>
        <v>2.3210000000000002</v>
      </c>
      <c r="D12" s="7"/>
      <c r="E12" s="7">
        <f t="shared" ref="E12:E26" si="5">F12+U12+BG12</f>
        <v>2.3210000000000002</v>
      </c>
      <c r="F12" s="7">
        <f t="shared" ref="F12:F26" si="6">G12+K12+L12+M12+R12+S12+T12</f>
        <v>1.78</v>
      </c>
      <c r="G12" s="7">
        <f t="shared" ref="G12:G22" si="7">H12+I12+J12</f>
        <v>0</v>
      </c>
      <c r="H12" s="15"/>
      <c r="I12" s="35"/>
      <c r="J12" s="35"/>
      <c r="K12" s="15">
        <v>0.95</v>
      </c>
      <c r="L12" s="15">
        <v>0.22</v>
      </c>
      <c r="M12" s="7">
        <f t="shared" ref="M12:M22" si="8">SUM(N12:P12)</f>
        <v>0.54</v>
      </c>
      <c r="N12" s="15"/>
      <c r="O12" s="35"/>
      <c r="P12" s="15">
        <v>0.54</v>
      </c>
      <c r="Q12" s="35"/>
      <c r="R12" s="15">
        <v>7.0000000000000007E-2</v>
      </c>
      <c r="S12" s="35"/>
      <c r="T12" s="35"/>
      <c r="U12" s="7">
        <f t="shared" ref="U12:U22" si="9">V12+W12+X12+Y12+Z12+AA12+AB12+AC12+AD12+AU12+AV12+AW12+AX12+AY12+AZ12+BA12+BB12+BC12+BD12+BE12+BF12</f>
        <v>0.54</v>
      </c>
      <c r="V12" s="35"/>
      <c r="W12" s="35"/>
      <c r="X12" s="35"/>
      <c r="Y12" s="35"/>
      <c r="Z12" s="35"/>
      <c r="AA12" s="35"/>
      <c r="AB12" s="35"/>
      <c r="AC12" s="35"/>
      <c r="AD12" s="7">
        <f t="shared" ref="AD12:AD22" si="10">SUM(AE12:AT12)</f>
        <v>0.3</v>
      </c>
      <c r="AE12" s="35"/>
      <c r="AF12" s="35"/>
      <c r="AG12" s="35"/>
      <c r="AH12" s="35"/>
      <c r="AI12" s="35"/>
      <c r="AJ12" s="35"/>
      <c r="AK12" s="35">
        <v>0.3</v>
      </c>
      <c r="AL12" s="35"/>
      <c r="AM12" s="35"/>
      <c r="AN12" s="35"/>
      <c r="AO12" s="35"/>
      <c r="AP12" s="35"/>
      <c r="AQ12" s="35"/>
      <c r="AR12" s="35"/>
      <c r="AS12" s="35"/>
      <c r="AT12" s="35"/>
      <c r="AU12" s="35"/>
      <c r="AV12" s="15"/>
      <c r="AW12" s="35"/>
      <c r="AX12" s="35">
        <v>0.23</v>
      </c>
      <c r="AY12" s="15"/>
      <c r="AZ12" s="15"/>
      <c r="BA12" s="35"/>
      <c r="BB12" s="35"/>
      <c r="BC12" s="35"/>
      <c r="BD12" s="15">
        <v>0.01</v>
      </c>
      <c r="BE12" s="35"/>
      <c r="BF12" s="35"/>
      <c r="BG12" s="7">
        <f t="shared" ref="BG12:BG22" si="11">BH12+BI12+BJ12</f>
        <v>1E-3</v>
      </c>
      <c r="BH12" s="35"/>
      <c r="BI12" s="35">
        <v>1E-3</v>
      </c>
      <c r="BJ12" s="35"/>
      <c r="BK12" s="10" t="s">
        <v>409</v>
      </c>
      <c r="BL12" s="15" t="s">
        <v>199</v>
      </c>
      <c r="BM12" s="35"/>
      <c r="BN12" s="15" t="s">
        <v>94</v>
      </c>
      <c r="BO12" s="37"/>
      <c r="BP12" s="39"/>
      <c r="BQ12" s="16"/>
      <c r="BR12" s="52"/>
      <c r="BS12" s="15" t="s">
        <v>200</v>
      </c>
      <c r="BT12" s="39"/>
      <c r="BU12" s="39"/>
      <c r="BV12" s="39"/>
      <c r="BW12" s="41"/>
      <c r="BX12" s="39">
        <f t="shared" ref="BX12:BX24" si="12">SUM(G12:BJ12)</f>
        <v>3.7019999999999991</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63">
        <v>4</v>
      </c>
      <c r="B13" s="47" t="s">
        <v>198</v>
      </c>
      <c r="C13" s="7">
        <f t="shared" si="4"/>
        <v>0.15</v>
      </c>
      <c r="D13" s="7"/>
      <c r="E13" s="7">
        <f t="shared" si="5"/>
        <v>0.15</v>
      </c>
      <c r="F13" s="7">
        <f t="shared" si="6"/>
        <v>0.15</v>
      </c>
      <c r="G13" s="7">
        <f t="shared" si="7"/>
        <v>0</v>
      </c>
      <c r="H13" s="15"/>
      <c r="I13" s="35"/>
      <c r="J13" s="35"/>
      <c r="K13" s="15">
        <v>0.15</v>
      </c>
      <c r="L13" s="15"/>
      <c r="M13" s="7">
        <f t="shared" si="8"/>
        <v>0</v>
      </c>
      <c r="N13" s="15"/>
      <c r="O13" s="35"/>
      <c r="P13" s="15"/>
      <c r="Q13" s="35"/>
      <c r="R13" s="15"/>
      <c r="S13" s="35"/>
      <c r="T13" s="35"/>
      <c r="U13" s="7">
        <f t="shared" si="9"/>
        <v>0</v>
      </c>
      <c r="V13" s="35"/>
      <c r="W13" s="35"/>
      <c r="X13" s="35"/>
      <c r="Y13" s="35"/>
      <c r="Z13" s="35"/>
      <c r="AA13" s="35"/>
      <c r="AB13" s="35"/>
      <c r="AC13" s="35"/>
      <c r="AD13" s="7">
        <f t="shared" si="10"/>
        <v>0</v>
      </c>
      <c r="AE13" s="35"/>
      <c r="AF13" s="35"/>
      <c r="AG13" s="35"/>
      <c r="AH13" s="35"/>
      <c r="AI13" s="35"/>
      <c r="AJ13" s="35"/>
      <c r="AK13" s="35"/>
      <c r="AL13" s="35"/>
      <c r="AM13" s="35"/>
      <c r="AN13" s="35"/>
      <c r="AO13" s="35"/>
      <c r="AP13" s="35"/>
      <c r="AQ13" s="35"/>
      <c r="AR13" s="35"/>
      <c r="AS13" s="35"/>
      <c r="AT13" s="35"/>
      <c r="AU13" s="35"/>
      <c r="AV13" s="15"/>
      <c r="AW13" s="35"/>
      <c r="AX13" s="35"/>
      <c r="AY13" s="15"/>
      <c r="AZ13" s="15"/>
      <c r="BA13" s="35"/>
      <c r="BB13" s="35"/>
      <c r="BC13" s="35"/>
      <c r="BD13" s="15"/>
      <c r="BE13" s="35"/>
      <c r="BF13" s="35"/>
      <c r="BG13" s="7">
        <f t="shared" si="11"/>
        <v>0</v>
      </c>
      <c r="BH13" s="35"/>
      <c r="BI13" s="35"/>
      <c r="BJ13" s="35"/>
      <c r="BK13" s="10" t="s">
        <v>409</v>
      </c>
      <c r="BL13" s="15" t="s">
        <v>199</v>
      </c>
      <c r="BM13" s="35"/>
      <c r="BN13" s="15" t="s">
        <v>94</v>
      </c>
      <c r="BO13" s="37" t="s">
        <v>392</v>
      </c>
      <c r="BP13" s="39"/>
      <c r="BQ13" s="16"/>
      <c r="BR13" s="52" t="s">
        <v>172</v>
      </c>
      <c r="BS13" s="15" t="s">
        <v>200</v>
      </c>
      <c r="BT13" s="39"/>
      <c r="BU13" s="39"/>
      <c r="BV13" s="39"/>
      <c r="BW13" s="41"/>
      <c r="BX13" s="39">
        <f t="shared" si="12"/>
        <v>0.15</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201</v>
      </c>
      <c r="C14" s="7">
        <f t="shared" si="4"/>
        <v>0.21</v>
      </c>
      <c r="D14" s="7"/>
      <c r="E14" s="7">
        <f t="shared" si="5"/>
        <v>0.21</v>
      </c>
      <c r="F14" s="7">
        <f t="shared" si="6"/>
        <v>0.21</v>
      </c>
      <c r="G14" s="7">
        <f t="shared" si="7"/>
        <v>0</v>
      </c>
      <c r="H14" s="15"/>
      <c r="I14" s="35"/>
      <c r="J14" s="35"/>
      <c r="K14" s="15">
        <v>0.21</v>
      </c>
      <c r="L14" s="15"/>
      <c r="M14" s="7">
        <f t="shared" si="8"/>
        <v>0</v>
      </c>
      <c r="N14" s="15"/>
      <c r="O14" s="35"/>
      <c r="P14" s="15"/>
      <c r="Q14" s="35"/>
      <c r="R14" s="15"/>
      <c r="S14" s="35"/>
      <c r="T14" s="35"/>
      <c r="U14" s="7">
        <f t="shared" si="9"/>
        <v>0</v>
      </c>
      <c r="V14" s="35"/>
      <c r="W14" s="35"/>
      <c r="X14" s="35"/>
      <c r="Y14" s="35"/>
      <c r="Z14" s="35"/>
      <c r="AA14" s="35"/>
      <c r="AB14" s="35"/>
      <c r="AC14" s="35"/>
      <c r="AD14" s="7">
        <f t="shared" si="10"/>
        <v>0</v>
      </c>
      <c r="AE14" s="35"/>
      <c r="AF14" s="35"/>
      <c r="AG14" s="35"/>
      <c r="AH14" s="35"/>
      <c r="AI14" s="35"/>
      <c r="AJ14" s="35"/>
      <c r="AK14" s="35"/>
      <c r="AL14" s="35"/>
      <c r="AM14" s="35"/>
      <c r="AN14" s="35"/>
      <c r="AO14" s="35"/>
      <c r="AP14" s="35"/>
      <c r="AQ14" s="35"/>
      <c r="AR14" s="35"/>
      <c r="AS14" s="35"/>
      <c r="AT14" s="35"/>
      <c r="AU14" s="35"/>
      <c r="AV14" s="15"/>
      <c r="AW14" s="35"/>
      <c r="AX14" s="35"/>
      <c r="AY14" s="15"/>
      <c r="AZ14" s="15"/>
      <c r="BA14" s="35"/>
      <c r="BB14" s="35"/>
      <c r="BC14" s="35"/>
      <c r="BD14" s="15"/>
      <c r="BE14" s="35"/>
      <c r="BF14" s="35"/>
      <c r="BG14" s="7">
        <f t="shared" si="11"/>
        <v>0</v>
      </c>
      <c r="BH14" s="35"/>
      <c r="BI14" s="35"/>
      <c r="BJ14" s="35"/>
      <c r="BK14" s="10" t="s">
        <v>409</v>
      </c>
      <c r="BL14" s="15" t="s">
        <v>199</v>
      </c>
      <c r="BM14" s="35"/>
      <c r="BN14" s="15" t="s">
        <v>94</v>
      </c>
      <c r="BO14" s="37" t="s">
        <v>392</v>
      </c>
      <c r="BP14" s="39"/>
      <c r="BQ14" s="16"/>
      <c r="BR14" s="18" t="s">
        <v>172</v>
      </c>
      <c r="BS14" s="15" t="s">
        <v>200</v>
      </c>
      <c r="BT14" s="39"/>
      <c r="BU14" s="39"/>
      <c r="BV14" s="39"/>
      <c r="BW14" s="41"/>
      <c r="BX14" s="39">
        <f t="shared" si="12"/>
        <v>0.21</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56.25" x14ac:dyDescent="0.3">
      <c r="A15" s="63">
        <v>6</v>
      </c>
      <c r="B15" s="47" t="s">
        <v>202</v>
      </c>
      <c r="C15" s="7">
        <f t="shared" si="4"/>
        <v>0.72</v>
      </c>
      <c r="D15" s="7"/>
      <c r="E15" s="7">
        <f t="shared" si="5"/>
        <v>0.72</v>
      </c>
      <c r="F15" s="7">
        <f t="shared" si="6"/>
        <v>0.72</v>
      </c>
      <c r="G15" s="7">
        <f t="shared" si="7"/>
        <v>0</v>
      </c>
      <c r="H15" s="15"/>
      <c r="I15" s="35"/>
      <c r="J15" s="35"/>
      <c r="K15" s="15">
        <v>0.72</v>
      </c>
      <c r="L15" s="15"/>
      <c r="M15" s="7">
        <f t="shared" si="8"/>
        <v>0</v>
      </c>
      <c r="N15" s="15"/>
      <c r="O15" s="35"/>
      <c r="P15" s="15"/>
      <c r="Q15" s="35"/>
      <c r="R15" s="15"/>
      <c r="S15" s="35"/>
      <c r="T15" s="35"/>
      <c r="U15" s="7">
        <f t="shared" si="9"/>
        <v>0</v>
      </c>
      <c r="V15" s="35"/>
      <c r="W15" s="35"/>
      <c r="X15" s="35"/>
      <c r="Y15" s="35"/>
      <c r="Z15" s="35"/>
      <c r="AA15" s="35"/>
      <c r="AB15" s="35"/>
      <c r="AC15" s="35"/>
      <c r="AD15" s="7">
        <f t="shared" si="10"/>
        <v>0</v>
      </c>
      <c r="AE15" s="35"/>
      <c r="AF15" s="35"/>
      <c r="AG15" s="35"/>
      <c r="AH15" s="35"/>
      <c r="AI15" s="35"/>
      <c r="AJ15" s="35"/>
      <c r="AK15" s="35"/>
      <c r="AL15" s="35"/>
      <c r="AM15" s="35"/>
      <c r="AN15" s="35"/>
      <c r="AO15" s="35"/>
      <c r="AP15" s="35"/>
      <c r="AQ15" s="35"/>
      <c r="AR15" s="35"/>
      <c r="AS15" s="35"/>
      <c r="AT15" s="35"/>
      <c r="AU15" s="35"/>
      <c r="AV15" s="15"/>
      <c r="AW15" s="35"/>
      <c r="AX15" s="35"/>
      <c r="AY15" s="15"/>
      <c r="AZ15" s="15"/>
      <c r="BA15" s="35"/>
      <c r="BB15" s="35"/>
      <c r="BC15" s="35"/>
      <c r="BD15" s="15"/>
      <c r="BE15" s="35"/>
      <c r="BF15" s="35"/>
      <c r="BG15" s="7">
        <f t="shared" si="11"/>
        <v>0</v>
      </c>
      <c r="BH15" s="35"/>
      <c r="BI15" s="35"/>
      <c r="BJ15" s="35"/>
      <c r="BK15" s="10" t="s">
        <v>409</v>
      </c>
      <c r="BL15" s="15" t="s">
        <v>199</v>
      </c>
      <c r="BM15" s="35"/>
      <c r="BN15" s="15" t="s">
        <v>94</v>
      </c>
      <c r="BO15" s="37" t="s">
        <v>392</v>
      </c>
      <c r="BP15" s="39"/>
      <c r="BQ15" s="16"/>
      <c r="BR15" s="18" t="s">
        <v>172</v>
      </c>
      <c r="BS15" s="15" t="s">
        <v>200</v>
      </c>
      <c r="BT15" s="39"/>
      <c r="BU15" s="39"/>
      <c r="BV15" s="39"/>
      <c r="BW15" s="41"/>
      <c r="BX15" s="39">
        <f t="shared" si="12"/>
        <v>0.72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56.25" x14ac:dyDescent="0.3">
      <c r="A16" s="63">
        <v>7</v>
      </c>
      <c r="B16" s="47" t="s">
        <v>203</v>
      </c>
      <c r="C16" s="7">
        <f t="shared" si="4"/>
        <v>0.6</v>
      </c>
      <c r="D16" s="7"/>
      <c r="E16" s="7">
        <f t="shared" si="5"/>
        <v>0.6</v>
      </c>
      <c r="F16" s="7">
        <f t="shared" si="6"/>
        <v>0.6</v>
      </c>
      <c r="G16" s="7">
        <f t="shared" si="7"/>
        <v>0</v>
      </c>
      <c r="H16" s="15"/>
      <c r="I16" s="35"/>
      <c r="J16" s="35"/>
      <c r="K16" s="15">
        <v>0.6</v>
      </c>
      <c r="L16" s="15"/>
      <c r="M16" s="7">
        <f t="shared" si="8"/>
        <v>0</v>
      </c>
      <c r="N16" s="15"/>
      <c r="O16" s="35"/>
      <c r="P16" s="15"/>
      <c r="Q16" s="35"/>
      <c r="R16" s="15"/>
      <c r="S16" s="35"/>
      <c r="T16" s="35"/>
      <c r="U16" s="7">
        <f t="shared" si="9"/>
        <v>0</v>
      </c>
      <c r="V16" s="35"/>
      <c r="W16" s="35"/>
      <c r="X16" s="35"/>
      <c r="Y16" s="35"/>
      <c r="Z16" s="35"/>
      <c r="AA16" s="35"/>
      <c r="AB16" s="35"/>
      <c r="AC16" s="35"/>
      <c r="AD16" s="7">
        <f t="shared" si="10"/>
        <v>0</v>
      </c>
      <c r="AE16" s="35"/>
      <c r="AF16" s="35"/>
      <c r="AG16" s="35"/>
      <c r="AH16" s="35"/>
      <c r="AI16" s="35"/>
      <c r="AJ16" s="35"/>
      <c r="AK16" s="35"/>
      <c r="AL16" s="35"/>
      <c r="AM16" s="35"/>
      <c r="AN16" s="35"/>
      <c r="AO16" s="35"/>
      <c r="AP16" s="35"/>
      <c r="AQ16" s="35"/>
      <c r="AR16" s="35"/>
      <c r="AS16" s="35"/>
      <c r="AT16" s="35"/>
      <c r="AU16" s="35"/>
      <c r="AV16" s="15"/>
      <c r="AW16" s="35"/>
      <c r="AX16" s="35"/>
      <c r="AY16" s="15"/>
      <c r="AZ16" s="15"/>
      <c r="BA16" s="35"/>
      <c r="BB16" s="35"/>
      <c r="BC16" s="35"/>
      <c r="BD16" s="15"/>
      <c r="BE16" s="35"/>
      <c r="BF16" s="35"/>
      <c r="BG16" s="7">
        <f t="shared" si="11"/>
        <v>0</v>
      </c>
      <c r="BH16" s="35"/>
      <c r="BI16" s="35"/>
      <c r="BJ16" s="35"/>
      <c r="BK16" s="10" t="s">
        <v>409</v>
      </c>
      <c r="BL16" s="15" t="s">
        <v>199</v>
      </c>
      <c r="BM16" s="35"/>
      <c r="BN16" s="15" t="s">
        <v>94</v>
      </c>
      <c r="BO16" s="37" t="s">
        <v>392</v>
      </c>
      <c r="BP16" s="39"/>
      <c r="BQ16" s="16"/>
      <c r="BR16" s="18" t="s">
        <v>172</v>
      </c>
      <c r="BS16" s="15" t="s">
        <v>200</v>
      </c>
      <c r="BT16" s="39"/>
      <c r="BU16" s="39"/>
      <c r="BV16" s="39"/>
      <c r="BW16" s="41"/>
      <c r="BX16" s="39">
        <f t="shared" si="12"/>
        <v>0.6</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56.25" x14ac:dyDescent="0.3">
      <c r="A17" s="63">
        <v>8</v>
      </c>
      <c r="B17" s="47" t="s">
        <v>204</v>
      </c>
      <c r="C17" s="7">
        <f t="shared" si="4"/>
        <v>0.63</v>
      </c>
      <c r="D17" s="7"/>
      <c r="E17" s="7">
        <f t="shared" si="5"/>
        <v>0.63</v>
      </c>
      <c r="F17" s="7">
        <f t="shared" si="6"/>
        <v>0.63</v>
      </c>
      <c r="G17" s="7">
        <f t="shared" si="7"/>
        <v>0</v>
      </c>
      <c r="H17" s="15"/>
      <c r="I17" s="35"/>
      <c r="J17" s="35"/>
      <c r="K17" s="15">
        <v>0.63</v>
      </c>
      <c r="L17" s="15"/>
      <c r="M17" s="7">
        <f t="shared" si="8"/>
        <v>0</v>
      </c>
      <c r="N17" s="15"/>
      <c r="O17" s="35"/>
      <c r="P17" s="15"/>
      <c r="Q17" s="35"/>
      <c r="R17" s="15"/>
      <c r="S17" s="35"/>
      <c r="T17" s="35"/>
      <c r="U17" s="7">
        <f t="shared" si="9"/>
        <v>0</v>
      </c>
      <c r="V17" s="35"/>
      <c r="W17" s="35"/>
      <c r="X17" s="35"/>
      <c r="Y17" s="35"/>
      <c r="Z17" s="35"/>
      <c r="AA17" s="35"/>
      <c r="AB17" s="35"/>
      <c r="AC17" s="35"/>
      <c r="AD17" s="7">
        <f t="shared" si="10"/>
        <v>0</v>
      </c>
      <c r="AE17" s="35"/>
      <c r="AF17" s="35"/>
      <c r="AG17" s="35"/>
      <c r="AH17" s="35"/>
      <c r="AI17" s="35"/>
      <c r="AJ17" s="35"/>
      <c r="AK17" s="35"/>
      <c r="AL17" s="35"/>
      <c r="AM17" s="35"/>
      <c r="AN17" s="35"/>
      <c r="AO17" s="35"/>
      <c r="AP17" s="35"/>
      <c r="AQ17" s="35"/>
      <c r="AR17" s="35"/>
      <c r="AS17" s="35"/>
      <c r="AT17" s="35"/>
      <c r="AU17" s="35"/>
      <c r="AV17" s="15"/>
      <c r="AW17" s="35"/>
      <c r="AX17" s="35"/>
      <c r="AY17" s="15"/>
      <c r="AZ17" s="15"/>
      <c r="BA17" s="35"/>
      <c r="BB17" s="35"/>
      <c r="BC17" s="35"/>
      <c r="BD17" s="15"/>
      <c r="BE17" s="35"/>
      <c r="BF17" s="35"/>
      <c r="BG17" s="7">
        <f t="shared" si="11"/>
        <v>0</v>
      </c>
      <c r="BH17" s="35"/>
      <c r="BI17" s="35"/>
      <c r="BJ17" s="35"/>
      <c r="BK17" s="10" t="s">
        <v>409</v>
      </c>
      <c r="BL17" s="15" t="s">
        <v>199</v>
      </c>
      <c r="BM17" s="35"/>
      <c r="BN17" s="15" t="s">
        <v>94</v>
      </c>
      <c r="BO17" s="37" t="s">
        <v>392</v>
      </c>
      <c r="BP17" s="39"/>
      <c r="BQ17" s="16"/>
      <c r="BR17" s="18" t="s">
        <v>172</v>
      </c>
      <c r="BS17" s="15" t="s">
        <v>200</v>
      </c>
      <c r="BT17" s="39"/>
      <c r="BU17" s="39"/>
      <c r="BV17" s="39"/>
      <c r="BW17" s="41"/>
      <c r="BX17" s="39">
        <f t="shared" si="12"/>
        <v>0.63</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19.5" x14ac:dyDescent="0.3">
      <c r="A18" s="63">
        <v>9</v>
      </c>
      <c r="B18" s="9" t="s">
        <v>205</v>
      </c>
      <c r="C18" s="7">
        <f t="shared" si="4"/>
        <v>0.16</v>
      </c>
      <c r="D18" s="7"/>
      <c r="E18" s="7">
        <f t="shared" si="5"/>
        <v>0.16</v>
      </c>
      <c r="F18" s="7">
        <f t="shared" si="6"/>
        <v>0.16</v>
      </c>
      <c r="G18" s="7">
        <f t="shared" si="7"/>
        <v>0</v>
      </c>
      <c r="H18" s="53"/>
      <c r="I18" s="35"/>
      <c r="J18" s="35"/>
      <c r="K18" s="53">
        <v>0.16</v>
      </c>
      <c r="L18" s="53"/>
      <c r="M18" s="7">
        <f t="shared" si="8"/>
        <v>0</v>
      </c>
      <c r="N18" s="53"/>
      <c r="O18" s="35"/>
      <c r="P18" s="53"/>
      <c r="Q18" s="35"/>
      <c r="R18" s="53"/>
      <c r="S18" s="35"/>
      <c r="T18" s="35"/>
      <c r="U18" s="7">
        <f t="shared" si="9"/>
        <v>0</v>
      </c>
      <c r="V18" s="35"/>
      <c r="W18" s="35"/>
      <c r="X18" s="35"/>
      <c r="Y18" s="35"/>
      <c r="Z18" s="35"/>
      <c r="AA18" s="35"/>
      <c r="AB18" s="35"/>
      <c r="AC18" s="35"/>
      <c r="AD18" s="7">
        <f t="shared" si="10"/>
        <v>0</v>
      </c>
      <c r="AE18" s="35"/>
      <c r="AF18" s="35"/>
      <c r="AG18" s="35"/>
      <c r="AH18" s="35"/>
      <c r="AI18" s="35"/>
      <c r="AJ18" s="35"/>
      <c r="AK18" s="35"/>
      <c r="AL18" s="35"/>
      <c r="AM18" s="35"/>
      <c r="AN18" s="35"/>
      <c r="AO18" s="35"/>
      <c r="AP18" s="35"/>
      <c r="AQ18" s="35"/>
      <c r="AR18" s="35"/>
      <c r="AS18" s="35"/>
      <c r="AT18" s="35"/>
      <c r="AU18" s="35"/>
      <c r="AV18" s="53"/>
      <c r="AW18" s="35"/>
      <c r="AX18" s="35"/>
      <c r="AY18" s="53"/>
      <c r="AZ18" s="53"/>
      <c r="BA18" s="35"/>
      <c r="BB18" s="35"/>
      <c r="BC18" s="35"/>
      <c r="BD18" s="53"/>
      <c r="BE18" s="35"/>
      <c r="BF18" s="35"/>
      <c r="BG18" s="7">
        <f t="shared" si="11"/>
        <v>0</v>
      </c>
      <c r="BH18" s="35"/>
      <c r="BI18" s="35"/>
      <c r="BJ18" s="35"/>
      <c r="BK18" s="10" t="s">
        <v>409</v>
      </c>
      <c r="BL18" s="15" t="s">
        <v>199</v>
      </c>
      <c r="BM18" s="35"/>
      <c r="BN18" s="15" t="s">
        <v>94</v>
      </c>
      <c r="BO18" s="37" t="s">
        <v>392</v>
      </c>
      <c r="BP18" s="39"/>
      <c r="BQ18" s="16"/>
      <c r="BR18" s="53" t="s">
        <v>166</v>
      </c>
      <c r="BS18" s="15">
        <v>2022</v>
      </c>
      <c r="BT18" s="39"/>
      <c r="BU18" s="39"/>
      <c r="BV18" s="39"/>
      <c r="BW18" s="41"/>
      <c r="BX18" s="39">
        <f t="shared" si="12"/>
        <v>0.16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63">
        <v>10</v>
      </c>
      <c r="B19" s="9" t="s">
        <v>206</v>
      </c>
      <c r="C19" s="7">
        <f t="shared" si="4"/>
        <v>0.12</v>
      </c>
      <c r="D19" s="7"/>
      <c r="E19" s="7">
        <f t="shared" si="5"/>
        <v>0.12</v>
      </c>
      <c r="F19" s="7">
        <f t="shared" si="6"/>
        <v>0.12</v>
      </c>
      <c r="G19" s="7">
        <f t="shared" si="7"/>
        <v>0</v>
      </c>
      <c r="H19" s="53"/>
      <c r="I19" s="35"/>
      <c r="J19" s="35"/>
      <c r="K19" s="53">
        <v>0.12</v>
      </c>
      <c r="L19" s="53"/>
      <c r="M19" s="7">
        <f t="shared" si="8"/>
        <v>0</v>
      </c>
      <c r="N19" s="53"/>
      <c r="O19" s="35"/>
      <c r="P19" s="53"/>
      <c r="Q19" s="35"/>
      <c r="R19" s="53"/>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53"/>
      <c r="AW19" s="35"/>
      <c r="AX19" s="35"/>
      <c r="AY19" s="53"/>
      <c r="AZ19" s="53"/>
      <c r="BA19" s="35"/>
      <c r="BB19" s="35"/>
      <c r="BC19" s="35"/>
      <c r="BD19" s="53"/>
      <c r="BE19" s="35"/>
      <c r="BF19" s="35"/>
      <c r="BG19" s="7">
        <f t="shared" si="11"/>
        <v>0</v>
      </c>
      <c r="BH19" s="35"/>
      <c r="BI19" s="35"/>
      <c r="BJ19" s="35"/>
      <c r="BK19" s="10" t="s">
        <v>409</v>
      </c>
      <c r="BL19" s="15" t="s">
        <v>199</v>
      </c>
      <c r="BM19" s="35"/>
      <c r="BN19" s="15" t="s">
        <v>94</v>
      </c>
      <c r="BO19" s="37" t="s">
        <v>392</v>
      </c>
      <c r="BP19" s="39"/>
      <c r="BQ19" s="16"/>
      <c r="BR19" s="53" t="s">
        <v>166</v>
      </c>
      <c r="BS19" s="15">
        <v>2022</v>
      </c>
      <c r="BT19" s="39"/>
      <c r="BU19" s="39"/>
      <c r="BV19" s="39"/>
      <c r="BW19" s="41"/>
      <c r="BX19" s="39">
        <f t="shared" si="12"/>
        <v>0.12</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19.5" x14ac:dyDescent="0.3">
      <c r="A20" s="63">
        <v>11</v>
      </c>
      <c r="B20" s="9" t="s">
        <v>382</v>
      </c>
      <c r="C20" s="7">
        <f t="shared" si="4"/>
        <v>0.01</v>
      </c>
      <c r="D20" s="7"/>
      <c r="E20" s="7">
        <f t="shared" si="5"/>
        <v>0.01</v>
      </c>
      <c r="F20" s="7">
        <f t="shared" si="6"/>
        <v>0.01</v>
      </c>
      <c r="G20" s="7">
        <f t="shared" si="7"/>
        <v>0</v>
      </c>
      <c r="H20" s="53"/>
      <c r="I20" s="35"/>
      <c r="J20" s="35"/>
      <c r="K20" s="53">
        <v>0.01</v>
      </c>
      <c r="L20" s="53"/>
      <c r="M20" s="7">
        <f t="shared" si="8"/>
        <v>0</v>
      </c>
      <c r="N20" s="53"/>
      <c r="O20" s="35"/>
      <c r="P20" s="53"/>
      <c r="Q20" s="35"/>
      <c r="R20" s="53"/>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53"/>
      <c r="AW20" s="35"/>
      <c r="AX20" s="35"/>
      <c r="AY20" s="53"/>
      <c r="AZ20" s="53"/>
      <c r="BA20" s="35"/>
      <c r="BB20" s="35"/>
      <c r="BC20" s="35"/>
      <c r="BD20" s="53"/>
      <c r="BE20" s="35"/>
      <c r="BF20" s="35"/>
      <c r="BG20" s="7">
        <f t="shared" si="11"/>
        <v>0</v>
      </c>
      <c r="BH20" s="35"/>
      <c r="BI20" s="35"/>
      <c r="BJ20" s="35"/>
      <c r="BK20" s="10" t="s">
        <v>409</v>
      </c>
      <c r="BL20" s="15" t="s">
        <v>199</v>
      </c>
      <c r="BM20" s="35"/>
      <c r="BN20" s="15" t="s">
        <v>94</v>
      </c>
      <c r="BO20" s="37" t="s">
        <v>392</v>
      </c>
      <c r="BP20" s="39"/>
      <c r="BQ20" s="16"/>
      <c r="BR20" s="53" t="s">
        <v>166</v>
      </c>
      <c r="BS20" s="15">
        <v>2022</v>
      </c>
      <c r="BT20" s="39"/>
      <c r="BU20" s="39"/>
      <c r="BV20" s="39"/>
      <c r="BW20" s="41"/>
      <c r="BX20" s="39">
        <f t="shared" si="12"/>
        <v>0.01</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19.5" x14ac:dyDescent="0.3">
      <c r="A21" s="63">
        <v>12</v>
      </c>
      <c r="B21" s="9" t="s">
        <v>207</v>
      </c>
      <c r="C21" s="7">
        <f t="shared" si="4"/>
        <v>0.16</v>
      </c>
      <c r="D21" s="7"/>
      <c r="E21" s="7">
        <f t="shared" si="5"/>
        <v>0.16</v>
      </c>
      <c r="F21" s="7">
        <f t="shared" si="6"/>
        <v>0.16</v>
      </c>
      <c r="G21" s="7">
        <f t="shared" si="7"/>
        <v>0</v>
      </c>
      <c r="H21" s="53"/>
      <c r="I21" s="35"/>
      <c r="J21" s="35"/>
      <c r="K21" s="53">
        <v>0.16</v>
      </c>
      <c r="L21" s="53"/>
      <c r="M21" s="7">
        <f t="shared" si="8"/>
        <v>0</v>
      </c>
      <c r="N21" s="53"/>
      <c r="O21" s="35"/>
      <c r="P21" s="53"/>
      <c r="Q21" s="35"/>
      <c r="R21" s="53"/>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53"/>
      <c r="AW21" s="35"/>
      <c r="AX21" s="35"/>
      <c r="AY21" s="53"/>
      <c r="AZ21" s="53"/>
      <c r="BA21" s="35"/>
      <c r="BB21" s="35"/>
      <c r="BC21" s="35"/>
      <c r="BD21" s="53"/>
      <c r="BE21" s="35"/>
      <c r="BF21" s="35"/>
      <c r="BG21" s="7">
        <f t="shared" si="11"/>
        <v>0</v>
      </c>
      <c r="BH21" s="35"/>
      <c r="BI21" s="35"/>
      <c r="BJ21" s="35"/>
      <c r="BK21" s="10" t="s">
        <v>409</v>
      </c>
      <c r="BL21" s="15" t="s">
        <v>199</v>
      </c>
      <c r="BM21" s="35"/>
      <c r="BN21" s="15" t="s">
        <v>94</v>
      </c>
      <c r="BO21" s="37" t="s">
        <v>392</v>
      </c>
      <c r="BP21" s="39"/>
      <c r="BQ21" s="16"/>
      <c r="BR21" s="53" t="s">
        <v>166</v>
      </c>
      <c r="BS21" s="15">
        <v>2022</v>
      </c>
      <c r="BT21" s="39"/>
      <c r="BU21" s="39"/>
      <c r="BV21" s="39"/>
      <c r="BW21" s="41"/>
      <c r="BX21" s="39">
        <f t="shared" si="12"/>
        <v>0.16</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19.5" x14ac:dyDescent="0.3">
      <c r="A22" s="63">
        <v>13</v>
      </c>
      <c r="B22" s="9" t="s">
        <v>208</v>
      </c>
      <c r="C22" s="7">
        <f t="shared" si="4"/>
        <v>0.48</v>
      </c>
      <c r="D22" s="7"/>
      <c r="E22" s="7">
        <f t="shared" si="5"/>
        <v>0.48</v>
      </c>
      <c r="F22" s="7">
        <f t="shared" si="6"/>
        <v>0.48</v>
      </c>
      <c r="G22" s="7">
        <f t="shared" si="7"/>
        <v>0</v>
      </c>
      <c r="H22" s="53"/>
      <c r="I22" s="35"/>
      <c r="J22" s="35"/>
      <c r="K22" s="53">
        <v>0.48</v>
      </c>
      <c r="L22" s="53"/>
      <c r="M22" s="7">
        <f t="shared" si="8"/>
        <v>0</v>
      </c>
      <c r="N22" s="53"/>
      <c r="O22" s="35"/>
      <c r="P22" s="53"/>
      <c r="Q22" s="35"/>
      <c r="R22" s="53"/>
      <c r="S22" s="35"/>
      <c r="T22" s="35"/>
      <c r="U22" s="7">
        <f t="shared" si="9"/>
        <v>0</v>
      </c>
      <c r="V22" s="35"/>
      <c r="W22" s="35"/>
      <c r="X22" s="35"/>
      <c r="Y22" s="35"/>
      <c r="Z22" s="35"/>
      <c r="AA22" s="35"/>
      <c r="AB22" s="35"/>
      <c r="AC22" s="35"/>
      <c r="AD22" s="7">
        <f t="shared" si="10"/>
        <v>0</v>
      </c>
      <c r="AE22" s="35"/>
      <c r="AF22" s="35"/>
      <c r="AG22" s="35"/>
      <c r="AH22" s="35"/>
      <c r="AI22" s="35"/>
      <c r="AJ22" s="35"/>
      <c r="AK22" s="35"/>
      <c r="AL22" s="35"/>
      <c r="AM22" s="35"/>
      <c r="AN22" s="35"/>
      <c r="AO22" s="35"/>
      <c r="AP22" s="35"/>
      <c r="AQ22" s="35"/>
      <c r="AR22" s="35"/>
      <c r="AS22" s="35"/>
      <c r="AT22" s="35"/>
      <c r="AU22" s="35"/>
      <c r="AV22" s="53"/>
      <c r="AW22" s="35"/>
      <c r="AX22" s="35"/>
      <c r="AY22" s="53"/>
      <c r="AZ22" s="53"/>
      <c r="BA22" s="35"/>
      <c r="BB22" s="35"/>
      <c r="BC22" s="35"/>
      <c r="BD22" s="53"/>
      <c r="BE22" s="35"/>
      <c r="BF22" s="35"/>
      <c r="BG22" s="7">
        <f t="shared" si="11"/>
        <v>0</v>
      </c>
      <c r="BH22" s="35"/>
      <c r="BI22" s="35"/>
      <c r="BJ22" s="35"/>
      <c r="BK22" s="10" t="s">
        <v>409</v>
      </c>
      <c r="BL22" s="15" t="s">
        <v>199</v>
      </c>
      <c r="BM22" s="35"/>
      <c r="BN22" s="15" t="s">
        <v>94</v>
      </c>
      <c r="BO22" s="37" t="s">
        <v>392</v>
      </c>
      <c r="BP22" s="39"/>
      <c r="BQ22" s="16"/>
      <c r="BR22" s="53" t="s">
        <v>79</v>
      </c>
      <c r="BS22" s="15">
        <v>2022</v>
      </c>
      <c r="BT22" s="39"/>
      <c r="BU22" s="39"/>
      <c r="BV22" s="39"/>
      <c r="BW22" s="41"/>
      <c r="BX22" s="39">
        <f t="shared" si="12"/>
        <v>0.48</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9" t="s">
        <v>209</v>
      </c>
      <c r="C23" s="7">
        <f t="shared" si="4"/>
        <v>0.32</v>
      </c>
      <c r="D23" s="7"/>
      <c r="E23" s="7">
        <f t="shared" si="5"/>
        <v>0.32</v>
      </c>
      <c r="F23" s="7">
        <f t="shared" si="6"/>
        <v>0.32</v>
      </c>
      <c r="G23" s="7">
        <f t="shared" ref="G23:G26" si="13">H23+I23+J23</f>
        <v>0</v>
      </c>
      <c r="H23" s="53"/>
      <c r="I23" s="35"/>
      <c r="J23" s="35"/>
      <c r="K23" s="53">
        <v>0.32</v>
      </c>
      <c r="L23" s="53"/>
      <c r="M23" s="7">
        <f t="shared" ref="M23:M26" si="14">SUM(N23:P23)</f>
        <v>0</v>
      </c>
      <c r="N23" s="53"/>
      <c r="O23" s="35"/>
      <c r="P23" s="53"/>
      <c r="Q23" s="35"/>
      <c r="R23" s="53"/>
      <c r="S23" s="35"/>
      <c r="T23" s="35"/>
      <c r="U23" s="7">
        <f t="shared" ref="U23:U26" si="15">V23+W23+X23+Y23+Z23+AA23+AB23+AC23+AD23+AU23+AV23+AW23+AX23+AY23+AZ23+BA23+BB23+BC23+BD23+BE23+BF23</f>
        <v>0</v>
      </c>
      <c r="V23" s="35"/>
      <c r="W23" s="35"/>
      <c r="X23" s="35"/>
      <c r="Y23" s="35"/>
      <c r="Z23" s="35"/>
      <c r="AA23" s="35"/>
      <c r="AB23" s="35"/>
      <c r="AC23" s="35"/>
      <c r="AD23" s="7">
        <f t="shared" ref="AD23:AD26" si="16">SUM(AE23:AT23)</f>
        <v>0</v>
      </c>
      <c r="AE23" s="35"/>
      <c r="AF23" s="35"/>
      <c r="AG23" s="35"/>
      <c r="AH23" s="35"/>
      <c r="AI23" s="35"/>
      <c r="AJ23" s="35"/>
      <c r="AK23" s="35"/>
      <c r="AL23" s="35"/>
      <c r="AM23" s="35"/>
      <c r="AN23" s="35"/>
      <c r="AO23" s="35"/>
      <c r="AP23" s="35"/>
      <c r="AQ23" s="35"/>
      <c r="AR23" s="35"/>
      <c r="AS23" s="35"/>
      <c r="AT23" s="35"/>
      <c r="AU23" s="35"/>
      <c r="AV23" s="53"/>
      <c r="AW23" s="35"/>
      <c r="AX23" s="35"/>
      <c r="AY23" s="53"/>
      <c r="AZ23" s="53"/>
      <c r="BA23" s="35"/>
      <c r="BB23" s="35"/>
      <c r="BC23" s="35"/>
      <c r="BD23" s="53"/>
      <c r="BE23" s="35"/>
      <c r="BF23" s="35"/>
      <c r="BG23" s="7">
        <f t="shared" ref="BG23:BG26" si="17">BH23+BI23+BJ23</f>
        <v>0</v>
      </c>
      <c r="BH23" s="35"/>
      <c r="BI23" s="35"/>
      <c r="BJ23" s="35"/>
      <c r="BK23" s="10" t="s">
        <v>409</v>
      </c>
      <c r="BL23" s="15" t="s">
        <v>199</v>
      </c>
      <c r="BM23" s="35"/>
      <c r="BN23" s="15" t="s">
        <v>94</v>
      </c>
      <c r="BO23" s="37" t="s">
        <v>392</v>
      </c>
      <c r="BP23" s="39"/>
      <c r="BQ23" s="16"/>
      <c r="BR23" s="53" t="s">
        <v>166</v>
      </c>
      <c r="BS23" s="15">
        <v>2022</v>
      </c>
      <c r="BT23" s="39"/>
      <c r="BU23" s="39"/>
      <c r="BV23" s="39"/>
      <c r="BW23" s="41"/>
      <c r="BX23" s="39">
        <f t="shared" si="12"/>
        <v>0.32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63">
        <v>15</v>
      </c>
      <c r="B24" s="9" t="s">
        <v>210</v>
      </c>
      <c r="C24" s="7">
        <f t="shared" si="4"/>
        <v>0.3</v>
      </c>
      <c r="D24" s="7"/>
      <c r="E24" s="7">
        <f t="shared" si="5"/>
        <v>0.3</v>
      </c>
      <c r="F24" s="7">
        <f t="shared" si="6"/>
        <v>0.3</v>
      </c>
      <c r="G24" s="7">
        <f t="shared" si="13"/>
        <v>0</v>
      </c>
      <c r="H24" s="53"/>
      <c r="I24" s="35"/>
      <c r="J24" s="35"/>
      <c r="K24" s="53">
        <v>0.3</v>
      </c>
      <c r="L24" s="53"/>
      <c r="M24" s="7">
        <f t="shared" si="14"/>
        <v>0</v>
      </c>
      <c r="N24" s="53"/>
      <c r="O24" s="35"/>
      <c r="P24" s="53"/>
      <c r="Q24" s="35"/>
      <c r="R24" s="53"/>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53"/>
      <c r="AW24" s="35"/>
      <c r="AX24" s="35"/>
      <c r="AY24" s="53"/>
      <c r="AZ24" s="53"/>
      <c r="BA24" s="35"/>
      <c r="BB24" s="35"/>
      <c r="BC24" s="35"/>
      <c r="BD24" s="53"/>
      <c r="BE24" s="35"/>
      <c r="BF24" s="35"/>
      <c r="BG24" s="7">
        <f t="shared" si="17"/>
        <v>0</v>
      </c>
      <c r="BH24" s="35"/>
      <c r="BI24" s="35"/>
      <c r="BJ24" s="35"/>
      <c r="BK24" s="10" t="s">
        <v>409</v>
      </c>
      <c r="BL24" s="15" t="s">
        <v>199</v>
      </c>
      <c r="BM24" s="35"/>
      <c r="BN24" s="15" t="s">
        <v>94</v>
      </c>
      <c r="BO24" s="37" t="s">
        <v>392</v>
      </c>
      <c r="BP24" s="39"/>
      <c r="BQ24" s="16"/>
      <c r="BR24" s="53" t="s">
        <v>166</v>
      </c>
      <c r="BS24" s="15">
        <v>2022</v>
      </c>
      <c r="BT24" s="39"/>
      <c r="BU24" s="39"/>
      <c r="BV24" s="39"/>
      <c r="BW24" s="41"/>
      <c r="BX24" s="39">
        <f t="shared" si="12"/>
        <v>0.3</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16</v>
      </c>
      <c r="B25" s="118" t="s">
        <v>438</v>
      </c>
      <c r="C25" s="74">
        <f t="shared" si="4"/>
        <v>0.25</v>
      </c>
      <c r="D25" s="74"/>
      <c r="E25" s="74">
        <f t="shared" si="5"/>
        <v>0.25</v>
      </c>
      <c r="F25" s="74">
        <f t="shared" si="6"/>
        <v>0.25</v>
      </c>
      <c r="G25" s="74">
        <f t="shared" si="13"/>
        <v>0</v>
      </c>
      <c r="H25" s="119"/>
      <c r="I25" s="85"/>
      <c r="J25" s="85"/>
      <c r="K25" s="119">
        <v>0.25</v>
      </c>
      <c r="L25" s="119"/>
      <c r="M25" s="74">
        <f t="shared" si="14"/>
        <v>0</v>
      </c>
      <c r="N25" s="119"/>
      <c r="O25" s="85"/>
      <c r="P25" s="119"/>
      <c r="Q25" s="85"/>
      <c r="R25" s="119"/>
      <c r="S25" s="85"/>
      <c r="T25" s="85"/>
      <c r="U25" s="74">
        <f t="shared" si="15"/>
        <v>0</v>
      </c>
      <c r="V25" s="85"/>
      <c r="W25" s="85"/>
      <c r="X25" s="85"/>
      <c r="Y25" s="85"/>
      <c r="Z25" s="85"/>
      <c r="AA25" s="85"/>
      <c r="AB25" s="85"/>
      <c r="AC25" s="85"/>
      <c r="AD25" s="74">
        <f t="shared" si="16"/>
        <v>0</v>
      </c>
      <c r="AE25" s="85"/>
      <c r="AF25" s="85"/>
      <c r="AG25" s="85"/>
      <c r="AH25" s="85"/>
      <c r="AI25" s="85"/>
      <c r="AJ25" s="85"/>
      <c r="AK25" s="85"/>
      <c r="AL25" s="85"/>
      <c r="AM25" s="85"/>
      <c r="AN25" s="85"/>
      <c r="AO25" s="85"/>
      <c r="AP25" s="85"/>
      <c r="AQ25" s="85"/>
      <c r="AR25" s="85"/>
      <c r="AS25" s="85"/>
      <c r="AT25" s="85"/>
      <c r="AU25" s="85"/>
      <c r="AV25" s="119"/>
      <c r="AW25" s="85"/>
      <c r="AX25" s="85"/>
      <c r="AY25" s="119"/>
      <c r="AZ25" s="119"/>
      <c r="BA25" s="85"/>
      <c r="BB25" s="85"/>
      <c r="BC25" s="85"/>
      <c r="BD25" s="119"/>
      <c r="BE25" s="85"/>
      <c r="BF25" s="85"/>
      <c r="BG25" s="74">
        <f t="shared" si="17"/>
        <v>0</v>
      </c>
      <c r="BH25" s="85"/>
      <c r="BI25" s="85"/>
      <c r="BJ25" s="85"/>
      <c r="BK25" s="79" t="s">
        <v>409</v>
      </c>
      <c r="BL25" s="80" t="s">
        <v>199</v>
      </c>
      <c r="BM25" s="85"/>
      <c r="BN25" s="80" t="s">
        <v>94</v>
      </c>
      <c r="BO25" s="88"/>
      <c r="BP25" s="82"/>
      <c r="BQ25" s="89"/>
      <c r="BR25" s="119"/>
      <c r="BS25" s="80"/>
      <c r="BT25" s="82"/>
      <c r="BU25" s="82"/>
      <c r="BV25" s="82"/>
      <c r="BW25" s="90"/>
      <c r="BX25" s="82"/>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84" t="s">
        <v>440</v>
      </c>
    </row>
    <row r="26" spans="1:105" s="49" customFormat="1" ht="37.5" x14ac:dyDescent="0.3">
      <c r="A26" s="63">
        <v>17</v>
      </c>
      <c r="B26" s="118" t="s">
        <v>439</v>
      </c>
      <c r="C26" s="74">
        <f t="shared" si="4"/>
        <v>0.4</v>
      </c>
      <c r="D26" s="74"/>
      <c r="E26" s="74">
        <f t="shared" si="5"/>
        <v>0.4</v>
      </c>
      <c r="F26" s="74">
        <f t="shared" si="6"/>
        <v>0.4</v>
      </c>
      <c r="G26" s="74">
        <f t="shared" si="13"/>
        <v>0</v>
      </c>
      <c r="H26" s="119"/>
      <c r="I26" s="85"/>
      <c r="J26" s="85"/>
      <c r="K26" s="119">
        <v>0.4</v>
      </c>
      <c r="L26" s="119"/>
      <c r="M26" s="74">
        <f t="shared" si="14"/>
        <v>0</v>
      </c>
      <c r="N26" s="119"/>
      <c r="O26" s="85"/>
      <c r="P26" s="119"/>
      <c r="Q26" s="85"/>
      <c r="R26" s="119"/>
      <c r="S26" s="85"/>
      <c r="T26" s="85"/>
      <c r="U26" s="74">
        <f t="shared" si="15"/>
        <v>0</v>
      </c>
      <c r="V26" s="85"/>
      <c r="W26" s="85"/>
      <c r="X26" s="85"/>
      <c r="Y26" s="85"/>
      <c r="Z26" s="85"/>
      <c r="AA26" s="85"/>
      <c r="AB26" s="85"/>
      <c r="AC26" s="85"/>
      <c r="AD26" s="74">
        <f t="shared" si="16"/>
        <v>0</v>
      </c>
      <c r="AE26" s="85"/>
      <c r="AF26" s="85"/>
      <c r="AG26" s="85"/>
      <c r="AH26" s="85"/>
      <c r="AI26" s="85"/>
      <c r="AJ26" s="85"/>
      <c r="AK26" s="85"/>
      <c r="AL26" s="85"/>
      <c r="AM26" s="85"/>
      <c r="AN26" s="85"/>
      <c r="AO26" s="85"/>
      <c r="AP26" s="85"/>
      <c r="AQ26" s="85"/>
      <c r="AR26" s="85"/>
      <c r="AS26" s="85"/>
      <c r="AT26" s="85"/>
      <c r="AU26" s="85"/>
      <c r="AV26" s="119"/>
      <c r="AW26" s="85"/>
      <c r="AX26" s="85"/>
      <c r="AY26" s="119"/>
      <c r="AZ26" s="119"/>
      <c r="BA26" s="85"/>
      <c r="BB26" s="85"/>
      <c r="BC26" s="85"/>
      <c r="BD26" s="119"/>
      <c r="BE26" s="85"/>
      <c r="BF26" s="85"/>
      <c r="BG26" s="74">
        <f t="shared" si="17"/>
        <v>0</v>
      </c>
      <c r="BH26" s="85"/>
      <c r="BI26" s="85"/>
      <c r="BJ26" s="85"/>
      <c r="BK26" s="79" t="s">
        <v>409</v>
      </c>
      <c r="BL26" s="80" t="s">
        <v>199</v>
      </c>
      <c r="BM26" s="85"/>
      <c r="BN26" s="80" t="s">
        <v>94</v>
      </c>
      <c r="BO26" s="88"/>
      <c r="BP26" s="82"/>
      <c r="BQ26" s="89"/>
      <c r="BR26" s="119"/>
      <c r="BS26" s="80"/>
      <c r="BT26" s="82"/>
      <c r="BU26" s="82"/>
      <c r="BV26" s="82"/>
      <c r="BW26" s="90"/>
      <c r="BX26" s="82"/>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84" t="s">
        <v>440</v>
      </c>
    </row>
    <row r="27" spans="1:105" s="49" customFormat="1" ht="75" x14ac:dyDescent="0.3">
      <c r="A27" s="63">
        <v>18</v>
      </c>
      <c r="B27" s="9" t="s">
        <v>252</v>
      </c>
      <c r="C27" s="7">
        <f t="shared" ref="C27:C30" si="18">D27+E27</f>
        <v>0.3</v>
      </c>
      <c r="D27" s="7"/>
      <c r="E27" s="7">
        <f t="shared" ref="E27:E30" si="19">F27+U27+BG27</f>
        <v>0.3</v>
      </c>
      <c r="F27" s="7">
        <f t="shared" ref="F27:F30" si="20">G27+K27+L27+M27+R27+S27+T27</f>
        <v>0.3</v>
      </c>
      <c r="G27" s="7">
        <f t="shared" ref="G27:G30" si="21">H27+I27+J27</f>
        <v>0</v>
      </c>
      <c r="H27" s="53"/>
      <c r="I27" s="35"/>
      <c r="J27" s="35"/>
      <c r="K27" s="53">
        <v>0.3</v>
      </c>
      <c r="L27" s="53"/>
      <c r="M27" s="7">
        <f t="shared" ref="M27:M30" si="22">SUM(N27:P27)</f>
        <v>0</v>
      </c>
      <c r="N27" s="53"/>
      <c r="O27" s="35"/>
      <c r="P27" s="53"/>
      <c r="Q27" s="35"/>
      <c r="R27" s="53"/>
      <c r="S27" s="35"/>
      <c r="T27" s="35"/>
      <c r="U27" s="7">
        <f t="shared" ref="U27:U30" si="23">V27+W27+X27+Y27+Z27+AA27+AB27+AC27+AD27+AU27+AV27+AW27+AX27+AY27+AZ27+BA27+BB27+BC27+BD27+BE27+BF27</f>
        <v>0</v>
      </c>
      <c r="V27" s="35"/>
      <c r="W27" s="35"/>
      <c r="X27" s="35"/>
      <c r="Y27" s="35"/>
      <c r="Z27" s="35"/>
      <c r="AA27" s="35"/>
      <c r="AB27" s="35"/>
      <c r="AC27" s="35"/>
      <c r="AD27" s="7">
        <f t="shared" ref="AD27:AD30" si="24">SUM(AE27:AT27)</f>
        <v>0</v>
      </c>
      <c r="AE27" s="35"/>
      <c r="AF27" s="35"/>
      <c r="AG27" s="35"/>
      <c r="AH27" s="35"/>
      <c r="AI27" s="35"/>
      <c r="AJ27" s="35"/>
      <c r="AK27" s="35"/>
      <c r="AL27" s="35"/>
      <c r="AM27" s="35"/>
      <c r="AN27" s="35"/>
      <c r="AO27" s="35"/>
      <c r="AP27" s="35"/>
      <c r="AQ27" s="35"/>
      <c r="AR27" s="35"/>
      <c r="AS27" s="35"/>
      <c r="AT27" s="35"/>
      <c r="AU27" s="35"/>
      <c r="AV27" s="53"/>
      <c r="AW27" s="35"/>
      <c r="AX27" s="35"/>
      <c r="AY27" s="53"/>
      <c r="AZ27" s="53"/>
      <c r="BA27" s="35"/>
      <c r="BB27" s="35"/>
      <c r="BC27" s="35"/>
      <c r="BD27" s="53"/>
      <c r="BE27" s="35"/>
      <c r="BF27" s="35"/>
      <c r="BG27" s="7">
        <f t="shared" ref="BG27:BG30" si="25">BH27+BI27+BJ27</f>
        <v>0</v>
      </c>
      <c r="BH27" s="35"/>
      <c r="BI27" s="35"/>
      <c r="BJ27" s="35"/>
      <c r="BK27" s="10" t="s">
        <v>409</v>
      </c>
      <c r="BL27" s="15" t="s">
        <v>199</v>
      </c>
      <c r="BM27" s="35"/>
      <c r="BN27" s="53" t="s">
        <v>95</v>
      </c>
      <c r="BO27" s="37" t="s">
        <v>392</v>
      </c>
      <c r="BP27" s="39"/>
      <c r="BQ27" s="16"/>
      <c r="BR27" s="53" t="s">
        <v>166</v>
      </c>
      <c r="BS27" s="15">
        <v>2022</v>
      </c>
      <c r="BT27" s="39"/>
      <c r="BU27" s="39"/>
      <c r="BV27" s="39"/>
      <c r="BW27" s="41"/>
      <c r="BX27" s="39">
        <f t="shared" ref="BX27:BX33" si="26">SUM(G27:BJ27)</f>
        <v>0.3</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63">
        <v>19</v>
      </c>
      <c r="B28" s="9" t="s">
        <v>253</v>
      </c>
      <c r="C28" s="7">
        <f t="shared" si="18"/>
        <v>0.3</v>
      </c>
      <c r="D28" s="7"/>
      <c r="E28" s="7">
        <f t="shared" si="19"/>
        <v>0.3</v>
      </c>
      <c r="F28" s="7">
        <f t="shared" si="20"/>
        <v>0.3</v>
      </c>
      <c r="G28" s="7">
        <f t="shared" si="21"/>
        <v>0</v>
      </c>
      <c r="H28" s="53"/>
      <c r="I28" s="35"/>
      <c r="J28" s="35"/>
      <c r="K28" s="53">
        <v>0.3</v>
      </c>
      <c r="L28" s="53"/>
      <c r="M28" s="7">
        <f t="shared" si="22"/>
        <v>0</v>
      </c>
      <c r="N28" s="53"/>
      <c r="O28" s="35"/>
      <c r="P28" s="53"/>
      <c r="Q28" s="35"/>
      <c r="R28" s="53"/>
      <c r="S28" s="35"/>
      <c r="T28" s="35"/>
      <c r="U28" s="7">
        <f t="shared" si="23"/>
        <v>0</v>
      </c>
      <c r="V28" s="35"/>
      <c r="W28" s="35"/>
      <c r="X28" s="35"/>
      <c r="Y28" s="35"/>
      <c r="Z28" s="35"/>
      <c r="AA28" s="35"/>
      <c r="AB28" s="35"/>
      <c r="AC28" s="35"/>
      <c r="AD28" s="7">
        <f t="shared" si="24"/>
        <v>0</v>
      </c>
      <c r="AE28" s="35"/>
      <c r="AF28" s="35"/>
      <c r="AG28" s="35"/>
      <c r="AH28" s="35"/>
      <c r="AI28" s="35"/>
      <c r="AJ28" s="35"/>
      <c r="AK28" s="35"/>
      <c r="AL28" s="35"/>
      <c r="AM28" s="35"/>
      <c r="AN28" s="35"/>
      <c r="AO28" s="35"/>
      <c r="AP28" s="35"/>
      <c r="AQ28" s="35"/>
      <c r="AR28" s="35"/>
      <c r="AS28" s="35"/>
      <c r="AT28" s="35"/>
      <c r="AU28" s="35"/>
      <c r="AV28" s="53"/>
      <c r="AW28" s="35"/>
      <c r="AX28" s="35"/>
      <c r="AY28" s="53"/>
      <c r="AZ28" s="53"/>
      <c r="BA28" s="35"/>
      <c r="BB28" s="35"/>
      <c r="BC28" s="35"/>
      <c r="BD28" s="53"/>
      <c r="BE28" s="35"/>
      <c r="BF28" s="35"/>
      <c r="BG28" s="7">
        <f t="shared" si="25"/>
        <v>0</v>
      </c>
      <c r="BH28" s="35"/>
      <c r="BI28" s="35"/>
      <c r="BJ28" s="35"/>
      <c r="BK28" s="10" t="s">
        <v>409</v>
      </c>
      <c r="BL28" s="15" t="s">
        <v>199</v>
      </c>
      <c r="BM28" s="35"/>
      <c r="BN28" s="53" t="s">
        <v>95</v>
      </c>
      <c r="BO28" s="37" t="s">
        <v>392</v>
      </c>
      <c r="BP28" s="39"/>
      <c r="BQ28" s="16"/>
      <c r="BR28" s="53" t="s">
        <v>166</v>
      </c>
      <c r="BS28" s="15">
        <v>2022</v>
      </c>
      <c r="BT28" s="39"/>
      <c r="BU28" s="39"/>
      <c r="BV28" s="39"/>
      <c r="BW28" s="41"/>
      <c r="BX28" s="39">
        <f t="shared" si="26"/>
        <v>0.3</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20</v>
      </c>
      <c r="B29" s="9" t="s">
        <v>254</v>
      </c>
      <c r="C29" s="7">
        <f t="shared" si="18"/>
        <v>0.3</v>
      </c>
      <c r="D29" s="7"/>
      <c r="E29" s="7">
        <f t="shared" si="19"/>
        <v>0.3</v>
      </c>
      <c r="F29" s="7">
        <f t="shared" si="20"/>
        <v>0.3</v>
      </c>
      <c r="G29" s="7">
        <f t="shared" si="21"/>
        <v>0</v>
      </c>
      <c r="H29" s="53"/>
      <c r="I29" s="35"/>
      <c r="J29" s="35"/>
      <c r="K29" s="53">
        <v>0.3</v>
      </c>
      <c r="L29" s="53"/>
      <c r="M29" s="7">
        <f t="shared" si="22"/>
        <v>0</v>
      </c>
      <c r="N29" s="53"/>
      <c r="O29" s="35"/>
      <c r="P29" s="53"/>
      <c r="Q29" s="35"/>
      <c r="R29" s="53"/>
      <c r="S29" s="35"/>
      <c r="T29" s="35"/>
      <c r="U29" s="7">
        <f t="shared" si="23"/>
        <v>0</v>
      </c>
      <c r="V29" s="35"/>
      <c r="W29" s="35"/>
      <c r="X29" s="35"/>
      <c r="Y29" s="35"/>
      <c r="Z29" s="35"/>
      <c r="AA29" s="35"/>
      <c r="AB29" s="35"/>
      <c r="AC29" s="35"/>
      <c r="AD29" s="7">
        <f t="shared" si="24"/>
        <v>0</v>
      </c>
      <c r="AE29" s="35"/>
      <c r="AF29" s="35"/>
      <c r="AG29" s="35"/>
      <c r="AH29" s="35"/>
      <c r="AI29" s="35"/>
      <c r="AJ29" s="35"/>
      <c r="AK29" s="35"/>
      <c r="AL29" s="35"/>
      <c r="AM29" s="35"/>
      <c r="AN29" s="35"/>
      <c r="AO29" s="35"/>
      <c r="AP29" s="35"/>
      <c r="AQ29" s="35"/>
      <c r="AR29" s="35"/>
      <c r="AS29" s="35"/>
      <c r="AT29" s="35"/>
      <c r="AU29" s="35"/>
      <c r="AV29" s="53"/>
      <c r="AW29" s="35"/>
      <c r="AX29" s="35"/>
      <c r="AY29" s="53"/>
      <c r="AZ29" s="53"/>
      <c r="BA29" s="35"/>
      <c r="BB29" s="35"/>
      <c r="BC29" s="35"/>
      <c r="BD29" s="53"/>
      <c r="BE29" s="35"/>
      <c r="BF29" s="35"/>
      <c r="BG29" s="7">
        <f t="shared" si="25"/>
        <v>0</v>
      </c>
      <c r="BH29" s="35"/>
      <c r="BI29" s="35"/>
      <c r="BJ29" s="35"/>
      <c r="BK29" s="10" t="s">
        <v>409</v>
      </c>
      <c r="BL29" s="15" t="s">
        <v>199</v>
      </c>
      <c r="BM29" s="35"/>
      <c r="BN29" s="53" t="s">
        <v>95</v>
      </c>
      <c r="BO29" s="37" t="s">
        <v>392</v>
      </c>
      <c r="BP29" s="39"/>
      <c r="BQ29" s="16"/>
      <c r="BR29" s="53" t="s">
        <v>166</v>
      </c>
      <c r="BS29" s="15">
        <v>2022</v>
      </c>
      <c r="BT29" s="39"/>
      <c r="BU29" s="39"/>
      <c r="BV29" s="39"/>
      <c r="BW29" s="41"/>
      <c r="BX29" s="39">
        <f t="shared" si="26"/>
        <v>0.3</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37.5" x14ac:dyDescent="0.3">
      <c r="A30" s="63">
        <v>21</v>
      </c>
      <c r="B30" s="47" t="s">
        <v>255</v>
      </c>
      <c r="C30" s="7">
        <f t="shared" si="18"/>
        <v>7</v>
      </c>
      <c r="D30" s="7"/>
      <c r="E30" s="7">
        <f t="shared" si="19"/>
        <v>7</v>
      </c>
      <c r="F30" s="7">
        <f t="shared" si="20"/>
        <v>7</v>
      </c>
      <c r="G30" s="7">
        <f t="shared" si="21"/>
        <v>0</v>
      </c>
      <c r="H30" s="11"/>
      <c r="I30" s="35"/>
      <c r="J30" s="35"/>
      <c r="K30" s="11"/>
      <c r="L30" s="11"/>
      <c r="M30" s="7">
        <f t="shared" si="22"/>
        <v>7</v>
      </c>
      <c r="N30" s="11"/>
      <c r="O30" s="35"/>
      <c r="P30" s="107">
        <v>7</v>
      </c>
      <c r="Q30" s="35"/>
      <c r="R30" s="11"/>
      <c r="S30" s="35"/>
      <c r="T30" s="35"/>
      <c r="U30" s="7">
        <f t="shared" si="23"/>
        <v>0</v>
      </c>
      <c r="V30" s="35"/>
      <c r="W30" s="35"/>
      <c r="X30" s="35"/>
      <c r="Y30" s="35"/>
      <c r="Z30" s="35"/>
      <c r="AA30" s="35"/>
      <c r="AB30" s="35"/>
      <c r="AC30" s="35"/>
      <c r="AD30" s="7">
        <f t="shared" si="24"/>
        <v>0</v>
      </c>
      <c r="AE30" s="35"/>
      <c r="AF30" s="35"/>
      <c r="AG30" s="35"/>
      <c r="AH30" s="35"/>
      <c r="AI30" s="35"/>
      <c r="AJ30" s="35"/>
      <c r="AK30" s="35"/>
      <c r="AL30" s="35"/>
      <c r="AM30" s="35"/>
      <c r="AN30" s="35"/>
      <c r="AO30" s="35"/>
      <c r="AP30" s="35"/>
      <c r="AQ30" s="35"/>
      <c r="AR30" s="35"/>
      <c r="AS30" s="35"/>
      <c r="AT30" s="35"/>
      <c r="AU30" s="35"/>
      <c r="AV30" s="11"/>
      <c r="AW30" s="35"/>
      <c r="AX30" s="35"/>
      <c r="AY30" s="11"/>
      <c r="AZ30" s="11"/>
      <c r="BA30" s="35"/>
      <c r="BB30" s="35"/>
      <c r="BC30" s="35"/>
      <c r="BD30" s="11"/>
      <c r="BE30" s="35"/>
      <c r="BF30" s="35"/>
      <c r="BG30" s="7">
        <f t="shared" si="25"/>
        <v>0</v>
      </c>
      <c r="BH30" s="35"/>
      <c r="BI30" s="35"/>
      <c r="BJ30" s="35"/>
      <c r="BK30" s="10" t="s">
        <v>409</v>
      </c>
      <c r="BL30" s="15" t="s">
        <v>199</v>
      </c>
      <c r="BM30" s="35"/>
      <c r="BN30" s="15" t="s">
        <v>95</v>
      </c>
      <c r="BO30" s="37" t="s">
        <v>393</v>
      </c>
      <c r="BP30" s="39"/>
      <c r="BQ30" s="16"/>
      <c r="BR30" s="56" t="s">
        <v>256</v>
      </c>
      <c r="BS30" s="56"/>
      <c r="BT30" s="39"/>
      <c r="BU30" s="39"/>
      <c r="BV30" s="39"/>
      <c r="BW30" s="41"/>
      <c r="BX30" s="39">
        <f t="shared" si="26"/>
        <v>14</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9" t="s">
        <v>434</v>
      </c>
    </row>
    <row r="31" spans="1:105" s="49" customFormat="1" ht="93.75" x14ac:dyDescent="0.3">
      <c r="A31" s="63">
        <v>22</v>
      </c>
      <c r="B31" s="117" t="s">
        <v>277</v>
      </c>
      <c r="C31" s="7">
        <f t="shared" ref="C31:C33" si="27">D31+E31</f>
        <v>7</v>
      </c>
      <c r="D31" s="7"/>
      <c r="E31" s="7">
        <f t="shared" ref="E31:E33" si="28">F31+U31+BG31</f>
        <v>7</v>
      </c>
      <c r="F31" s="7">
        <f t="shared" ref="F31:F33" si="29">G31+K31+L31+M31+R31+S31+T31</f>
        <v>7</v>
      </c>
      <c r="G31" s="7">
        <f t="shared" ref="G31:G33" si="30">H31+I31+J31</f>
        <v>0</v>
      </c>
      <c r="H31" s="38"/>
      <c r="I31" s="35"/>
      <c r="J31" s="35"/>
      <c r="K31" s="7">
        <v>5</v>
      </c>
      <c r="L31" s="67">
        <v>2</v>
      </c>
      <c r="M31" s="7">
        <f t="shared" ref="M31:M33" si="31">SUM(N31:P31)</f>
        <v>0</v>
      </c>
      <c r="N31" s="68"/>
      <c r="O31" s="35"/>
      <c r="P31" s="69"/>
      <c r="Q31" s="35"/>
      <c r="R31" s="69"/>
      <c r="S31" s="35"/>
      <c r="T31" s="35"/>
      <c r="U31" s="7">
        <f t="shared" ref="U31:U33" si="32">V31+W31+X31+Y31+Z31+AA31+AB31+AC31+AD31+AU31+AV31+AW31+AX31+AY31+AZ31+BA31+BB31+BC31+BD31+BE31+BF31</f>
        <v>0</v>
      </c>
      <c r="V31" s="35"/>
      <c r="W31" s="35"/>
      <c r="X31" s="35"/>
      <c r="Y31" s="35"/>
      <c r="Z31" s="35"/>
      <c r="AA31" s="35"/>
      <c r="AB31" s="35"/>
      <c r="AC31" s="35"/>
      <c r="AD31" s="7">
        <f t="shared" ref="AD31:AD33" si="33">SUM(AE31:AT31)</f>
        <v>0</v>
      </c>
      <c r="AE31" s="35"/>
      <c r="AF31" s="35"/>
      <c r="AG31" s="35"/>
      <c r="AH31" s="35"/>
      <c r="AI31" s="35"/>
      <c r="AJ31" s="35"/>
      <c r="AK31" s="35"/>
      <c r="AL31" s="35"/>
      <c r="AM31" s="35"/>
      <c r="AN31" s="35"/>
      <c r="AO31" s="35"/>
      <c r="AP31" s="35"/>
      <c r="AQ31" s="35"/>
      <c r="AR31" s="35"/>
      <c r="AS31" s="35"/>
      <c r="AT31" s="35"/>
      <c r="AU31" s="35"/>
      <c r="AV31" s="69"/>
      <c r="AW31" s="35"/>
      <c r="AX31" s="35"/>
      <c r="AY31" s="69"/>
      <c r="AZ31" s="69"/>
      <c r="BA31" s="35"/>
      <c r="BB31" s="35"/>
      <c r="BC31" s="35"/>
      <c r="BD31" s="69"/>
      <c r="BE31" s="35"/>
      <c r="BF31" s="35"/>
      <c r="BG31" s="7">
        <f t="shared" ref="BG31:BG33" si="34">BH31+BI31+BJ31</f>
        <v>0</v>
      </c>
      <c r="BH31" s="35"/>
      <c r="BI31" s="35"/>
      <c r="BJ31" s="35"/>
      <c r="BK31" s="10" t="s">
        <v>409</v>
      </c>
      <c r="BL31" s="15" t="s">
        <v>199</v>
      </c>
      <c r="BM31" s="35"/>
      <c r="BN31" s="45" t="s">
        <v>100</v>
      </c>
      <c r="BO31" s="37" t="s">
        <v>392</v>
      </c>
      <c r="BP31" s="39" t="s">
        <v>404</v>
      </c>
      <c r="BQ31" s="16"/>
      <c r="BR31" s="18" t="s">
        <v>278</v>
      </c>
      <c r="BS31" s="15"/>
      <c r="BT31" s="39"/>
      <c r="BU31" s="39"/>
      <c r="BV31" s="39"/>
      <c r="BX31" s="46">
        <f t="shared" si="26"/>
        <v>7</v>
      </c>
    </row>
    <row r="32" spans="1:105" s="49" customFormat="1" ht="37.5" x14ac:dyDescent="0.3">
      <c r="A32" s="63">
        <v>23</v>
      </c>
      <c r="B32" s="9" t="s">
        <v>279</v>
      </c>
      <c r="C32" s="7">
        <f t="shared" si="27"/>
        <v>16.279999999999998</v>
      </c>
      <c r="D32" s="7"/>
      <c r="E32" s="7">
        <f t="shared" si="28"/>
        <v>16.279999999999998</v>
      </c>
      <c r="F32" s="7">
        <f t="shared" si="29"/>
        <v>14.879999999999999</v>
      </c>
      <c r="G32" s="7">
        <f t="shared" si="30"/>
        <v>0</v>
      </c>
      <c r="H32" s="9"/>
      <c r="I32" s="35"/>
      <c r="J32" s="35"/>
      <c r="K32" s="9">
        <v>1.88</v>
      </c>
      <c r="L32" s="9"/>
      <c r="M32" s="7">
        <f t="shared" si="31"/>
        <v>13</v>
      </c>
      <c r="N32" s="48">
        <v>13</v>
      </c>
      <c r="O32" s="35"/>
      <c r="P32" s="9"/>
      <c r="Q32" s="35"/>
      <c r="R32" s="9"/>
      <c r="S32" s="35"/>
      <c r="T32" s="35"/>
      <c r="U32" s="7">
        <f t="shared" si="32"/>
        <v>1.4</v>
      </c>
      <c r="V32" s="35"/>
      <c r="W32" s="35"/>
      <c r="X32" s="35"/>
      <c r="Y32" s="35"/>
      <c r="Z32" s="35"/>
      <c r="AA32" s="35"/>
      <c r="AB32" s="35"/>
      <c r="AC32" s="35"/>
      <c r="AD32" s="7">
        <f t="shared" si="33"/>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1.4</v>
      </c>
      <c r="BE32" s="35"/>
      <c r="BF32" s="35"/>
      <c r="BG32" s="7">
        <f t="shared" si="34"/>
        <v>0</v>
      </c>
      <c r="BH32" s="35"/>
      <c r="BI32" s="35"/>
      <c r="BJ32" s="35"/>
      <c r="BK32" s="10" t="s">
        <v>409</v>
      </c>
      <c r="BL32" s="15" t="s">
        <v>199</v>
      </c>
      <c r="BM32" s="35"/>
      <c r="BN32" s="45" t="s">
        <v>100</v>
      </c>
      <c r="BO32" s="37" t="s">
        <v>393</v>
      </c>
      <c r="BP32" s="39" t="s">
        <v>404</v>
      </c>
      <c r="BQ32" s="16"/>
      <c r="BR32" s="9" t="s">
        <v>280</v>
      </c>
      <c r="BS32" s="56"/>
      <c r="BT32" s="39"/>
      <c r="BU32" s="39"/>
      <c r="BV32" s="39"/>
      <c r="BX32" s="46">
        <f t="shared" si="26"/>
        <v>30.679999999999996</v>
      </c>
    </row>
    <row r="33" spans="1:104" s="49" customFormat="1" ht="37.5" x14ac:dyDescent="0.3">
      <c r="A33" s="63">
        <v>24</v>
      </c>
      <c r="B33" s="47" t="s">
        <v>281</v>
      </c>
      <c r="C33" s="7">
        <f t="shared" si="27"/>
        <v>17.86</v>
      </c>
      <c r="D33" s="7"/>
      <c r="E33" s="7">
        <f t="shared" si="28"/>
        <v>17.86</v>
      </c>
      <c r="F33" s="7">
        <f t="shared" si="29"/>
        <v>12.86</v>
      </c>
      <c r="G33" s="7">
        <f t="shared" si="30"/>
        <v>0.86</v>
      </c>
      <c r="H33" s="48">
        <v>0.86</v>
      </c>
      <c r="I33" s="35"/>
      <c r="J33" s="35"/>
      <c r="K33" s="48">
        <v>2.5</v>
      </c>
      <c r="L33" s="48">
        <v>6.5</v>
      </c>
      <c r="M33" s="7">
        <f t="shared" si="31"/>
        <v>3</v>
      </c>
      <c r="N33" s="11"/>
      <c r="O33" s="35"/>
      <c r="P33" s="11">
        <v>3</v>
      </c>
      <c r="Q33" s="35"/>
      <c r="R33" s="11"/>
      <c r="S33" s="35"/>
      <c r="T33" s="35"/>
      <c r="U33" s="7">
        <f t="shared" si="32"/>
        <v>5</v>
      </c>
      <c r="V33" s="35"/>
      <c r="W33" s="35"/>
      <c r="X33" s="35"/>
      <c r="Y33" s="35"/>
      <c r="Z33" s="35"/>
      <c r="AA33" s="35"/>
      <c r="AB33" s="35"/>
      <c r="AC33" s="35"/>
      <c r="AD33" s="7">
        <f t="shared" si="33"/>
        <v>0</v>
      </c>
      <c r="AE33" s="35"/>
      <c r="AF33" s="35"/>
      <c r="AG33" s="35"/>
      <c r="AH33" s="35"/>
      <c r="AI33" s="35"/>
      <c r="AJ33" s="35"/>
      <c r="AK33" s="35"/>
      <c r="AL33" s="35"/>
      <c r="AM33" s="35"/>
      <c r="AN33" s="35"/>
      <c r="AO33" s="35"/>
      <c r="AP33" s="35"/>
      <c r="AQ33" s="35"/>
      <c r="AR33" s="35"/>
      <c r="AS33" s="35"/>
      <c r="AT33" s="35"/>
      <c r="AU33" s="35"/>
      <c r="AV33" s="11"/>
      <c r="AW33" s="35"/>
      <c r="AX33" s="35"/>
      <c r="AY33" s="11"/>
      <c r="AZ33" s="11"/>
      <c r="BA33" s="35"/>
      <c r="BB33" s="35"/>
      <c r="BC33" s="35"/>
      <c r="BD33" s="11">
        <v>5</v>
      </c>
      <c r="BE33" s="35"/>
      <c r="BF33" s="35"/>
      <c r="BG33" s="7">
        <f t="shared" si="34"/>
        <v>0</v>
      </c>
      <c r="BH33" s="35"/>
      <c r="BI33" s="35"/>
      <c r="BJ33" s="35"/>
      <c r="BK33" s="10" t="s">
        <v>409</v>
      </c>
      <c r="BL33" s="15" t="s">
        <v>199</v>
      </c>
      <c r="BM33" s="35"/>
      <c r="BN33" s="45" t="s">
        <v>100</v>
      </c>
      <c r="BO33" s="37" t="s">
        <v>394</v>
      </c>
      <c r="BP33" s="39"/>
      <c r="BQ33" s="16"/>
      <c r="BR33" s="56" t="s">
        <v>282</v>
      </c>
      <c r="BS33" s="56"/>
      <c r="BT33" s="39"/>
      <c r="BU33" s="39"/>
      <c r="BV33" s="39"/>
      <c r="BW33" s="41"/>
      <c r="BX33" s="39">
        <f t="shared" si="26"/>
        <v>26.72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112.5" x14ac:dyDescent="0.3">
      <c r="A34" s="63">
        <v>25</v>
      </c>
      <c r="B34" s="34" t="s">
        <v>401</v>
      </c>
      <c r="C34" s="7">
        <f t="shared" ref="C34:C38" si="35">D34+E34</f>
        <v>95.47</v>
      </c>
      <c r="D34" s="7"/>
      <c r="E34" s="7">
        <f t="shared" ref="E34:E35" si="36">F34+U34+BG34</f>
        <v>95.47</v>
      </c>
      <c r="F34" s="7">
        <f>G34+K34+L34+M34+R34+S34+T34</f>
        <v>95.47</v>
      </c>
      <c r="G34" s="7">
        <f t="shared" ref="G34:G35" si="37">H34+I34+J34</f>
        <v>0</v>
      </c>
      <c r="H34" s="7"/>
      <c r="I34" s="7"/>
      <c r="J34" s="7"/>
      <c r="K34" s="7">
        <v>34</v>
      </c>
      <c r="L34" s="7"/>
      <c r="M34" s="7">
        <f t="shared" ref="M34" si="38">SUM(N34:P34)</f>
        <v>61.47</v>
      </c>
      <c r="N34" s="7"/>
      <c r="O34" s="7"/>
      <c r="P34" s="7">
        <v>61.47</v>
      </c>
      <c r="Q34" s="7"/>
      <c r="R34" s="7"/>
      <c r="S34" s="7"/>
      <c r="T34" s="7"/>
      <c r="U34" s="7">
        <f t="shared" ref="U34:U35" si="39">V34+W34+X34+Y34+Z34+AA34+AB34+AC34+AD34+AU34+AV34+AW34+AX34+AY34+AZ34+BA34+BB34+BC34+BD34+BE34+BF34</f>
        <v>0</v>
      </c>
      <c r="V34" s="7"/>
      <c r="W34" s="7"/>
      <c r="X34" s="7"/>
      <c r="Y34" s="7"/>
      <c r="Z34" s="7"/>
      <c r="AA34" s="7"/>
      <c r="AB34" s="7"/>
      <c r="AC34" s="7"/>
      <c r="AD34" s="7">
        <f t="shared" ref="AD34:AD35" si="40">SUM(AE34:AT34)</f>
        <v>0</v>
      </c>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f t="shared" ref="BG34:BG35" si="41">BH34+BI34+BJ34</f>
        <v>0</v>
      </c>
      <c r="BH34" s="7"/>
      <c r="BI34" s="7"/>
      <c r="BJ34" s="7"/>
      <c r="BK34" s="10" t="s">
        <v>409</v>
      </c>
      <c r="BL34" s="15" t="s">
        <v>199</v>
      </c>
      <c r="BM34" s="35" t="s">
        <v>420</v>
      </c>
      <c r="BN34" s="38" t="s">
        <v>75</v>
      </c>
      <c r="BO34" s="3"/>
      <c r="BP34" s="4"/>
      <c r="BQ34" s="46"/>
      <c r="BR34" s="46"/>
      <c r="BS34" s="46"/>
      <c r="BT34" s="46"/>
      <c r="BU34" s="46"/>
      <c r="BV34" s="46"/>
      <c r="BW34" s="46"/>
      <c r="BX34" s="39"/>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row>
    <row r="35" spans="1:104" s="49" customFormat="1" ht="56.25" x14ac:dyDescent="0.3">
      <c r="A35" s="63">
        <v>26</v>
      </c>
      <c r="B35" s="115" t="s">
        <v>355</v>
      </c>
      <c r="C35" s="96">
        <f t="shared" si="35"/>
        <v>992.23</v>
      </c>
      <c r="D35" s="96"/>
      <c r="E35" s="96">
        <f t="shared" si="36"/>
        <v>992.23</v>
      </c>
      <c r="F35" s="96">
        <f t="shared" ref="F35" si="42">G35+K35+L35+M35+R35+S35+T35</f>
        <v>992.23</v>
      </c>
      <c r="G35" s="96">
        <f t="shared" si="37"/>
        <v>0</v>
      </c>
      <c r="H35" s="116"/>
      <c r="I35" s="98"/>
      <c r="J35" s="98"/>
      <c r="K35" s="116"/>
      <c r="L35" s="116"/>
      <c r="M35" s="96">
        <f t="shared" ref="M35:M36" si="43">SUM(N35:P35)</f>
        <v>992.23</v>
      </c>
      <c r="N35" s="116">
        <v>506.58</v>
      </c>
      <c r="O35" s="98"/>
      <c r="P35" s="116">
        <v>485.65</v>
      </c>
      <c r="Q35" s="98"/>
      <c r="R35" s="95"/>
      <c r="S35" s="98"/>
      <c r="T35" s="98"/>
      <c r="U35" s="96">
        <f t="shared" si="39"/>
        <v>0</v>
      </c>
      <c r="V35" s="35"/>
      <c r="W35" s="35"/>
      <c r="X35" s="35"/>
      <c r="Y35" s="35"/>
      <c r="Z35" s="35"/>
      <c r="AA35" s="35"/>
      <c r="AB35" s="35"/>
      <c r="AC35" s="35"/>
      <c r="AD35" s="7">
        <f t="shared" si="40"/>
        <v>0</v>
      </c>
      <c r="AE35" s="35"/>
      <c r="AF35" s="35"/>
      <c r="AG35" s="35"/>
      <c r="AH35" s="35"/>
      <c r="AI35" s="35"/>
      <c r="AJ35" s="35"/>
      <c r="AK35" s="35"/>
      <c r="AL35" s="35"/>
      <c r="AM35" s="35"/>
      <c r="AN35" s="35"/>
      <c r="AO35" s="35"/>
      <c r="AP35" s="35"/>
      <c r="AQ35" s="35"/>
      <c r="AR35" s="35"/>
      <c r="AS35" s="35"/>
      <c r="AT35" s="35"/>
      <c r="AU35" s="35"/>
      <c r="AV35" s="15"/>
      <c r="AW35" s="35"/>
      <c r="AX35" s="35"/>
      <c r="AY35" s="38"/>
      <c r="AZ35" s="15"/>
      <c r="BA35" s="35"/>
      <c r="BB35" s="35"/>
      <c r="BC35" s="35"/>
      <c r="BD35" s="38"/>
      <c r="BE35" s="35"/>
      <c r="BF35" s="35"/>
      <c r="BG35" s="7">
        <f t="shared" si="41"/>
        <v>0</v>
      </c>
      <c r="BH35" s="35"/>
      <c r="BI35" s="35"/>
      <c r="BJ35" s="35"/>
      <c r="BK35" s="10" t="s">
        <v>409</v>
      </c>
      <c r="BL35" s="112" t="s">
        <v>436</v>
      </c>
      <c r="BM35" s="35" t="s">
        <v>419</v>
      </c>
      <c r="BN35" s="38" t="s">
        <v>77</v>
      </c>
      <c r="BO35" s="37" t="s">
        <v>392</v>
      </c>
      <c r="BP35" s="39"/>
      <c r="BQ35" s="16"/>
      <c r="BR35" s="18" t="s">
        <v>276</v>
      </c>
      <c r="BS35" s="15" t="s">
        <v>200</v>
      </c>
      <c r="BT35" s="39"/>
      <c r="BU35" s="39"/>
      <c r="BV35" s="39"/>
      <c r="BW35" s="41"/>
      <c r="BX35" s="39">
        <f t="shared" ref="BX35:BX38" si="44">SUM(G35:BJ35)</f>
        <v>1984.46</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s="49" customFormat="1" ht="38.25" x14ac:dyDescent="0.3">
      <c r="A36" s="63">
        <v>27</v>
      </c>
      <c r="B36" s="113" t="s">
        <v>405</v>
      </c>
      <c r="C36" s="7">
        <f t="shared" si="35"/>
        <v>63.3</v>
      </c>
      <c r="D36" s="7"/>
      <c r="E36" s="7">
        <f t="shared" ref="E36:E38" si="45">F36+U36+BG36</f>
        <v>63.3</v>
      </c>
      <c r="F36" s="7">
        <f t="shared" ref="F36:F38" si="46">G36+K36+L36+M36+R36+S36+T36</f>
        <v>63.3</v>
      </c>
      <c r="G36" s="7">
        <f t="shared" ref="G36" si="47">H36+I36+J36</f>
        <v>0</v>
      </c>
      <c r="H36" s="15"/>
      <c r="I36" s="35"/>
      <c r="J36" s="35"/>
      <c r="K36" s="40">
        <v>21</v>
      </c>
      <c r="L36" s="40">
        <v>21</v>
      </c>
      <c r="M36" s="7">
        <f t="shared" si="43"/>
        <v>21.3</v>
      </c>
      <c r="N36" s="15"/>
      <c r="O36" s="35"/>
      <c r="P36" s="40">
        <v>21.3</v>
      </c>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40"/>
      <c r="AF36" s="40"/>
      <c r="AG36" s="35"/>
      <c r="AH36" s="35"/>
      <c r="AI36" s="40"/>
      <c r="AJ36" s="35"/>
      <c r="AK36" s="40"/>
      <c r="AL36" s="35"/>
      <c r="AM36" s="35"/>
      <c r="AN36" s="35"/>
      <c r="AO36" s="35"/>
      <c r="AP36" s="35"/>
      <c r="AQ36" s="35"/>
      <c r="AR36" s="35"/>
      <c r="AS36" s="35"/>
      <c r="AT36" s="35"/>
      <c r="AU36" s="35"/>
      <c r="AV36" s="15"/>
      <c r="AW36" s="35"/>
      <c r="AX36" s="35"/>
      <c r="AY36" s="40"/>
      <c r="AZ36" s="40"/>
      <c r="BA36" s="35"/>
      <c r="BB36" s="35"/>
      <c r="BC36" s="35"/>
      <c r="BD36" s="40"/>
      <c r="BE36" s="35"/>
      <c r="BF36" s="35"/>
      <c r="BG36" s="7">
        <f t="shared" ref="BG36" si="50">BH36+BI36+BJ36</f>
        <v>0</v>
      </c>
      <c r="BH36" s="35"/>
      <c r="BI36" s="40"/>
      <c r="BJ36" s="35"/>
      <c r="BK36" s="10" t="s">
        <v>409</v>
      </c>
      <c r="BL36" s="15" t="s">
        <v>199</v>
      </c>
      <c r="BM36" s="35"/>
      <c r="BN36" s="38" t="s">
        <v>79</v>
      </c>
      <c r="BO36" s="71" t="s">
        <v>408</v>
      </c>
      <c r="BP36" s="39"/>
      <c r="BQ36" s="13"/>
      <c r="BR36" s="14"/>
      <c r="BS36" s="14"/>
      <c r="BT36" s="39"/>
      <c r="BU36" s="39"/>
      <c r="BV36" s="39"/>
      <c r="BW36" s="41"/>
      <c r="BX36" s="39">
        <f t="shared" ref="BX36" si="51">SUM(G36:BJ36)</f>
        <v>84.6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s="49" customFormat="1" ht="56.25" x14ac:dyDescent="0.3">
      <c r="A37" s="63">
        <v>28</v>
      </c>
      <c r="B37" s="59" t="s">
        <v>366</v>
      </c>
      <c r="C37" s="7">
        <f t="shared" si="35"/>
        <v>0.57999999999999996</v>
      </c>
      <c r="D37" s="7"/>
      <c r="E37" s="7">
        <f t="shared" si="45"/>
        <v>0.57999999999999996</v>
      </c>
      <c r="F37" s="7">
        <f t="shared" si="46"/>
        <v>0.57999999999999996</v>
      </c>
      <c r="G37" s="7">
        <f t="shared" ref="G37:G38" si="52">H37+I37+J37</f>
        <v>0</v>
      </c>
      <c r="H37" s="38"/>
      <c r="I37" s="35"/>
      <c r="J37" s="35"/>
      <c r="K37" s="38"/>
      <c r="L37" s="38">
        <v>0.57999999999999996</v>
      </c>
      <c r="M37" s="7">
        <f t="shared" ref="M37:M38" si="53">SUM(N37:P37)</f>
        <v>0</v>
      </c>
      <c r="N37" s="38"/>
      <c r="O37" s="35"/>
      <c r="P37" s="38"/>
      <c r="Q37" s="35"/>
      <c r="R37" s="15"/>
      <c r="S37" s="35"/>
      <c r="T37" s="35"/>
      <c r="U37" s="7">
        <f t="shared" ref="U37:U38" si="54">V37+W37+X37+Y37+Z37+AA37+AB37+AC37+AD37+AU37+AV37+AW37+AX37+AY37+AZ37+BA37+BB37+BC37+BD37+BE37+BF37</f>
        <v>0</v>
      </c>
      <c r="V37" s="35"/>
      <c r="W37" s="35"/>
      <c r="X37" s="35"/>
      <c r="Y37" s="35"/>
      <c r="Z37" s="35"/>
      <c r="AA37" s="35"/>
      <c r="AB37" s="35"/>
      <c r="AC37" s="35"/>
      <c r="AD37" s="7">
        <f t="shared" ref="AD37:AD38" si="55">SUM(AE37:AT37)</f>
        <v>0</v>
      </c>
      <c r="AE37" s="35"/>
      <c r="AF37" s="35"/>
      <c r="AG37" s="35"/>
      <c r="AH37" s="35"/>
      <c r="AI37" s="35"/>
      <c r="AJ37" s="35"/>
      <c r="AK37" s="35"/>
      <c r="AL37" s="35"/>
      <c r="AM37" s="35"/>
      <c r="AN37" s="35"/>
      <c r="AO37" s="35"/>
      <c r="AP37" s="35"/>
      <c r="AQ37" s="35"/>
      <c r="AR37" s="35"/>
      <c r="AS37" s="35"/>
      <c r="AT37" s="35"/>
      <c r="AU37" s="35"/>
      <c r="AV37" s="15"/>
      <c r="AW37" s="35"/>
      <c r="AX37" s="35"/>
      <c r="AY37" s="38"/>
      <c r="AZ37" s="15"/>
      <c r="BA37" s="35"/>
      <c r="BB37" s="35"/>
      <c r="BC37" s="35"/>
      <c r="BD37" s="38"/>
      <c r="BE37" s="35"/>
      <c r="BF37" s="35"/>
      <c r="BG37" s="7">
        <f t="shared" ref="BG37:BG38" si="56">BH37+BI37+BJ37</f>
        <v>0</v>
      </c>
      <c r="BH37" s="35"/>
      <c r="BI37" s="35"/>
      <c r="BJ37" s="35"/>
      <c r="BK37" s="10" t="s">
        <v>409</v>
      </c>
      <c r="BL37" s="15" t="s">
        <v>199</v>
      </c>
      <c r="BM37" s="35"/>
      <c r="BN37" s="38" t="s">
        <v>89</v>
      </c>
      <c r="BO37" s="37" t="s">
        <v>392</v>
      </c>
      <c r="BP37" s="39"/>
      <c r="BQ37" s="16"/>
      <c r="BR37" s="18" t="s">
        <v>75</v>
      </c>
      <c r="BS37" s="15" t="s">
        <v>200</v>
      </c>
      <c r="BT37" s="39"/>
      <c r="BU37" s="39"/>
      <c r="BV37" s="39"/>
      <c r="BW37" s="41"/>
      <c r="BX37" s="39">
        <f t="shared" si="44"/>
        <v>0.57999999999999996</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4" s="49" customFormat="1" ht="93.75" x14ac:dyDescent="0.3">
      <c r="A38" s="63">
        <v>29</v>
      </c>
      <c r="B38" s="47" t="s">
        <v>410</v>
      </c>
      <c r="C38" s="7">
        <f t="shared" si="35"/>
        <v>3.53</v>
      </c>
      <c r="D38" s="7"/>
      <c r="E38" s="7">
        <f t="shared" si="45"/>
        <v>3.53</v>
      </c>
      <c r="F38" s="7">
        <f t="shared" si="46"/>
        <v>3.53</v>
      </c>
      <c r="G38" s="7">
        <f t="shared" si="52"/>
        <v>0</v>
      </c>
      <c r="H38" s="15"/>
      <c r="I38" s="35"/>
      <c r="J38" s="35"/>
      <c r="K38" s="15">
        <v>3.53</v>
      </c>
      <c r="L38" s="15"/>
      <c r="M38" s="7">
        <f t="shared" si="53"/>
        <v>0</v>
      </c>
      <c r="N38" s="15"/>
      <c r="O38" s="35"/>
      <c r="P38" s="15"/>
      <c r="Q38" s="35"/>
      <c r="R38" s="15"/>
      <c r="S38" s="35"/>
      <c r="T38" s="35"/>
      <c r="U38" s="7">
        <f t="shared" si="54"/>
        <v>0</v>
      </c>
      <c r="V38" s="35"/>
      <c r="W38" s="35"/>
      <c r="X38" s="35"/>
      <c r="Y38" s="35"/>
      <c r="Z38" s="35"/>
      <c r="AA38" s="35"/>
      <c r="AB38" s="35"/>
      <c r="AC38" s="35"/>
      <c r="AD38" s="7">
        <f t="shared" si="55"/>
        <v>0</v>
      </c>
      <c r="AE38" s="35"/>
      <c r="AF38" s="35"/>
      <c r="AG38" s="35"/>
      <c r="AH38" s="35"/>
      <c r="AI38" s="35"/>
      <c r="AJ38" s="35"/>
      <c r="AK38" s="35"/>
      <c r="AL38" s="35"/>
      <c r="AM38" s="35"/>
      <c r="AN38" s="35"/>
      <c r="AO38" s="35"/>
      <c r="AP38" s="35"/>
      <c r="AQ38" s="35"/>
      <c r="AR38" s="35"/>
      <c r="AS38" s="35"/>
      <c r="AT38" s="35"/>
      <c r="AU38" s="35"/>
      <c r="AV38" s="15"/>
      <c r="AW38" s="35"/>
      <c r="AX38" s="35"/>
      <c r="AY38" s="15"/>
      <c r="AZ38" s="15"/>
      <c r="BA38" s="35"/>
      <c r="BB38" s="35"/>
      <c r="BC38" s="35"/>
      <c r="BD38" s="15"/>
      <c r="BE38" s="35"/>
      <c r="BF38" s="35"/>
      <c r="BG38" s="7">
        <f t="shared" si="56"/>
        <v>0</v>
      </c>
      <c r="BH38" s="35"/>
      <c r="BI38" s="35"/>
      <c r="BJ38" s="35"/>
      <c r="BK38" s="10" t="s">
        <v>409</v>
      </c>
      <c r="BL38" s="15" t="s">
        <v>199</v>
      </c>
      <c r="BM38" s="35" t="s">
        <v>421</v>
      </c>
      <c r="BN38" s="15" t="s">
        <v>90</v>
      </c>
      <c r="BO38" s="37" t="s">
        <v>392</v>
      </c>
      <c r="BP38" s="39"/>
      <c r="BQ38" s="16"/>
      <c r="BR38" s="18" t="s">
        <v>369</v>
      </c>
      <c r="BS38" s="15" t="s">
        <v>200</v>
      </c>
      <c r="BT38" s="39"/>
      <c r="BU38" s="39"/>
      <c r="BV38" s="39"/>
      <c r="BW38" s="41"/>
      <c r="BX38" s="39">
        <f t="shared" si="44"/>
        <v>3.53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42" spans="1:104" x14ac:dyDescent="0.3">
      <c r="B42" s="39" t="s">
        <v>441</v>
      </c>
    </row>
  </sheetData>
  <autoFilter ref="A9:XFC38"/>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10:BK24 BK27:BK38">
    <cfRule type="duplicateValues" dxfId="25" priority="99" stopIfTrue="1"/>
  </conditionalFormatting>
  <conditionalFormatting sqref="BK10:BK24 BK27:BK38">
    <cfRule type="duplicateValues" dxfId="24" priority="101" stopIfTrue="1"/>
  </conditionalFormatting>
  <conditionalFormatting sqref="BK25">
    <cfRule type="duplicateValues" dxfId="23" priority="3" stopIfTrue="1"/>
  </conditionalFormatting>
  <conditionalFormatting sqref="BK25">
    <cfRule type="duplicateValues" dxfId="22" priority="4" stopIfTrue="1"/>
  </conditionalFormatting>
  <conditionalFormatting sqref="BK26">
    <cfRule type="duplicateValues" dxfId="21" priority="1" stopIfTrue="1"/>
  </conditionalFormatting>
  <conditionalFormatting sqref="BK26">
    <cfRule type="duplicateValues" dxfId="20" priority="2" stopIfTrue="1"/>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8"/>
  <dimension ref="A1:DB47"/>
  <sheetViews>
    <sheetView topLeftCell="A28" zoomScale="60" zoomScaleNormal="60" workbookViewId="0">
      <selection activeCell="B40" sqref="B40"/>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6384" width="8.77734375" style="39"/>
  </cols>
  <sheetData>
    <row r="1" spans="1:105"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5" x14ac:dyDescent="0.3">
      <c r="A3" s="832" t="s">
        <v>375</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5"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5"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5"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5"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5"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84" customFormat="1" ht="37.5" x14ac:dyDescent="0.3">
      <c r="A10" s="63">
        <v>1</v>
      </c>
      <c r="B10" s="73" t="s">
        <v>449</v>
      </c>
      <c r="C10" s="74">
        <f t="shared" ref="C10:C12" si="0">D10+E10</f>
        <v>0.1</v>
      </c>
      <c r="D10" s="74"/>
      <c r="E10" s="74">
        <f t="shared" ref="E10:E11" si="1">F10+U10+BG10</f>
        <v>0.1</v>
      </c>
      <c r="F10" s="74">
        <f t="shared" ref="F10:F12" si="2">G10+K10+L10+M10+R10+S10+T10</f>
        <v>0.1</v>
      </c>
      <c r="G10" s="74">
        <f t="shared" ref="G10:G11" si="3">H10+I10+J10</f>
        <v>0</v>
      </c>
      <c r="H10" s="85"/>
      <c r="I10" s="85"/>
      <c r="J10" s="85"/>
      <c r="K10" s="85"/>
      <c r="L10" s="85"/>
      <c r="M10" s="76">
        <f t="shared" ref="M10:M11" si="4">SUM(N10:P10)</f>
        <v>0</v>
      </c>
      <c r="N10" s="85"/>
      <c r="O10" s="85"/>
      <c r="P10" s="85"/>
      <c r="Q10" s="85"/>
      <c r="R10" s="86">
        <v>0.1</v>
      </c>
      <c r="S10" s="85"/>
      <c r="T10" s="85"/>
      <c r="U10" s="74">
        <f t="shared" ref="U10:U11" si="5">V10+W10+X10+Y10+Z10+AA10+AB10+AC10+AD10+AU10+AV10+AW10+AX10+AY10+AZ10+BA10+BB10+BC10+BD10+BE10+BF10</f>
        <v>0</v>
      </c>
      <c r="V10" s="85"/>
      <c r="W10" s="85"/>
      <c r="X10" s="85"/>
      <c r="Y10" s="85"/>
      <c r="Z10" s="85"/>
      <c r="AA10" s="85"/>
      <c r="AB10" s="85"/>
      <c r="AC10" s="85"/>
      <c r="AD10" s="74">
        <f t="shared" ref="AD10:AD11" si="6">SUM(AE10:AT10)</f>
        <v>0</v>
      </c>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74">
        <f t="shared" ref="BG10:BG11" si="7">BH10+BI10+BJ10</f>
        <v>0</v>
      </c>
      <c r="BH10" s="85"/>
      <c r="BI10" s="85"/>
      <c r="BJ10" s="85"/>
      <c r="BK10" s="79" t="s">
        <v>409</v>
      </c>
      <c r="BL10" s="87" t="s">
        <v>373</v>
      </c>
      <c r="BM10" s="85"/>
      <c r="BN10" s="72" t="s">
        <v>115</v>
      </c>
      <c r="BO10" s="88" t="s">
        <v>392</v>
      </c>
      <c r="BP10" s="82"/>
      <c r="BQ10" s="89"/>
      <c r="BR10" s="89"/>
      <c r="BS10" s="89"/>
      <c r="BT10" s="82"/>
      <c r="BU10" s="82"/>
      <c r="BV10" s="82"/>
      <c r="BW10" s="90"/>
      <c r="BX10" s="82">
        <f t="shared" ref="BX10:BX11" si="8">SUM(G10:BJ10)</f>
        <v>0.1</v>
      </c>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84" t="s">
        <v>446</v>
      </c>
    </row>
    <row r="11" spans="1:105" s="49" customFormat="1" ht="19.5" x14ac:dyDescent="0.3">
      <c r="A11" s="63">
        <v>2</v>
      </c>
      <c r="B11" s="6" t="s">
        <v>134</v>
      </c>
      <c r="C11" s="7">
        <f t="shared" si="0"/>
        <v>2.5</v>
      </c>
      <c r="D11" s="7"/>
      <c r="E11" s="7">
        <f t="shared" si="1"/>
        <v>2.5</v>
      </c>
      <c r="F11" s="7">
        <f t="shared" si="2"/>
        <v>2.5</v>
      </c>
      <c r="G11" s="7">
        <f t="shared" si="3"/>
        <v>0</v>
      </c>
      <c r="H11" s="35"/>
      <c r="I11" s="35"/>
      <c r="J11" s="35"/>
      <c r="K11" s="35"/>
      <c r="L11" s="35"/>
      <c r="M11" s="19">
        <f t="shared" si="4"/>
        <v>2.5</v>
      </c>
      <c r="N11" s="35"/>
      <c r="O11" s="35"/>
      <c r="P11" s="40">
        <v>2.5</v>
      </c>
      <c r="Q11" s="35"/>
      <c r="R11" s="40"/>
      <c r="S11" s="35"/>
      <c r="T11" s="35"/>
      <c r="U11" s="7">
        <f t="shared" si="5"/>
        <v>0</v>
      </c>
      <c r="V11" s="35"/>
      <c r="W11" s="35"/>
      <c r="X11" s="35"/>
      <c r="Y11" s="35"/>
      <c r="Z11" s="35"/>
      <c r="AA11" s="35"/>
      <c r="AB11" s="35"/>
      <c r="AC11" s="35"/>
      <c r="AD11" s="7">
        <f t="shared" si="6"/>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si="7"/>
        <v>0</v>
      </c>
      <c r="BH11" s="35"/>
      <c r="BI11" s="35"/>
      <c r="BJ11" s="35"/>
      <c r="BK11" s="10" t="s">
        <v>409</v>
      </c>
      <c r="BL11" s="38" t="s">
        <v>373</v>
      </c>
      <c r="BM11" s="35"/>
      <c r="BN11" s="63" t="s">
        <v>85</v>
      </c>
      <c r="BO11" s="37" t="s">
        <v>392</v>
      </c>
      <c r="BP11" s="39"/>
      <c r="BQ11" s="16"/>
      <c r="BR11" s="16"/>
      <c r="BS11" s="16"/>
      <c r="BT11" s="39"/>
      <c r="BU11" s="39"/>
      <c r="BV11" s="39"/>
      <c r="BW11" s="41"/>
      <c r="BX11" s="39">
        <f t="shared" si="8"/>
        <v>5</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49" customFormat="1" ht="37.5" x14ac:dyDescent="0.3">
      <c r="A12" s="5">
        <v>3</v>
      </c>
      <c r="B12" s="44" t="s">
        <v>152</v>
      </c>
      <c r="C12" s="7">
        <f t="shared" si="0"/>
        <v>25</v>
      </c>
      <c r="D12" s="25"/>
      <c r="E12" s="7">
        <f t="shared" ref="E12" si="9">F12+U12+BG12</f>
        <v>25</v>
      </c>
      <c r="F12" s="7">
        <f t="shared" si="2"/>
        <v>25</v>
      </c>
      <c r="G12" s="25"/>
      <c r="H12" s="7"/>
      <c r="I12" s="7"/>
      <c r="J12" s="25"/>
      <c r="K12" s="8">
        <v>10</v>
      </c>
      <c r="L12" s="8">
        <v>15</v>
      </c>
      <c r="M12" s="25"/>
      <c r="N12" s="7"/>
      <c r="O12" s="25"/>
      <c r="P12" s="7"/>
      <c r="Q12" s="25"/>
      <c r="R12" s="7"/>
      <c r="S12" s="25"/>
      <c r="T12" s="25"/>
      <c r="U12" s="7"/>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7"/>
      <c r="BH12" s="25"/>
      <c r="BI12" s="25"/>
      <c r="BJ12" s="25"/>
      <c r="BK12" s="10" t="s">
        <v>409</v>
      </c>
      <c r="BL12" s="38" t="s">
        <v>373</v>
      </c>
      <c r="BM12" s="27"/>
      <c r="BN12" s="45" t="s">
        <v>83</v>
      </c>
      <c r="BO12" s="28"/>
      <c r="BP12" s="26"/>
      <c r="BQ12" s="26"/>
      <c r="BR12" s="26"/>
      <c r="BS12" s="26"/>
      <c r="BT12" s="26"/>
      <c r="BU12" s="26"/>
      <c r="BV12" s="26"/>
      <c r="BW12" s="26"/>
      <c r="BX12" s="39"/>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row>
    <row r="13" spans="1:105" s="49" customFormat="1" ht="19.5" x14ac:dyDescent="0.3">
      <c r="A13" s="63">
        <v>4</v>
      </c>
      <c r="B13" s="6" t="s">
        <v>226</v>
      </c>
      <c r="C13" s="7">
        <f t="shared" ref="C13:C14" si="10">D13+E13</f>
        <v>0.32</v>
      </c>
      <c r="D13" s="7"/>
      <c r="E13" s="7">
        <f t="shared" ref="E13:E26" si="11">F13+U13+BG13</f>
        <v>0.32</v>
      </c>
      <c r="F13" s="7">
        <f t="shared" ref="F13:F26" si="12">G13+K13+L13+M13+R13+S13+T13</f>
        <v>0.32</v>
      </c>
      <c r="G13" s="7">
        <f t="shared" ref="G13:G26" si="13">H13+I13+J13</f>
        <v>0</v>
      </c>
      <c r="H13" s="35"/>
      <c r="I13" s="35"/>
      <c r="J13" s="35"/>
      <c r="K13" s="62">
        <v>0.32</v>
      </c>
      <c r="L13" s="35"/>
      <c r="M13" s="7">
        <f t="shared" ref="M13:M26" si="14">SUM(N13:P13)</f>
        <v>0</v>
      </c>
      <c r="N13" s="35"/>
      <c r="O13" s="35"/>
      <c r="P13" s="35"/>
      <c r="Q13" s="35"/>
      <c r="R13" s="35"/>
      <c r="S13" s="35"/>
      <c r="T13" s="35"/>
      <c r="U13" s="7">
        <f t="shared" ref="U13:U26" si="15">V13+W13+X13+Y13+Z13+AA13+AB13+AC13+AD13+AU13+AV13+AW13+AX13+AY13+AZ13+BA13+BB13+BC13+BD13+BE13+BF13</f>
        <v>0</v>
      </c>
      <c r="V13" s="35"/>
      <c r="W13" s="35"/>
      <c r="X13" s="35"/>
      <c r="Y13" s="35"/>
      <c r="Z13" s="35"/>
      <c r="AA13" s="35"/>
      <c r="AB13" s="35"/>
      <c r="AC13" s="35"/>
      <c r="AD13" s="7">
        <f t="shared" ref="AD13:AD26" si="16">SUM(AE13:AT13)</f>
        <v>0</v>
      </c>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7">
        <f t="shared" ref="BG13:BG26" si="17">BH13+BI13+BJ13</f>
        <v>0</v>
      </c>
      <c r="BH13" s="35"/>
      <c r="BI13" s="35"/>
      <c r="BJ13" s="35"/>
      <c r="BK13" s="10" t="s">
        <v>409</v>
      </c>
      <c r="BL13" s="38" t="s">
        <v>373</v>
      </c>
      <c r="BM13" s="35"/>
      <c r="BN13" s="15" t="s">
        <v>94</v>
      </c>
      <c r="BO13" s="37" t="s">
        <v>392</v>
      </c>
      <c r="BP13" s="39"/>
      <c r="BQ13" s="16"/>
      <c r="BR13" s="16"/>
      <c r="BS13" s="19" t="s">
        <v>227</v>
      </c>
      <c r="BT13" s="39"/>
      <c r="BU13" s="39"/>
      <c r="BV13" s="39"/>
      <c r="BW13" s="41"/>
      <c r="BX13" s="39">
        <f t="shared" ref="BX13:BX18" si="18">SUM(G13:BJ13)</f>
        <v>0.32</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5" s="49" customFormat="1" ht="37.5" x14ac:dyDescent="0.3">
      <c r="A14" s="63">
        <v>5</v>
      </c>
      <c r="B14" s="6" t="s">
        <v>228</v>
      </c>
      <c r="C14" s="7">
        <f t="shared" si="10"/>
        <v>0.4</v>
      </c>
      <c r="D14" s="7"/>
      <c r="E14" s="7">
        <f t="shared" si="11"/>
        <v>0.4</v>
      </c>
      <c r="F14" s="7">
        <f t="shared" si="12"/>
        <v>0.4</v>
      </c>
      <c r="G14" s="7">
        <f t="shared" si="13"/>
        <v>0</v>
      </c>
      <c r="H14" s="35"/>
      <c r="I14" s="35"/>
      <c r="J14" s="35"/>
      <c r="K14" s="62">
        <v>0.4</v>
      </c>
      <c r="L14" s="35"/>
      <c r="M14" s="7">
        <f t="shared" si="14"/>
        <v>0</v>
      </c>
      <c r="N14" s="35"/>
      <c r="O14" s="35"/>
      <c r="P14" s="35"/>
      <c r="Q14" s="35"/>
      <c r="R14" s="35"/>
      <c r="S14" s="35"/>
      <c r="T14" s="35"/>
      <c r="U14" s="7">
        <f t="shared" si="15"/>
        <v>0</v>
      </c>
      <c r="V14" s="35"/>
      <c r="W14" s="35"/>
      <c r="X14" s="35"/>
      <c r="Y14" s="35"/>
      <c r="Z14" s="35"/>
      <c r="AA14" s="35"/>
      <c r="AB14" s="35"/>
      <c r="AC14" s="35"/>
      <c r="AD14" s="7">
        <f t="shared" si="16"/>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si="17"/>
        <v>0</v>
      </c>
      <c r="BH14" s="35"/>
      <c r="BI14" s="35"/>
      <c r="BJ14" s="35"/>
      <c r="BK14" s="10" t="s">
        <v>409</v>
      </c>
      <c r="BL14" s="38" t="s">
        <v>373</v>
      </c>
      <c r="BM14" s="35"/>
      <c r="BN14" s="15" t="s">
        <v>94</v>
      </c>
      <c r="BO14" s="37" t="s">
        <v>392</v>
      </c>
      <c r="BP14" s="39"/>
      <c r="BQ14" s="16"/>
      <c r="BR14" s="16"/>
      <c r="BS14" s="16" t="s">
        <v>227</v>
      </c>
      <c r="BT14" s="39"/>
      <c r="BU14" s="39"/>
      <c r="BV14" s="39"/>
      <c r="BW14" s="41"/>
      <c r="BX14" s="39">
        <f t="shared" si="18"/>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6" t="s">
        <v>229</v>
      </c>
      <c r="C15" s="7">
        <f t="shared" ref="C15:C31" si="19">D15+E15</f>
        <v>0.5</v>
      </c>
      <c r="D15" s="7"/>
      <c r="E15" s="7">
        <f t="shared" si="11"/>
        <v>0.5</v>
      </c>
      <c r="F15" s="7">
        <f t="shared" si="12"/>
        <v>0.5</v>
      </c>
      <c r="G15" s="7">
        <f t="shared" si="13"/>
        <v>0</v>
      </c>
      <c r="H15" s="35"/>
      <c r="I15" s="35"/>
      <c r="J15" s="35"/>
      <c r="K15" s="62">
        <v>0.5</v>
      </c>
      <c r="L15" s="35"/>
      <c r="M15" s="7">
        <f t="shared" si="14"/>
        <v>0</v>
      </c>
      <c r="N15" s="35"/>
      <c r="O15" s="35"/>
      <c r="P15" s="35"/>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38" t="s">
        <v>373</v>
      </c>
      <c r="BM15" s="35"/>
      <c r="BN15" s="15" t="s">
        <v>94</v>
      </c>
      <c r="BO15" s="37" t="s">
        <v>392</v>
      </c>
      <c r="BP15" s="39"/>
      <c r="BQ15" s="16"/>
      <c r="BR15" s="16"/>
      <c r="BS15" s="16" t="s">
        <v>227</v>
      </c>
      <c r="BT15" s="39"/>
      <c r="BU15" s="39"/>
      <c r="BV15" s="39"/>
      <c r="BW15" s="41"/>
      <c r="BX15" s="39">
        <f t="shared" si="18"/>
        <v>0.5</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63">
        <v>7</v>
      </c>
      <c r="B16" s="6" t="s">
        <v>391</v>
      </c>
      <c r="C16" s="7">
        <f t="shared" si="19"/>
        <v>0.4</v>
      </c>
      <c r="D16" s="7"/>
      <c r="E16" s="7">
        <f t="shared" si="11"/>
        <v>0.4</v>
      </c>
      <c r="F16" s="7">
        <f t="shared" si="12"/>
        <v>0.4</v>
      </c>
      <c r="G16" s="7">
        <f t="shared" si="13"/>
        <v>0</v>
      </c>
      <c r="H16" s="35"/>
      <c r="I16" s="35"/>
      <c r="J16" s="35"/>
      <c r="K16" s="7">
        <v>0.4</v>
      </c>
      <c r="L16" s="35"/>
      <c r="M16" s="7">
        <f t="shared" si="14"/>
        <v>0</v>
      </c>
      <c r="N16" s="35"/>
      <c r="O16" s="35"/>
      <c r="P16" s="35"/>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38" t="s">
        <v>373</v>
      </c>
      <c r="BM16" s="35"/>
      <c r="BN16" s="15" t="s">
        <v>94</v>
      </c>
      <c r="BO16" s="37" t="s">
        <v>392</v>
      </c>
      <c r="BP16" s="39" t="s">
        <v>404</v>
      </c>
      <c r="BQ16" s="16"/>
      <c r="BR16" s="16"/>
      <c r="BS16" s="16"/>
      <c r="BT16" s="39"/>
      <c r="BU16" s="39"/>
      <c r="BV16" s="39"/>
      <c r="BX16" s="46">
        <f t="shared" si="18"/>
        <v>0.4</v>
      </c>
    </row>
    <row r="17" spans="1:105" s="49" customFormat="1" ht="37.5" x14ac:dyDescent="0.3">
      <c r="A17" s="63">
        <v>8</v>
      </c>
      <c r="B17" s="6" t="s">
        <v>230</v>
      </c>
      <c r="C17" s="7">
        <f t="shared" si="19"/>
        <v>0.4</v>
      </c>
      <c r="D17" s="7"/>
      <c r="E17" s="7">
        <f t="shared" si="11"/>
        <v>0.4</v>
      </c>
      <c r="F17" s="7">
        <f t="shared" si="12"/>
        <v>0.4</v>
      </c>
      <c r="G17" s="7">
        <f t="shared" si="13"/>
        <v>0</v>
      </c>
      <c r="H17" s="35"/>
      <c r="I17" s="35"/>
      <c r="J17" s="35"/>
      <c r="K17" s="7">
        <v>0.4</v>
      </c>
      <c r="L17" s="35"/>
      <c r="M17" s="7">
        <f t="shared" si="14"/>
        <v>0</v>
      </c>
      <c r="N17" s="35"/>
      <c r="O17" s="35"/>
      <c r="P17" s="35"/>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38" t="s">
        <v>373</v>
      </c>
      <c r="BM17" s="35"/>
      <c r="BN17" s="15" t="s">
        <v>94</v>
      </c>
      <c r="BO17" s="37" t="s">
        <v>392</v>
      </c>
      <c r="BP17" s="39" t="s">
        <v>404</v>
      </c>
      <c r="BQ17" s="16"/>
      <c r="BR17" s="16"/>
      <c r="BS17" s="16"/>
      <c r="BT17" s="39"/>
      <c r="BU17" s="39"/>
      <c r="BV17" s="39"/>
      <c r="BX17" s="46">
        <f t="shared" si="18"/>
        <v>0.4</v>
      </c>
    </row>
    <row r="18" spans="1:105" s="49" customFormat="1" ht="37.5" x14ac:dyDescent="0.3">
      <c r="A18" s="5">
        <v>9</v>
      </c>
      <c r="B18" s="6" t="s">
        <v>231</v>
      </c>
      <c r="C18" s="7">
        <f t="shared" si="19"/>
        <v>0.2</v>
      </c>
      <c r="D18" s="7"/>
      <c r="E18" s="7">
        <f t="shared" si="11"/>
        <v>0.2</v>
      </c>
      <c r="F18" s="7">
        <f t="shared" si="12"/>
        <v>0.2</v>
      </c>
      <c r="G18" s="7">
        <f t="shared" si="13"/>
        <v>0</v>
      </c>
      <c r="H18" s="35"/>
      <c r="I18" s="35"/>
      <c r="J18" s="35"/>
      <c r="K18" s="35">
        <v>0.2</v>
      </c>
      <c r="L18" s="35"/>
      <c r="M18" s="7">
        <f t="shared" si="14"/>
        <v>0</v>
      </c>
      <c r="N18" s="35"/>
      <c r="O18" s="35"/>
      <c r="P18" s="35"/>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38" t="s">
        <v>373</v>
      </c>
      <c r="BM18" s="35"/>
      <c r="BN18" s="15" t="s">
        <v>94</v>
      </c>
      <c r="BO18" s="37" t="s">
        <v>392</v>
      </c>
      <c r="BP18" s="39" t="s">
        <v>404</v>
      </c>
      <c r="BQ18" s="16"/>
      <c r="BR18" s="16"/>
      <c r="BS18" s="16"/>
      <c r="BT18" s="39"/>
      <c r="BU18" s="39"/>
      <c r="BV18" s="39"/>
      <c r="BX18" s="46">
        <f t="shared" si="18"/>
        <v>0.2</v>
      </c>
    </row>
    <row r="19" spans="1:105" s="49" customFormat="1" ht="19.5" x14ac:dyDescent="0.3">
      <c r="A19" s="63">
        <v>10</v>
      </c>
      <c r="B19" s="6" t="s">
        <v>232</v>
      </c>
      <c r="C19" s="7">
        <f t="shared" si="19"/>
        <v>0.36</v>
      </c>
      <c r="D19" s="7"/>
      <c r="E19" s="7">
        <f t="shared" si="11"/>
        <v>0.36</v>
      </c>
      <c r="F19" s="7">
        <f t="shared" si="12"/>
        <v>0.36</v>
      </c>
      <c r="G19" s="7">
        <f t="shared" si="13"/>
        <v>0</v>
      </c>
      <c r="H19" s="35"/>
      <c r="I19" s="35"/>
      <c r="J19" s="35"/>
      <c r="K19" s="62">
        <v>0.36</v>
      </c>
      <c r="L19" s="35"/>
      <c r="M19" s="7">
        <f t="shared" si="14"/>
        <v>0</v>
      </c>
      <c r="N19" s="35"/>
      <c r="O19" s="35"/>
      <c r="P19" s="35"/>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38" t="s">
        <v>373</v>
      </c>
      <c r="BM19" s="35"/>
      <c r="BN19" s="15" t="s">
        <v>94</v>
      </c>
      <c r="BO19" s="37" t="s">
        <v>392</v>
      </c>
      <c r="BP19" s="39"/>
      <c r="BQ19" s="16"/>
      <c r="BR19" s="16"/>
      <c r="BS19" s="16" t="s">
        <v>227</v>
      </c>
      <c r="BT19" s="39"/>
      <c r="BU19" s="39"/>
      <c r="BV19" s="39"/>
      <c r="BW19" s="41"/>
      <c r="BX19" s="39">
        <f t="shared" ref="BX19:BX32" si="20">SUM(G19:BJ19)</f>
        <v>0.36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6" t="s">
        <v>233</v>
      </c>
      <c r="C20" s="7">
        <f t="shared" si="19"/>
        <v>0.32</v>
      </c>
      <c r="D20" s="7"/>
      <c r="E20" s="7">
        <f t="shared" si="11"/>
        <v>0.32</v>
      </c>
      <c r="F20" s="7">
        <f t="shared" si="12"/>
        <v>0.32</v>
      </c>
      <c r="G20" s="7">
        <f t="shared" si="13"/>
        <v>0</v>
      </c>
      <c r="H20" s="35"/>
      <c r="I20" s="35"/>
      <c r="J20" s="35"/>
      <c r="K20" s="35">
        <v>0.32</v>
      </c>
      <c r="L20" s="35"/>
      <c r="M20" s="7">
        <f t="shared" si="14"/>
        <v>0</v>
      </c>
      <c r="N20" s="35"/>
      <c r="O20" s="35"/>
      <c r="P20" s="35"/>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38" t="s">
        <v>373</v>
      </c>
      <c r="BM20" s="35"/>
      <c r="BN20" s="15" t="s">
        <v>94</v>
      </c>
      <c r="BO20" s="37" t="s">
        <v>392</v>
      </c>
      <c r="BP20" s="39" t="s">
        <v>404</v>
      </c>
      <c r="BQ20" s="16"/>
      <c r="BR20" s="16"/>
      <c r="BS20" s="16"/>
      <c r="BT20" s="39"/>
      <c r="BU20" s="39"/>
      <c r="BV20" s="39"/>
      <c r="BX20" s="46">
        <f t="shared" si="20"/>
        <v>0.32</v>
      </c>
    </row>
    <row r="21" spans="1:105" s="49" customFormat="1" ht="37.5" x14ac:dyDescent="0.3">
      <c r="A21" s="5">
        <v>12</v>
      </c>
      <c r="B21" s="6" t="s">
        <v>234</v>
      </c>
      <c r="C21" s="7">
        <f t="shared" si="19"/>
        <v>0.04</v>
      </c>
      <c r="D21" s="7"/>
      <c r="E21" s="7">
        <f t="shared" si="11"/>
        <v>0.04</v>
      </c>
      <c r="F21" s="7">
        <f t="shared" si="12"/>
        <v>0</v>
      </c>
      <c r="G21" s="7">
        <f t="shared" si="13"/>
        <v>0</v>
      </c>
      <c r="H21" s="35"/>
      <c r="I21" s="35"/>
      <c r="J21" s="35"/>
      <c r="K21" s="35"/>
      <c r="L21" s="35"/>
      <c r="M21" s="7">
        <f t="shared" si="14"/>
        <v>0</v>
      </c>
      <c r="N21" s="35"/>
      <c r="O21" s="35"/>
      <c r="P21" s="35"/>
      <c r="Q21" s="35"/>
      <c r="R21" s="35"/>
      <c r="S21" s="35"/>
      <c r="T21" s="35"/>
      <c r="U21" s="7">
        <f t="shared" si="15"/>
        <v>0.04</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v>0.04</v>
      </c>
      <c r="BE21" s="35"/>
      <c r="BF21" s="35"/>
      <c r="BG21" s="7">
        <f t="shared" si="17"/>
        <v>0</v>
      </c>
      <c r="BH21" s="35"/>
      <c r="BI21" s="35"/>
      <c r="BJ21" s="35"/>
      <c r="BK21" s="10" t="s">
        <v>409</v>
      </c>
      <c r="BL21" s="38" t="s">
        <v>373</v>
      </c>
      <c r="BM21" s="35"/>
      <c r="BN21" s="15" t="s">
        <v>94</v>
      </c>
      <c r="BO21" s="37" t="s">
        <v>392</v>
      </c>
      <c r="BP21" s="39"/>
      <c r="BQ21" s="16"/>
      <c r="BR21" s="16"/>
      <c r="BS21" s="16" t="s">
        <v>227</v>
      </c>
      <c r="BT21" s="39"/>
      <c r="BU21" s="39"/>
      <c r="BV21" s="39"/>
      <c r="BW21" s="41"/>
      <c r="BX21" s="39">
        <f t="shared" si="20"/>
        <v>0.08</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37.5" x14ac:dyDescent="0.3">
      <c r="A22" s="63">
        <v>13</v>
      </c>
      <c r="B22" s="6" t="s">
        <v>235</v>
      </c>
      <c r="C22" s="7">
        <f t="shared" si="19"/>
        <v>0.32</v>
      </c>
      <c r="D22" s="7"/>
      <c r="E22" s="7">
        <f t="shared" si="11"/>
        <v>0.32</v>
      </c>
      <c r="F22" s="7">
        <f t="shared" si="12"/>
        <v>0.32</v>
      </c>
      <c r="G22" s="7">
        <f t="shared" si="13"/>
        <v>0</v>
      </c>
      <c r="H22" s="35"/>
      <c r="I22" s="35"/>
      <c r="J22" s="35"/>
      <c r="K22" s="62">
        <v>0.32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38" t="s">
        <v>373</v>
      </c>
      <c r="BM22" s="35"/>
      <c r="BN22" s="15" t="s">
        <v>94</v>
      </c>
      <c r="BO22" s="37" t="s">
        <v>392</v>
      </c>
      <c r="BP22" s="39"/>
      <c r="BQ22" s="16"/>
      <c r="BR22" s="16"/>
      <c r="BS22" s="16" t="s">
        <v>227</v>
      </c>
      <c r="BT22" s="39"/>
      <c r="BU22" s="39"/>
      <c r="BV22" s="39"/>
      <c r="BW22" s="41"/>
      <c r="BX22" s="39">
        <f t="shared" si="20"/>
        <v>0.32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6" t="s">
        <v>236</v>
      </c>
      <c r="C23" s="7">
        <f t="shared" si="19"/>
        <v>0.4</v>
      </c>
      <c r="D23" s="7"/>
      <c r="E23" s="7">
        <f t="shared" si="11"/>
        <v>0.4</v>
      </c>
      <c r="F23" s="7">
        <f t="shared" si="12"/>
        <v>0.4</v>
      </c>
      <c r="G23" s="7">
        <f t="shared" si="13"/>
        <v>0</v>
      </c>
      <c r="H23" s="35"/>
      <c r="I23" s="35"/>
      <c r="J23" s="35"/>
      <c r="K23" s="35">
        <v>0.4</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38" t="s">
        <v>373</v>
      </c>
      <c r="BM23" s="35"/>
      <c r="BN23" s="15" t="s">
        <v>94</v>
      </c>
      <c r="BO23" s="37" t="s">
        <v>392</v>
      </c>
      <c r="BP23" s="39" t="s">
        <v>404</v>
      </c>
      <c r="BQ23" s="16"/>
      <c r="BR23" s="16"/>
      <c r="BS23" s="16"/>
      <c r="BT23" s="39"/>
      <c r="BU23" s="39"/>
      <c r="BV23" s="39"/>
      <c r="BX23" s="46">
        <f t="shared" si="20"/>
        <v>0.4</v>
      </c>
    </row>
    <row r="24" spans="1:105" s="49" customFormat="1" ht="37.5" x14ac:dyDescent="0.3">
      <c r="A24" s="5">
        <v>15</v>
      </c>
      <c r="B24" s="6" t="s">
        <v>237</v>
      </c>
      <c r="C24" s="7">
        <f t="shared" si="19"/>
        <v>0.32</v>
      </c>
      <c r="D24" s="7"/>
      <c r="E24" s="7">
        <f t="shared" si="11"/>
        <v>0.32</v>
      </c>
      <c r="F24" s="7">
        <f t="shared" si="12"/>
        <v>0.32</v>
      </c>
      <c r="G24" s="7">
        <f t="shared" si="13"/>
        <v>0</v>
      </c>
      <c r="H24" s="35"/>
      <c r="I24" s="35"/>
      <c r="J24" s="35"/>
      <c r="K24" s="35">
        <v>0.32</v>
      </c>
      <c r="L24" s="35"/>
      <c r="M24" s="7">
        <f t="shared" si="14"/>
        <v>0</v>
      </c>
      <c r="N24" s="35"/>
      <c r="O24" s="35"/>
      <c r="P24" s="35"/>
      <c r="Q24" s="35"/>
      <c r="R24" s="35"/>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7">
        <f t="shared" si="17"/>
        <v>0</v>
      </c>
      <c r="BH24" s="35"/>
      <c r="BI24" s="35"/>
      <c r="BJ24" s="35"/>
      <c r="BK24" s="10" t="s">
        <v>409</v>
      </c>
      <c r="BL24" s="38" t="s">
        <v>373</v>
      </c>
      <c r="BM24" s="35"/>
      <c r="BN24" s="15" t="s">
        <v>94</v>
      </c>
      <c r="BO24" s="37" t="s">
        <v>392</v>
      </c>
      <c r="BP24" s="39" t="s">
        <v>404</v>
      </c>
      <c r="BQ24" s="16"/>
      <c r="BR24" s="16"/>
      <c r="BS24" s="16"/>
      <c r="BT24" s="39"/>
      <c r="BU24" s="39"/>
      <c r="BV24" s="39"/>
      <c r="BX24" s="46">
        <f t="shared" si="20"/>
        <v>0.32</v>
      </c>
    </row>
    <row r="25" spans="1:105" s="49" customFormat="1" ht="37.5" x14ac:dyDescent="0.3">
      <c r="A25" s="63">
        <v>16</v>
      </c>
      <c r="B25" s="6" t="s">
        <v>238</v>
      </c>
      <c r="C25" s="7">
        <f t="shared" si="19"/>
        <v>0.32</v>
      </c>
      <c r="D25" s="7"/>
      <c r="E25" s="7">
        <f t="shared" si="11"/>
        <v>0.32</v>
      </c>
      <c r="F25" s="7">
        <f t="shared" si="12"/>
        <v>0.32</v>
      </c>
      <c r="G25" s="7">
        <f t="shared" si="13"/>
        <v>0</v>
      </c>
      <c r="H25" s="35"/>
      <c r="I25" s="35"/>
      <c r="J25" s="35"/>
      <c r="K25" s="35">
        <v>0.32</v>
      </c>
      <c r="L25" s="35"/>
      <c r="M25" s="7">
        <f t="shared" si="14"/>
        <v>0</v>
      </c>
      <c r="N25" s="35"/>
      <c r="O25" s="35"/>
      <c r="P25" s="35"/>
      <c r="Q25" s="35"/>
      <c r="R25" s="35"/>
      <c r="S25" s="35"/>
      <c r="T25" s="35"/>
      <c r="U25" s="7">
        <f t="shared" si="15"/>
        <v>0</v>
      </c>
      <c r="V25" s="35"/>
      <c r="W25" s="35"/>
      <c r="X25" s="35"/>
      <c r="Y25" s="35"/>
      <c r="Z25" s="35"/>
      <c r="AA25" s="35"/>
      <c r="AB25" s="35"/>
      <c r="AC25" s="35"/>
      <c r="AD25" s="7">
        <f t="shared" si="16"/>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17"/>
        <v>0</v>
      </c>
      <c r="BH25" s="35"/>
      <c r="BI25" s="35"/>
      <c r="BJ25" s="35"/>
      <c r="BK25" s="10" t="s">
        <v>409</v>
      </c>
      <c r="BL25" s="38" t="s">
        <v>373</v>
      </c>
      <c r="BM25" s="35"/>
      <c r="BN25" s="15" t="s">
        <v>94</v>
      </c>
      <c r="BO25" s="37" t="s">
        <v>392</v>
      </c>
      <c r="BP25" s="39" t="s">
        <v>404</v>
      </c>
      <c r="BQ25" s="16"/>
      <c r="BR25" s="16"/>
      <c r="BS25" s="16"/>
      <c r="BT25" s="39"/>
      <c r="BU25" s="39"/>
      <c r="BV25" s="39"/>
      <c r="BX25" s="46">
        <f t="shared" si="20"/>
        <v>0.32</v>
      </c>
    </row>
    <row r="26" spans="1:105" s="49" customFormat="1" ht="37.5" x14ac:dyDescent="0.3">
      <c r="A26" s="63">
        <v>17</v>
      </c>
      <c r="B26" s="6" t="s">
        <v>239</v>
      </c>
      <c r="C26" s="7">
        <f t="shared" si="19"/>
        <v>2.4</v>
      </c>
      <c r="D26" s="7"/>
      <c r="E26" s="7">
        <f t="shared" si="11"/>
        <v>2.4</v>
      </c>
      <c r="F26" s="7">
        <f t="shared" si="12"/>
        <v>2.4</v>
      </c>
      <c r="G26" s="7">
        <f t="shared" si="13"/>
        <v>0</v>
      </c>
      <c r="H26" s="35"/>
      <c r="I26" s="35"/>
      <c r="J26" s="35"/>
      <c r="K26" s="62">
        <v>2.4</v>
      </c>
      <c r="L26" s="35"/>
      <c r="M26" s="7">
        <f t="shared" si="14"/>
        <v>0</v>
      </c>
      <c r="N26" s="35"/>
      <c r="O26" s="35"/>
      <c r="P26" s="35"/>
      <c r="Q26" s="35"/>
      <c r="R26" s="35"/>
      <c r="S26" s="35"/>
      <c r="T26" s="35"/>
      <c r="U26" s="7">
        <f t="shared" si="15"/>
        <v>0</v>
      </c>
      <c r="V26" s="35"/>
      <c r="W26" s="35"/>
      <c r="X26" s="35"/>
      <c r="Y26" s="35"/>
      <c r="Z26" s="35"/>
      <c r="AA26" s="35"/>
      <c r="AB26" s="35"/>
      <c r="AC26" s="35"/>
      <c r="AD26" s="7">
        <f t="shared" si="16"/>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17"/>
        <v>0</v>
      </c>
      <c r="BH26" s="35"/>
      <c r="BI26" s="35"/>
      <c r="BJ26" s="35"/>
      <c r="BK26" s="10" t="s">
        <v>409</v>
      </c>
      <c r="BL26" s="38" t="s">
        <v>373</v>
      </c>
      <c r="BM26" s="35"/>
      <c r="BN26" s="15" t="s">
        <v>94</v>
      </c>
      <c r="BO26" s="37" t="s">
        <v>392</v>
      </c>
      <c r="BP26" s="39"/>
      <c r="BQ26" s="16"/>
      <c r="BR26" s="16"/>
      <c r="BS26" s="16" t="s">
        <v>227</v>
      </c>
      <c r="BT26" s="39"/>
      <c r="BU26" s="39"/>
      <c r="BV26" s="39"/>
      <c r="BW26" s="41"/>
      <c r="BX26" s="39">
        <f t="shared" si="20"/>
        <v>2.4</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19.5" x14ac:dyDescent="0.3">
      <c r="A27" s="5">
        <v>18</v>
      </c>
      <c r="B27" s="6" t="s">
        <v>258</v>
      </c>
      <c r="C27" s="7">
        <f t="shared" si="19"/>
        <v>0.12</v>
      </c>
      <c r="D27" s="7"/>
      <c r="E27" s="7">
        <f t="shared" ref="E27:E31" si="21">F27+U27+BG27</f>
        <v>0.12</v>
      </c>
      <c r="F27" s="7">
        <f t="shared" ref="F27:F31" si="22">G27+K27+L27+M27+R27+S27+T27</f>
        <v>0.12</v>
      </c>
      <c r="G27" s="7">
        <f t="shared" ref="G27:G31" si="23">H27+I27+J27</f>
        <v>0</v>
      </c>
      <c r="H27" s="35"/>
      <c r="I27" s="35"/>
      <c r="J27" s="35"/>
      <c r="K27" s="35">
        <v>0.12</v>
      </c>
      <c r="L27" s="35"/>
      <c r="M27" s="7">
        <f t="shared" ref="M27:M31" si="24">SUM(N27:P27)</f>
        <v>0</v>
      </c>
      <c r="N27" s="35"/>
      <c r="O27" s="35"/>
      <c r="P27" s="35"/>
      <c r="Q27" s="35"/>
      <c r="R27" s="35"/>
      <c r="S27" s="35"/>
      <c r="T27" s="35"/>
      <c r="U27" s="7">
        <f t="shared" ref="U27:U31" si="25">V27+W27+X27+Y27+Z27+AA27+AB27+AC27+AD27+AU27+AV27+AW27+AX27+AY27+AZ27+BA27+BB27+BC27+BD27+BE27+BF27</f>
        <v>0</v>
      </c>
      <c r="V27" s="35"/>
      <c r="W27" s="35"/>
      <c r="X27" s="35"/>
      <c r="Y27" s="35"/>
      <c r="Z27" s="35"/>
      <c r="AA27" s="35"/>
      <c r="AB27" s="35"/>
      <c r="AC27" s="35"/>
      <c r="AD27" s="7">
        <f t="shared" ref="AD27:AD31" si="26">SUM(AE27:AT27)</f>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ref="BG27:BG31" si="27">BH27+BI27+BJ27</f>
        <v>0</v>
      </c>
      <c r="BH27" s="35"/>
      <c r="BI27" s="35"/>
      <c r="BJ27" s="35"/>
      <c r="BK27" s="10" t="s">
        <v>409</v>
      </c>
      <c r="BL27" s="38" t="s">
        <v>373</v>
      </c>
      <c r="BM27" s="35"/>
      <c r="BN27" s="38" t="s">
        <v>95</v>
      </c>
      <c r="BO27" s="37" t="s">
        <v>392</v>
      </c>
      <c r="BP27" s="39" t="s">
        <v>404</v>
      </c>
      <c r="BQ27" s="16"/>
      <c r="BR27" s="16"/>
      <c r="BS27" s="16"/>
      <c r="BT27" s="39"/>
      <c r="BU27" s="39"/>
      <c r="BV27" s="39"/>
      <c r="BX27" s="46">
        <f t="shared" si="20"/>
        <v>0.12</v>
      </c>
    </row>
    <row r="28" spans="1:105" s="84" customFormat="1" ht="19.5" x14ac:dyDescent="0.3">
      <c r="A28" s="63">
        <v>19</v>
      </c>
      <c r="B28" s="111" t="s">
        <v>259</v>
      </c>
      <c r="C28" s="74">
        <f t="shared" si="19"/>
        <v>1.5</v>
      </c>
      <c r="D28" s="7"/>
      <c r="E28" s="7">
        <f t="shared" si="21"/>
        <v>1.5</v>
      </c>
      <c r="F28" s="7">
        <f t="shared" si="22"/>
        <v>1.5</v>
      </c>
      <c r="G28" s="7">
        <f t="shared" si="23"/>
        <v>0</v>
      </c>
      <c r="H28" s="85"/>
      <c r="I28" s="85"/>
      <c r="J28" s="35"/>
      <c r="K28" s="85">
        <v>1.5</v>
      </c>
      <c r="L28" s="85"/>
      <c r="M28" s="7">
        <f t="shared" si="24"/>
        <v>0</v>
      </c>
      <c r="N28" s="85"/>
      <c r="O28" s="35"/>
      <c r="P28" s="85"/>
      <c r="Q28" s="35"/>
      <c r="R28" s="35"/>
      <c r="S28" s="35"/>
      <c r="T28" s="35"/>
      <c r="U28" s="74">
        <f t="shared" si="25"/>
        <v>0</v>
      </c>
      <c r="V28" s="35"/>
      <c r="W28" s="35"/>
      <c r="X28" s="35"/>
      <c r="Y28" s="35"/>
      <c r="Z28" s="35"/>
      <c r="AA28" s="35"/>
      <c r="AB28" s="35"/>
      <c r="AC28" s="35"/>
      <c r="AD28" s="7">
        <f t="shared" si="26"/>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4">
        <f t="shared" si="27"/>
        <v>0</v>
      </c>
      <c r="BH28" s="35"/>
      <c r="BI28" s="35"/>
      <c r="BJ28" s="35"/>
      <c r="BK28" s="10" t="s">
        <v>409</v>
      </c>
      <c r="BL28" s="87" t="s">
        <v>373</v>
      </c>
      <c r="BM28" s="35"/>
      <c r="BN28" s="87" t="s">
        <v>95</v>
      </c>
      <c r="BO28" s="37" t="s">
        <v>392</v>
      </c>
      <c r="BP28" s="39" t="s">
        <v>404</v>
      </c>
      <c r="BQ28" s="16"/>
      <c r="BR28" s="16"/>
      <c r="BS28" s="16"/>
      <c r="BT28" s="39"/>
      <c r="BU28" s="39"/>
      <c r="BV28" s="39"/>
      <c r="BW28" s="49"/>
      <c r="BX28" s="46">
        <f t="shared" si="20"/>
        <v>1.5</v>
      </c>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84" t="s">
        <v>444</v>
      </c>
    </row>
    <row r="29" spans="1:105" s="49" customFormat="1" ht="37.5" x14ac:dyDescent="0.3">
      <c r="A29" s="63">
        <v>20</v>
      </c>
      <c r="B29" s="6" t="s">
        <v>260</v>
      </c>
      <c r="C29" s="7">
        <f t="shared" si="19"/>
        <v>0.08</v>
      </c>
      <c r="D29" s="7"/>
      <c r="E29" s="7">
        <f t="shared" si="21"/>
        <v>0.08</v>
      </c>
      <c r="F29" s="7">
        <f t="shared" si="22"/>
        <v>0.08</v>
      </c>
      <c r="G29" s="7">
        <f t="shared" si="23"/>
        <v>0</v>
      </c>
      <c r="H29" s="35"/>
      <c r="I29" s="35"/>
      <c r="J29" s="35"/>
      <c r="K29" s="35">
        <v>0.08</v>
      </c>
      <c r="L29" s="35"/>
      <c r="M29" s="7">
        <f t="shared" si="24"/>
        <v>0</v>
      </c>
      <c r="N29" s="35"/>
      <c r="O29" s="35"/>
      <c r="P29" s="35"/>
      <c r="Q29" s="35"/>
      <c r="R29" s="35"/>
      <c r="S29" s="35"/>
      <c r="T29" s="35"/>
      <c r="U29" s="7">
        <f t="shared" si="25"/>
        <v>0</v>
      </c>
      <c r="V29" s="35"/>
      <c r="W29" s="35"/>
      <c r="X29" s="35"/>
      <c r="Y29" s="35"/>
      <c r="Z29" s="35"/>
      <c r="AA29" s="35"/>
      <c r="AB29" s="35"/>
      <c r="AC29" s="35"/>
      <c r="AD29" s="7">
        <f t="shared" si="26"/>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7"/>
        <v>0</v>
      </c>
      <c r="BH29" s="35"/>
      <c r="BI29" s="35"/>
      <c r="BJ29" s="35"/>
      <c r="BK29" s="10" t="s">
        <v>409</v>
      </c>
      <c r="BL29" s="38" t="s">
        <v>373</v>
      </c>
      <c r="BM29" s="35"/>
      <c r="BN29" s="38" t="s">
        <v>95</v>
      </c>
      <c r="BO29" s="37" t="s">
        <v>392</v>
      </c>
      <c r="BP29" s="39" t="s">
        <v>404</v>
      </c>
      <c r="BQ29" s="16"/>
      <c r="BR29" s="16"/>
      <c r="BS29" s="16"/>
      <c r="BT29" s="39"/>
      <c r="BU29" s="39"/>
      <c r="BV29" s="39"/>
      <c r="BX29" s="46">
        <f t="shared" si="20"/>
        <v>0.08</v>
      </c>
    </row>
    <row r="30" spans="1:105" s="49" customFormat="1" ht="19.5" x14ac:dyDescent="0.3">
      <c r="A30" s="5">
        <v>21</v>
      </c>
      <c r="B30" s="6" t="s">
        <v>261</v>
      </c>
      <c r="C30" s="7">
        <f t="shared" si="19"/>
        <v>0.08</v>
      </c>
      <c r="D30" s="7"/>
      <c r="E30" s="7">
        <f t="shared" si="21"/>
        <v>0.08</v>
      </c>
      <c r="F30" s="7">
        <f t="shared" si="22"/>
        <v>0.08</v>
      </c>
      <c r="G30" s="7">
        <f t="shared" si="23"/>
        <v>0</v>
      </c>
      <c r="H30" s="35"/>
      <c r="I30" s="35"/>
      <c r="J30" s="35"/>
      <c r="K30" s="35">
        <v>0.08</v>
      </c>
      <c r="L30" s="35"/>
      <c r="M30" s="7">
        <f t="shared" si="24"/>
        <v>0</v>
      </c>
      <c r="N30" s="35"/>
      <c r="O30" s="35"/>
      <c r="P30" s="35"/>
      <c r="Q30" s="35"/>
      <c r="R30" s="35"/>
      <c r="S30" s="35"/>
      <c r="T30" s="35"/>
      <c r="U30" s="7">
        <f t="shared" si="25"/>
        <v>0</v>
      </c>
      <c r="V30" s="35"/>
      <c r="W30" s="35"/>
      <c r="X30" s="35"/>
      <c r="Y30" s="35"/>
      <c r="Z30" s="35"/>
      <c r="AA30" s="35"/>
      <c r="AB30" s="35"/>
      <c r="AC30" s="35"/>
      <c r="AD30" s="7">
        <f t="shared" si="26"/>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7"/>
        <v>0</v>
      </c>
      <c r="BH30" s="35"/>
      <c r="BI30" s="35"/>
      <c r="BJ30" s="35"/>
      <c r="BK30" s="10" t="s">
        <v>409</v>
      </c>
      <c r="BL30" s="38" t="s">
        <v>373</v>
      </c>
      <c r="BM30" s="35"/>
      <c r="BN30" s="38" t="s">
        <v>95</v>
      </c>
      <c r="BO30" s="37" t="s">
        <v>392</v>
      </c>
      <c r="BP30" s="39" t="s">
        <v>404</v>
      </c>
      <c r="BQ30" s="16"/>
      <c r="BR30" s="16"/>
      <c r="BS30" s="16"/>
      <c r="BT30" s="39"/>
      <c r="BU30" s="39"/>
      <c r="BV30" s="39"/>
      <c r="BX30" s="46">
        <f t="shared" si="20"/>
        <v>0.08</v>
      </c>
    </row>
    <row r="31" spans="1:105" s="49" customFormat="1" ht="19.5" x14ac:dyDescent="0.3">
      <c r="A31" s="63">
        <v>22</v>
      </c>
      <c r="B31" s="6" t="s">
        <v>262</v>
      </c>
      <c r="C31" s="7">
        <f t="shared" si="19"/>
        <v>0.08</v>
      </c>
      <c r="D31" s="7"/>
      <c r="E31" s="7">
        <f t="shared" si="21"/>
        <v>0.08</v>
      </c>
      <c r="F31" s="7">
        <f t="shared" si="22"/>
        <v>0.08</v>
      </c>
      <c r="G31" s="7">
        <f t="shared" si="23"/>
        <v>0</v>
      </c>
      <c r="H31" s="35"/>
      <c r="I31" s="35"/>
      <c r="J31" s="35"/>
      <c r="K31" s="35">
        <v>0.08</v>
      </c>
      <c r="L31" s="35"/>
      <c r="M31" s="7">
        <f t="shared" si="24"/>
        <v>0</v>
      </c>
      <c r="N31" s="35"/>
      <c r="O31" s="35"/>
      <c r="P31" s="35"/>
      <c r="Q31" s="35"/>
      <c r="R31" s="35"/>
      <c r="S31" s="35"/>
      <c r="T31" s="35"/>
      <c r="U31" s="7">
        <f t="shared" si="25"/>
        <v>0</v>
      </c>
      <c r="V31" s="35"/>
      <c r="W31" s="35"/>
      <c r="X31" s="35"/>
      <c r="Y31" s="35"/>
      <c r="Z31" s="35"/>
      <c r="AA31" s="35"/>
      <c r="AB31" s="35"/>
      <c r="AC31" s="35"/>
      <c r="AD31" s="7">
        <f t="shared" si="26"/>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7"/>
        <v>0</v>
      </c>
      <c r="BH31" s="35"/>
      <c r="BI31" s="35"/>
      <c r="BJ31" s="35"/>
      <c r="BK31" s="10" t="s">
        <v>409</v>
      </c>
      <c r="BL31" s="38" t="s">
        <v>373</v>
      </c>
      <c r="BM31" s="35"/>
      <c r="BN31" s="38" t="s">
        <v>95</v>
      </c>
      <c r="BO31" s="37" t="s">
        <v>392</v>
      </c>
      <c r="BP31" s="39" t="s">
        <v>404</v>
      </c>
      <c r="BQ31" s="16"/>
      <c r="BR31" s="16"/>
      <c r="BS31" s="16"/>
      <c r="BT31" s="39"/>
      <c r="BU31" s="39"/>
      <c r="BV31" s="39"/>
      <c r="BX31" s="46">
        <f t="shared" si="20"/>
        <v>0.08</v>
      </c>
    </row>
    <row r="32" spans="1:105" s="49" customFormat="1" ht="37.5" x14ac:dyDescent="0.3">
      <c r="A32" s="63">
        <v>23</v>
      </c>
      <c r="B32" s="9" t="s">
        <v>279</v>
      </c>
      <c r="C32" s="7">
        <f t="shared" ref="C32:C39" si="28">D32+E32</f>
        <v>3.67</v>
      </c>
      <c r="D32" s="7"/>
      <c r="E32" s="7">
        <f t="shared" ref="E32:E35" si="29">F32+U32+BG32</f>
        <v>3.67</v>
      </c>
      <c r="F32" s="7">
        <f t="shared" ref="F32:F35" si="30">G32+K32+L32+M32+R32+S32+T32</f>
        <v>2.67</v>
      </c>
      <c r="G32" s="7">
        <f t="shared" ref="G32:G39" si="31">H32+I32+J32</f>
        <v>0</v>
      </c>
      <c r="H32" s="9"/>
      <c r="I32" s="35"/>
      <c r="J32" s="35"/>
      <c r="K32" s="15">
        <v>2.67</v>
      </c>
      <c r="L32" s="9"/>
      <c r="M32" s="7">
        <f t="shared" ref="M32:M39" si="32">SUM(N32:P32)</f>
        <v>0</v>
      </c>
      <c r="N32" s="48"/>
      <c r="O32" s="35"/>
      <c r="P32" s="9"/>
      <c r="Q32" s="35"/>
      <c r="R32" s="9"/>
      <c r="S32" s="35"/>
      <c r="T32" s="35"/>
      <c r="U32" s="7">
        <f t="shared" ref="U32:U39" si="33">V32+W32+X32+Y32+Z32+AA32+AB32+AC32+AD32+AU32+AV32+AW32+AX32+AY32+AZ32+BA32+BB32+BC32+BD32+BE32+BF32</f>
        <v>1</v>
      </c>
      <c r="V32" s="35"/>
      <c r="W32" s="35"/>
      <c r="X32" s="35"/>
      <c r="Y32" s="35"/>
      <c r="Z32" s="35"/>
      <c r="AA32" s="35"/>
      <c r="AB32" s="35"/>
      <c r="AC32" s="35"/>
      <c r="AD32" s="7">
        <f t="shared" ref="AD32:AD39" si="34">SUM(AE32:AT32)</f>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v>
      </c>
      <c r="BE32" s="35"/>
      <c r="BF32" s="35"/>
      <c r="BG32" s="7">
        <f t="shared" ref="BG32:BG39" si="35">BH32+BI32+BJ32</f>
        <v>0</v>
      </c>
      <c r="BH32" s="35"/>
      <c r="BI32" s="35"/>
      <c r="BJ32" s="35"/>
      <c r="BK32" s="10" t="s">
        <v>409</v>
      </c>
      <c r="BL32" s="38" t="s">
        <v>373</v>
      </c>
      <c r="BM32" s="35"/>
      <c r="BN32" s="45" t="s">
        <v>100</v>
      </c>
      <c r="BO32" s="37" t="s">
        <v>393</v>
      </c>
      <c r="BP32" s="39" t="s">
        <v>404</v>
      </c>
      <c r="BQ32" s="16"/>
      <c r="BR32" s="9" t="s">
        <v>280</v>
      </c>
      <c r="BS32" s="56"/>
      <c r="BT32" s="39"/>
      <c r="BU32" s="39"/>
      <c r="BV32" s="39"/>
      <c r="BX32" s="46">
        <f t="shared" si="20"/>
        <v>4.67</v>
      </c>
    </row>
    <row r="33" spans="1:106" s="49" customFormat="1" ht="19.5" x14ac:dyDescent="0.3">
      <c r="A33" s="5">
        <v>24</v>
      </c>
      <c r="B33" s="6" t="s">
        <v>402</v>
      </c>
      <c r="C33" s="7">
        <f t="shared" si="28"/>
        <v>0.1</v>
      </c>
      <c r="D33" s="7"/>
      <c r="E33" s="7">
        <f t="shared" si="29"/>
        <v>0.1</v>
      </c>
      <c r="F33" s="7">
        <f t="shared" si="30"/>
        <v>0.1</v>
      </c>
      <c r="G33" s="7">
        <f t="shared" si="31"/>
        <v>0</v>
      </c>
      <c r="H33" s="35"/>
      <c r="I33" s="35"/>
      <c r="J33" s="35"/>
      <c r="K33" s="35"/>
      <c r="L33" s="35"/>
      <c r="M33" s="7">
        <f t="shared" si="32"/>
        <v>0.1</v>
      </c>
      <c r="N33" s="35"/>
      <c r="O33" s="35"/>
      <c r="P33" s="35">
        <v>0.1</v>
      </c>
      <c r="Q33" s="35"/>
      <c r="R33" s="35"/>
      <c r="S33" s="35"/>
      <c r="T33" s="35"/>
      <c r="U33" s="7">
        <f t="shared" si="33"/>
        <v>0</v>
      </c>
      <c r="V33" s="35"/>
      <c r="W33" s="35"/>
      <c r="X33" s="35"/>
      <c r="Y33" s="35"/>
      <c r="Z33" s="35"/>
      <c r="AA33" s="35"/>
      <c r="AB33" s="35"/>
      <c r="AC33" s="35"/>
      <c r="AD33" s="7">
        <f t="shared" si="34"/>
        <v>0</v>
      </c>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7">
        <f t="shared" si="35"/>
        <v>0</v>
      </c>
      <c r="BH33" s="35"/>
      <c r="BI33" s="35"/>
      <c r="BJ33" s="35"/>
      <c r="BK33" s="10" t="s">
        <v>409</v>
      </c>
      <c r="BL33" s="38" t="s">
        <v>373</v>
      </c>
      <c r="BM33" s="35"/>
      <c r="BN33" s="45" t="s">
        <v>100</v>
      </c>
      <c r="BO33" s="37" t="s">
        <v>392</v>
      </c>
      <c r="BP33" s="39"/>
      <c r="BQ33" s="16"/>
      <c r="BR33" s="16"/>
      <c r="BS33" s="16"/>
      <c r="BT33" s="39"/>
      <c r="BU33" s="39"/>
      <c r="BV33" s="39"/>
      <c r="BW33" s="41"/>
      <c r="BX33" s="39">
        <f t="shared" ref="BX33:BX39" si="36">SUM(G33:BJ33)</f>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6" s="49" customFormat="1" ht="19.5" x14ac:dyDescent="0.3">
      <c r="A34" s="63">
        <v>25</v>
      </c>
      <c r="B34" s="6" t="s">
        <v>289</v>
      </c>
      <c r="C34" s="7">
        <f t="shared" si="28"/>
        <v>12.99</v>
      </c>
      <c r="D34" s="7"/>
      <c r="E34" s="7">
        <f t="shared" si="29"/>
        <v>12.99</v>
      </c>
      <c r="F34" s="7">
        <f t="shared" si="30"/>
        <v>7.26</v>
      </c>
      <c r="G34" s="7">
        <f t="shared" si="31"/>
        <v>0</v>
      </c>
      <c r="H34" s="35"/>
      <c r="I34" s="35"/>
      <c r="J34" s="35"/>
      <c r="K34" s="58">
        <v>3.26</v>
      </c>
      <c r="L34" s="35"/>
      <c r="M34" s="7">
        <f t="shared" si="32"/>
        <v>4</v>
      </c>
      <c r="N34" s="35"/>
      <c r="O34" s="35"/>
      <c r="P34" s="58">
        <v>4</v>
      </c>
      <c r="Q34" s="35"/>
      <c r="R34" s="35"/>
      <c r="S34" s="35"/>
      <c r="T34" s="35"/>
      <c r="U34" s="7">
        <f t="shared" si="33"/>
        <v>5.73</v>
      </c>
      <c r="V34" s="35"/>
      <c r="W34" s="35"/>
      <c r="X34" s="35"/>
      <c r="Y34" s="35"/>
      <c r="Z34" s="35"/>
      <c r="AA34" s="35"/>
      <c r="AB34" s="35"/>
      <c r="AC34" s="35"/>
      <c r="AD34" s="7">
        <f t="shared" si="34"/>
        <v>0</v>
      </c>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v>5.73</v>
      </c>
      <c r="BE34" s="35"/>
      <c r="BF34" s="35"/>
      <c r="BG34" s="7">
        <f t="shared" si="35"/>
        <v>0</v>
      </c>
      <c r="BH34" s="35"/>
      <c r="BI34" s="35"/>
      <c r="BJ34" s="35"/>
      <c r="BK34" s="10" t="s">
        <v>409</v>
      </c>
      <c r="BL34" s="38" t="s">
        <v>373</v>
      </c>
      <c r="BM34" s="35"/>
      <c r="BN34" s="45" t="s">
        <v>100</v>
      </c>
      <c r="BO34" s="37" t="s">
        <v>392</v>
      </c>
      <c r="BP34" s="39"/>
      <c r="BQ34" s="16"/>
      <c r="BR34" s="16"/>
      <c r="BS34" s="16" t="s">
        <v>227</v>
      </c>
      <c r="BT34" s="39"/>
      <c r="BU34" s="39"/>
      <c r="BV34" s="39"/>
      <c r="BW34" s="41"/>
      <c r="BX34" s="39">
        <f t="shared" si="36"/>
        <v>22.720000000000002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6" s="49" customFormat="1" ht="19.5" x14ac:dyDescent="0.3">
      <c r="A35" s="63">
        <v>26</v>
      </c>
      <c r="B35" s="6" t="s">
        <v>290</v>
      </c>
      <c r="C35" s="7">
        <f t="shared" si="28"/>
        <v>11.71</v>
      </c>
      <c r="D35" s="7"/>
      <c r="E35" s="7">
        <f t="shared" si="29"/>
        <v>11.71</v>
      </c>
      <c r="F35" s="7">
        <f t="shared" si="30"/>
        <v>10.71</v>
      </c>
      <c r="G35" s="7">
        <f t="shared" si="31"/>
        <v>0</v>
      </c>
      <c r="H35" s="35"/>
      <c r="I35" s="35"/>
      <c r="J35" s="35"/>
      <c r="K35" s="58">
        <v>2</v>
      </c>
      <c r="L35" s="35"/>
      <c r="M35" s="7">
        <f t="shared" si="32"/>
        <v>8.7100000000000009</v>
      </c>
      <c r="N35" s="35"/>
      <c r="O35" s="35"/>
      <c r="P35" s="58">
        <v>8.7100000000000009</v>
      </c>
      <c r="Q35" s="35"/>
      <c r="R35" s="35"/>
      <c r="S35" s="35"/>
      <c r="T35" s="35"/>
      <c r="U35" s="7">
        <f t="shared" si="33"/>
        <v>1</v>
      </c>
      <c r="V35" s="35"/>
      <c r="W35" s="35"/>
      <c r="X35" s="35"/>
      <c r="Y35" s="35"/>
      <c r="Z35" s="35"/>
      <c r="AA35" s="35"/>
      <c r="AB35" s="35"/>
      <c r="AC35" s="35"/>
      <c r="AD35" s="7">
        <f t="shared" si="34"/>
        <v>0</v>
      </c>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v>1</v>
      </c>
      <c r="BE35" s="35"/>
      <c r="BF35" s="35"/>
      <c r="BG35" s="7">
        <f t="shared" si="35"/>
        <v>0</v>
      </c>
      <c r="BH35" s="35"/>
      <c r="BI35" s="35"/>
      <c r="BJ35" s="35"/>
      <c r="BK35" s="10" t="s">
        <v>409</v>
      </c>
      <c r="BL35" s="38" t="s">
        <v>373</v>
      </c>
      <c r="BM35" s="35"/>
      <c r="BN35" s="45" t="s">
        <v>100</v>
      </c>
      <c r="BO35" s="37" t="s">
        <v>392</v>
      </c>
      <c r="BP35" s="39"/>
      <c r="BQ35" s="16"/>
      <c r="BR35" s="16"/>
      <c r="BS35" s="16" t="s">
        <v>227</v>
      </c>
      <c r="BT35" s="39"/>
      <c r="BU35" s="39"/>
      <c r="BV35" s="39"/>
      <c r="BW35" s="41"/>
      <c r="BX35" s="39">
        <f t="shared" si="36"/>
        <v>21.42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6" s="49" customFormat="1" ht="19.5" x14ac:dyDescent="0.3">
      <c r="A36" s="5">
        <v>27</v>
      </c>
      <c r="B36" s="6" t="s">
        <v>397</v>
      </c>
      <c r="C36" s="7">
        <f t="shared" si="28"/>
        <v>0.16</v>
      </c>
      <c r="D36" s="7"/>
      <c r="E36" s="7">
        <f t="shared" ref="E36:E39" si="37">F36+U36+BG36</f>
        <v>0.16</v>
      </c>
      <c r="F36" s="7">
        <f t="shared" ref="F36:F39" si="38">G36+K36+L36+M36+R36+S36+T36</f>
        <v>0.16</v>
      </c>
      <c r="G36" s="7">
        <f t="shared" si="31"/>
        <v>0</v>
      </c>
      <c r="H36" s="35"/>
      <c r="I36" s="35"/>
      <c r="J36" s="35"/>
      <c r="K36" s="35">
        <v>0.16</v>
      </c>
      <c r="L36" s="35"/>
      <c r="M36" s="7">
        <f t="shared" si="32"/>
        <v>0</v>
      </c>
      <c r="N36" s="35"/>
      <c r="O36" s="35"/>
      <c r="P36" s="35"/>
      <c r="Q36" s="35"/>
      <c r="R36" s="35"/>
      <c r="S36" s="35"/>
      <c r="T36" s="35"/>
      <c r="U36" s="7">
        <f t="shared" si="33"/>
        <v>0</v>
      </c>
      <c r="V36" s="35"/>
      <c r="W36" s="35"/>
      <c r="X36" s="35"/>
      <c r="Y36" s="35"/>
      <c r="Z36" s="35"/>
      <c r="AA36" s="35"/>
      <c r="AB36" s="35"/>
      <c r="AC36" s="35"/>
      <c r="AD36" s="7">
        <f t="shared" si="34"/>
        <v>0</v>
      </c>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7">
        <f t="shared" si="35"/>
        <v>0</v>
      </c>
      <c r="BH36" s="35"/>
      <c r="BI36" s="35"/>
      <c r="BJ36" s="35"/>
      <c r="BK36" s="10" t="s">
        <v>409</v>
      </c>
      <c r="BL36" s="38" t="s">
        <v>373</v>
      </c>
      <c r="BM36" s="35"/>
      <c r="BN36" s="38" t="s">
        <v>101</v>
      </c>
      <c r="BO36" s="37" t="s">
        <v>392</v>
      </c>
      <c r="BP36" s="39"/>
      <c r="BQ36" s="16"/>
      <c r="BR36" s="16"/>
      <c r="BS36" s="16"/>
      <c r="BT36" s="39"/>
      <c r="BU36" s="39"/>
      <c r="BV36" s="39"/>
      <c r="BW36" s="41"/>
      <c r="BX36" s="39">
        <f t="shared" si="36"/>
        <v>0.16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6" s="49" customFormat="1" x14ac:dyDescent="0.3">
      <c r="A37" s="63">
        <v>28</v>
      </c>
      <c r="B37" s="6" t="s">
        <v>389</v>
      </c>
      <c r="C37" s="7">
        <f t="shared" si="28"/>
        <v>1</v>
      </c>
      <c r="D37" s="7"/>
      <c r="E37" s="7">
        <f t="shared" si="37"/>
        <v>1</v>
      </c>
      <c r="F37" s="7">
        <f t="shared" si="38"/>
        <v>1</v>
      </c>
      <c r="G37" s="19"/>
      <c r="H37" s="65"/>
      <c r="I37" s="65"/>
      <c r="J37" s="19"/>
      <c r="K37" s="63">
        <v>1</v>
      </c>
      <c r="L37" s="65"/>
      <c r="M37" s="19"/>
      <c r="N37" s="65"/>
      <c r="O37" s="19"/>
      <c r="P37" s="65"/>
      <c r="Q37" s="19"/>
      <c r="R37" s="65"/>
      <c r="S37" s="19"/>
      <c r="T37" s="19"/>
      <c r="U37" s="65"/>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65"/>
      <c r="BH37" s="19"/>
      <c r="BI37" s="19"/>
      <c r="BJ37" s="19"/>
      <c r="BK37" s="10" t="s">
        <v>409</v>
      </c>
      <c r="BL37" s="38" t="s">
        <v>373</v>
      </c>
      <c r="BM37" s="19"/>
      <c r="BN37" s="63" t="s">
        <v>104</v>
      </c>
      <c r="BO37" s="60" t="s">
        <v>384</v>
      </c>
      <c r="BP37" s="39" t="s">
        <v>404</v>
      </c>
      <c r="BQ37" s="39"/>
      <c r="BR37" s="39"/>
      <c r="BS37" s="39"/>
      <c r="BT37" s="39"/>
      <c r="BU37" s="39"/>
      <c r="BV37" s="39"/>
      <c r="BW37" s="46"/>
      <c r="BX37" s="46">
        <f t="shared" si="36"/>
        <v>1</v>
      </c>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row>
    <row r="38" spans="1:106" s="49" customFormat="1" ht="19.5" x14ac:dyDescent="0.3">
      <c r="A38" s="63">
        <v>29</v>
      </c>
      <c r="B38" s="6" t="s">
        <v>295</v>
      </c>
      <c r="C38" s="7">
        <f t="shared" si="28"/>
        <v>3</v>
      </c>
      <c r="D38" s="7"/>
      <c r="E38" s="7">
        <f t="shared" si="37"/>
        <v>3</v>
      </c>
      <c r="F38" s="7">
        <f t="shared" si="38"/>
        <v>3</v>
      </c>
      <c r="G38" s="7">
        <f t="shared" si="31"/>
        <v>0</v>
      </c>
      <c r="H38" s="35"/>
      <c r="I38" s="35"/>
      <c r="J38" s="35"/>
      <c r="K38" s="35">
        <v>3</v>
      </c>
      <c r="L38" s="35"/>
      <c r="M38" s="7">
        <f t="shared" si="32"/>
        <v>0</v>
      </c>
      <c r="N38" s="35"/>
      <c r="O38" s="35"/>
      <c r="P38" s="35"/>
      <c r="Q38" s="35"/>
      <c r="R38" s="35"/>
      <c r="S38" s="35"/>
      <c r="T38" s="35"/>
      <c r="U38" s="7">
        <f t="shared" si="33"/>
        <v>0</v>
      </c>
      <c r="V38" s="35"/>
      <c r="W38" s="35"/>
      <c r="X38" s="35"/>
      <c r="Y38" s="35"/>
      <c r="Z38" s="35"/>
      <c r="AA38" s="35"/>
      <c r="AB38" s="35"/>
      <c r="AC38" s="35"/>
      <c r="AD38" s="7">
        <f t="shared" si="34"/>
        <v>0</v>
      </c>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7">
        <f t="shared" si="35"/>
        <v>0</v>
      </c>
      <c r="BH38" s="35"/>
      <c r="BI38" s="35"/>
      <c r="BJ38" s="35"/>
      <c r="BK38" s="10" t="s">
        <v>409</v>
      </c>
      <c r="BL38" s="38" t="s">
        <v>373</v>
      </c>
      <c r="BM38" s="35"/>
      <c r="BN38" s="38" t="s">
        <v>106</v>
      </c>
      <c r="BO38" s="37" t="s">
        <v>392</v>
      </c>
      <c r="BP38" s="39"/>
      <c r="BQ38" s="16"/>
      <c r="BR38" s="16"/>
      <c r="BS38" s="16"/>
      <c r="BT38" s="39"/>
      <c r="BU38" s="39"/>
      <c r="BV38" s="39"/>
      <c r="BW38" s="41"/>
      <c r="BX38" s="39">
        <f t="shared" si="36"/>
        <v>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6" s="49" customFormat="1" ht="19.5" x14ac:dyDescent="0.3">
      <c r="A39" s="5">
        <v>30</v>
      </c>
      <c r="B39" s="6" t="s">
        <v>297</v>
      </c>
      <c r="C39" s="7">
        <f t="shared" si="28"/>
        <v>0.16</v>
      </c>
      <c r="D39" s="7"/>
      <c r="E39" s="7">
        <f t="shared" si="37"/>
        <v>0.16</v>
      </c>
      <c r="F39" s="7">
        <f t="shared" si="38"/>
        <v>0.16</v>
      </c>
      <c r="G39" s="7">
        <f t="shared" si="31"/>
        <v>0</v>
      </c>
      <c r="H39" s="35"/>
      <c r="I39" s="35"/>
      <c r="J39" s="35"/>
      <c r="K39" s="35"/>
      <c r="L39" s="35">
        <v>0.16</v>
      </c>
      <c r="M39" s="7">
        <f t="shared" si="32"/>
        <v>0</v>
      </c>
      <c r="N39" s="35"/>
      <c r="O39" s="35"/>
      <c r="P39" s="35"/>
      <c r="Q39" s="35"/>
      <c r="R39" s="35"/>
      <c r="S39" s="35"/>
      <c r="T39" s="35"/>
      <c r="U39" s="7">
        <f t="shared" si="33"/>
        <v>0</v>
      </c>
      <c r="V39" s="35"/>
      <c r="W39" s="35"/>
      <c r="X39" s="35"/>
      <c r="Y39" s="35"/>
      <c r="Z39" s="35"/>
      <c r="AA39" s="35"/>
      <c r="AB39" s="35"/>
      <c r="AC39" s="35"/>
      <c r="AD39" s="7">
        <f t="shared" si="34"/>
        <v>0</v>
      </c>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7">
        <f t="shared" si="35"/>
        <v>0</v>
      </c>
      <c r="BH39" s="35"/>
      <c r="BI39" s="35"/>
      <c r="BJ39" s="35"/>
      <c r="BK39" s="10" t="s">
        <v>409</v>
      </c>
      <c r="BL39" s="38" t="s">
        <v>373</v>
      </c>
      <c r="BM39" s="35"/>
      <c r="BN39" s="38" t="s">
        <v>109</v>
      </c>
      <c r="BO39" s="37" t="s">
        <v>392</v>
      </c>
      <c r="BP39" s="39"/>
      <c r="BQ39" s="16"/>
      <c r="BR39" s="16"/>
      <c r="BS39" s="16"/>
      <c r="BT39" s="39"/>
      <c r="BU39" s="39"/>
      <c r="BV39" s="39"/>
      <c r="BW39" s="41"/>
      <c r="BX39" s="39">
        <f t="shared" si="36"/>
        <v>0.16</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6" s="84" customFormat="1" ht="19.5" x14ac:dyDescent="0.3">
      <c r="A40" s="63">
        <v>31</v>
      </c>
      <c r="B40" s="73" t="s">
        <v>314</v>
      </c>
      <c r="C40" s="74">
        <f t="shared" ref="C40" si="39">D40+E40</f>
        <v>1</v>
      </c>
      <c r="D40" s="74"/>
      <c r="E40" s="74">
        <f t="shared" ref="E40" si="40">F40+U40+BG40</f>
        <v>1</v>
      </c>
      <c r="F40" s="74">
        <f t="shared" ref="F40" si="41">G40+K40+L40+M40+R40+S40+T40</f>
        <v>1</v>
      </c>
      <c r="G40" s="74">
        <f t="shared" ref="G40" si="42">H40+I40+J40</f>
        <v>0</v>
      </c>
      <c r="H40" s="85"/>
      <c r="I40" s="85"/>
      <c r="J40" s="85"/>
      <c r="K40" s="85">
        <v>0.5</v>
      </c>
      <c r="L40" s="85">
        <v>0.5</v>
      </c>
      <c r="M40" s="74">
        <f t="shared" ref="M40" si="43">SUM(N40:P40)</f>
        <v>0</v>
      </c>
      <c r="N40" s="85"/>
      <c r="O40" s="85"/>
      <c r="P40" s="85"/>
      <c r="Q40" s="85"/>
      <c r="R40" s="85"/>
      <c r="S40" s="85"/>
      <c r="T40" s="85"/>
      <c r="U40" s="74">
        <f t="shared" ref="U40" si="44">V40+W40+X40+Y40+Z40+AA40+AB40+AC40+AD40+AU40+AV40+AW40+AX40+AY40+AZ40+BA40+BB40+BC40+BD40+BE40+BF40</f>
        <v>0</v>
      </c>
      <c r="V40" s="85"/>
      <c r="W40" s="85"/>
      <c r="X40" s="85"/>
      <c r="Y40" s="85"/>
      <c r="Z40" s="85"/>
      <c r="AA40" s="85"/>
      <c r="AB40" s="85"/>
      <c r="AC40" s="85"/>
      <c r="AD40" s="74">
        <f t="shared" ref="AD40" si="45">SUM(AE40:AT40)</f>
        <v>0</v>
      </c>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74">
        <f t="shared" ref="BG40" si="46">BH40+BI40+BJ40</f>
        <v>0</v>
      </c>
      <c r="BH40" s="85"/>
      <c r="BI40" s="85"/>
      <c r="BJ40" s="85"/>
      <c r="BK40" s="79" t="s">
        <v>409</v>
      </c>
      <c r="BL40" s="92" t="s">
        <v>373</v>
      </c>
      <c r="BM40" s="85"/>
      <c r="BN40" s="80" t="s">
        <v>113</v>
      </c>
      <c r="BO40" s="88"/>
      <c r="BP40" s="82"/>
      <c r="BQ40" s="82"/>
      <c r="BR40" s="121"/>
      <c r="BS40" s="82"/>
      <c r="BT40" s="82"/>
      <c r="BU40" s="82"/>
      <c r="BV40" s="82"/>
      <c r="BW40" s="90"/>
      <c r="BX40" s="82"/>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84" t="s">
        <v>445</v>
      </c>
    </row>
    <row r="41" spans="1:106" s="49" customFormat="1" ht="93.75" x14ac:dyDescent="0.3">
      <c r="A41" s="5">
        <v>32</v>
      </c>
      <c r="B41" s="6" t="s">
        <v>447</v>
      </c>
      <c r="C41" s="7">
        <f t="shared" ref="C41:C43" si="47">D41+E41</f>
        <v>10</v>
      </c>
      <c r="D41" s="7"/>
      <c r="E41" s="7">
        <f t="shared" ref="E41:E43" si="48">F41+U41+BG41</f>
        <v>10</v>
      </c>
      <c r="F41" s="7">
        <f t="shared" ref="F41:F43" si="49">G41+K41+L41+M41+R41+S41+T41</f>
        <v>10</v>
      </c>
      <c r="G41" s="7">
        <f t="shared" ref="G41:G43" si="50">H41+I41+J41</f>
        <v>0</v>
      </c>
      <c r="H41" s="35"/>
      <c r="I41" s="35"/>
      <c r="J41" s="35"/>
      <c r="K41" s="35"/>
      <c r="L41" s="35"/>
      <c r="M41" s="7">
        <f t="shared" ref="M41:M43" si="51">SUM(N41:P41)</f>
        <v>10</v>
      </c>
      <c r="N41" s="35"/>
      <c r="O41" s="35"/>
      <c r="P41" s="15">
        <v>10</v>
      </c>
      <c r="Q41" s="35"/>
      <c r="R41" s="35"/>
      <c r="S41" s="35"/>
      <c r="T41" s="35"/>
      <c r="U41" s="7">
        <f t="shared" ref="U41:U43" si="52">V41+W41+X41+Y41+Z41+AA41+AB41+AC41+AD41+AU41+AV41+AW41+AX41+AY41+AZ41+BA41+BB41+BC41+BD41+BE41+BF41</f>
        <v>0</v>
      </c>
      <c r="V41" s="35"/>
      <c r="W41" s="35"/>
      <c r="X41" s="35"/>
      <c r="Y41" s="35"/>
      <c r="Z41" s="35"/>
      <c r="AA41" s="35"/>
      <c r="AB41" s="35"/>
      <c r="AC41" s="35"/>
      <c r="AD41" s="7">
        <f t="shared" ref="AD41:AD43" si="53">SUM(AE41:AT41)</f>
        <v>0</v>
      </c>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7">
        <f t="shared" ref="BG41:BG43" si="54">BH41+BI41+BJ41</f>
        <v>0</v>
      </c>
      <c r="BH41" s="35"/>
      <c r="BI41" s="35"/>
      <c r="BJ41" s="35"/>
      <c r="BK41" s="10" t="s">
        <v>409</v>
      </c>
      <c r="BL41" s="38" t="s">
        <v>373</v>
      </c>
      <c r="BM41" s="35"/>
      <c r="BN41" s="38" t="s">
        <v>121</v>
      </c>
      <c r="BO41" s="37" t="s">
        <v>392</v>
      </c>
      <c r="BP41" s="39"/>
      <c r="BQ41" s="16"/>
      <c r="BR41" s="16"/>
      <c r="BS41" s="16" t="s">
        <v>227</v>
      </c>
      <c r="BT41" s="39"/>
      <c r="BU41" s="39"/>
      <c r="BV41" s="39"/>
      <c r="BW41" s="41"/>
      <c r="BX41" s="39">
        <f t="shared" ref="BX41:BX43" si="55">SUM(G41:BJ41)</f>
        <v>20</v>
      </c>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6" s="49" customFormat="1" ht="19.5" x14ac:dyDescent="0.3">
      <c r="A42" s="63">
        <v>33</v>
      </c>
      <c r="B42" s="6" t="s">
        <v>350</v>
      </c>
      <c r="C42" s="7">
        <f t="shared" si="47"/>
        <v>10</v>
      </c>
      <c r="D42" s="7"/>
      <c r="E42" s="7">
        <f t="shared" si="48"/>
        <v>10</v>
      </c>
      <c r="F42" s="7">
        <f t="shared" si="49"/>
        <v>10</v>
      </c>
      <c r="G42" s="7">
        <f t="shared" si="50"/>
        <v>0</v>
      </c>
      <c r="H42" s="35"/>
      <c r="I42" s="35"/>
      <c r="J42" s="35"/>
      <c r="K42" s="35">
        <v>10</v>
      </c>
      <c r="L42" s="35"/>
      <c r="M42" s="7">
        <f t="shared" si="51"/>
        <v>0</v>
      </c>
      <c r="N42" s="35"/>
      <c r="O42" s="35"/>
      <c r="P42" s="35"/>
      <c r="Q42" s="35"/>
      <c r="R42" s="35"/>
      <c r="S42" s="35"/>
      <c r="T42" s="35"/>
      <c r="U42" s="7">
        <f t="shared" si="52"/>
        <v>0</v>
      </c>
      <c r="V42" s="35"/>
      <c r="W42" s="35"/>
      <c r="X42" s="35"/>
      <c r="Y42" s="35"/>
      <c r="Z42" s="35"/>
      <c r="AA42" s="35"/>
      <c r="AB42" s="35"/>
      <c r="AC42" s="35"/>
      <c r="AD42" s="7">
        <f t="shared" si="53"/>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si="54"/>
        <v>0</v>
      </c>
      <c r="BH42" s="35"/>
      <c r="BI42" s="35"/>
      <c r="BJ42" s="35"/>
      <c r="BK42" s="10" t="s">
        <v>409</v>
      </c>
      <c r="BL42" s="38" t="s">
        <v>373</v>
      </c>
      <c r="BM42" s="35"/>
      <c r="BN42" s="38" t="s">
        <v>75</v>
      </c>
      <c r="BO42" s="37" t="s">
        <v>392</v>
      </c>
      <c r="BP42" s="39"/>
      <c r="BQ42" s="16"/>
      <c r="BR42" s="16"/>
      <c r="BS42" s="16"/>
      <c r="BT42" s="39"/>
      <c r="BU42" s="39"/>
      <c r="BV42" s="39"/>
      <c r="BW42" s="41"/>
      <c r="BX42" s="39">
        <f t="shared" si="55"/>
        <v>10</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6" s="84" customFormat="1" ht="37.5" x14ac:dyDescent="0.3">
      <c r="A43" s="5">
        <v>34</v>
      </c>
      <c r="B43" s="111" t="s">
        <v>351</v>
      </c>
      <c r="C43" s="74">
        <f t="shared" si="47"/>
        <v>208.1</v>
      </c>
      <c r="D43" s="7"/>
      <c r="E43" s="7">
        <f t="shared" si="48"/>
        <v>208.1</v>
      </c>
      <c r="F43" s="7">
        <f t="shared" si="49"/>
        <v>208.1</v>
      </c>
      <c r="G43" s="7">
        <f t="shared" si="50"/>
        <v>0</v>
      </c>
      <c r="H43" s="85"/>
      <c r="I43" s="85"/>
      <c r="J43" s="35"/>
      <c r="K43" s="85">
        <v>42.48</v>
      </c>
      <c r="L43" s="85"/>
      <c r="M43" s="7">
        <f t="shared" si="51"/>
        <v>165.62</v>
      </c>
      <c r="N43" s="85"/>
      <c r="O43" s="35"/>
      <c r="P43" s="78">
        <v>165.62</v>
      </c>
      <c r="Q43" s="35"/>
      <c r="R43" s="35"/>
      <c r="S43" s="35"/>
      <c r="T43" s="35"/>
      <c r="U43" s="74">
        <f t="shared" si="52"/>
        <v>0</v>
      </c>
      <c r="V43" s="35"/>
      <c r="W43" s="35"/>
      <c r="X43" s="35"/>
      <c r="Y43" s="35"/>
      <c r="Z43" s="35"/>
      <c r="AA43" s="35"/>
      <c r="AB43" s="35"/>
      <c r="AC43" s="35"/>
      <c r="AD43" s="7">
        <f t="shared" si="53"/>
        <v>0</v>
      </c>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74">
        <f t="shared" si="54"/>
        <v>0</v>
      </c>
      <c r="BH43" s="35"/>
      <c r="BI43" s="35"/>
      <c r="BJ43" s="35"/>
      <c r="BK43" s="10" t="s">
        <v>409</v>
      </c>
      <c r="BL43" s="87" t="s">
        <v>373</v>
      </c>
      <c r="BM43" s="35"/>
      <c r="BN43" s="87" t="s">
        <v>75</v>
      </c>
      <c r="BO43" s="37" t="s">
        <v>392</v>
      </c>
      <c r="BP43" s="39"/>
      <c r="BQ43" s="16"/>
      <c r="BR43" s="16"/>
      <c r="BS43" s="23" t="s">
        <v>352</v>
      </c>
      <c r="BT43" s="39"/>
      <c r="BU43" s="39"/>
      <c r="BV43" s="39"/>
      <c r="BW43" s="41"/>
      <c r="BX43" s="39">
        <f t="shared" si="55"/>
        <v>373.72</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84" t="s">
        <v>442</v>
      </c>
      <c r="DB43" s="120" t="s">
        <v>443</v>
      </c>
    </row>
    <row r="47" spans="1:106" x14ac:dyDescent="0.3">
      <c r="B47" s="114" t="s">
        <v>435</v>
      </c>
    </row>
  </sheetData>
  <autoFilter ref="A9:XFD43"/>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40">
    <cfRule type="duplicateValues" dxfId="19" priority="1" stopIfTrue="1"/>
  </conditionalFormatting>
  <conditionalFormatting sqref="BK40">
    <cfRule type="duplicateValues" dxfId="18" priority="2" stopIfTrue="1"/>
  </conditionalFormatting>
  <conditionalFormatting sqref="BK41:BK43 BK10:BK39">
    <cfRule type="duplicateValues" dxfId="17" priority="165" stopIfTrue="1"/>
  </conditionalFormatting>
  <conditionalFormatting sqref="BK41:BK43 BK10:BK39">
    <cfRule type="duplicateValues" dxfId="16" priority="167" stopIfTrue="1"/>
  </conditionalFormatting>
  <pageMargins left="0.42" right="0.16" top="0.43" bottom="0.42" header="0.31496062992125984" footer="0.21"/>
  <pageSetup paperSize="9" scale="69" orientation="landscape" r:id="rId1"/>
  <colBreaks count="1" manualBreakCount="1">
    <brk id="10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9"/>
  <dimension ref="A1:DE45"/>
  <sheetViews>
    <sheetView zoomScale="70" zoomScaleNormal="70" workbookViewId="0">
      <selection activeCell="B12" sqref="B12"/>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5"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5" x14ac:dyDescent="0.3">
      <c r="A3" s="832" t="s">
        <v>375</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5"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5"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5"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5"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5"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49" customFormat="1" x14ac:dyDescent="0.3">
      <c r="A10" s="63">
        <v>1</v>
      </c>
      <c r="B10" s="66" t="s">
        <v>385</v>
      </c>
      <c r="C10" s="7">
        <f t="shared" ref="C10:C13" si="0">D10+E10</f>
        <v>1500</v>
      </c>
      <c r="D10" s="7"/>
      <c r="E10" s="7">
        <f t="shared" ref="E10:E12" si="1">F10+U10+BG10</f>
        <v>1500</v>
      </c>
      <c r="F10" s="64">
        <v>1500</v>
      </c>
      <c r="G10" s="19"/>
      <c r="H10" s="65"/>
      <c r="I10" s="65"/>
      <c r="J10" s="19"/>
      <c r="K10" s="65"/>
      <c r="L10" s="40">
        <v>700</v>
      </c>
      <c r="M10" s="19">
        <f t="shared" ref="M10:M12" si="2">SUM(N10:P10)</f>
        <v>800</v>
      </c>
      <c r="N10" s="40">
        <v>800</v>
      </c>
      <c r="O10" s="19"/>
      <c r="P10" s="65"/>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450</v>
      </c>
      <c r="BM10" s="19"/>
      <c r="BN10" s="63" t="s">
        <v>85</v>
      </c>
      <c r="BO10" s="60" t="s">
        <v>384</v>
      </c>
      <c r="BP10" s="39"/>
      <c r="BQ10" s="39"/>
      <c r="BR10" s="39"/>
      <c r="BS10" s="39"/>
      <c r="BT10" s="39"/>
      <c r="BU10" s="39"/>
      <c r="BV10" s="39"/>
      <c r="BW10" s="46"/>
      <c r="BX10" s="46">
        <f t="shared" ref="BX10:BX12" si="3">SUM(G10:BJ10)</f>
        <v>2300</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5" s="49" customFormat="1" ht="19.5" x14ac:dyDescent="0.3">
      <c r="A11" s="63">
        <v>2</v>
      </c>
      <c r="B11" s="47" t="s">
        <v>451</v>
      </c>
      <c r="C11" s="7">
        <f t="shared" si="0"/>
        <v>2</v>
      </c>
      <c r="D11" s="7"/>
      <c r="E11" s="7">
        <f t="shared" si="1"/>
        <v>2</v>
      </c>
      <c r="F11" s="7">
        <f t="shared" ref="F11:F13" si="4">G11+K11+L11+M11+R11+S11+T11</f>
        <v>2</v>
      </c>
      <c r="G11" s="7">
        <f t="shared" ref="G11:G12" si="5">H11+I11+J11</f>
        <v>0</v>
      </c>
      <c r="H11" s="35"/>
      <c r="I11" s="35"/>
      <c r="J11" s="35"/>
      <c r="K11" s="35"/>
      <c r="L11" s="35"/>
      <c r="M11" s="19">
        <f t="shared" si="2"/>
        <v>2</v>
      </c>
      <c r="N11" s="35"/>
      <c r="O11" s="35"/>
      <c r="P11" s="17">
        <v>2</v>
      </c>
      <c r="Q11" s="35"/>
      <c r="R11" s="35"/>
      <c r="S11" s="35"/>
      <c r="T11" s="35"/>
      <c r="U11" s="7">
        <f t="shared" ref="U11:U12" si="6">V11+W11+X11+Y11+Z11+AA11+AB11+AC11+AD11+AU11+AV11+AW11+AX11+AY11+AZ11+BA11+BB11+BC11+BD11+BE11+BF11</f>
        <v>0</v>
      </c>
      <c r="V11" s="35"/>
      <c r="W11" s="35"/>
      <c r="X11" s="35"/>
      <c r="Y11" s="35"/>
      <c r="Z11" s="35"/>
      <c r="AA11" s="35"/>
      <c r="AB11" s="35"/>
      <c r="AC11" s="35"/>
      <c r="AD11" s="7">
        <f t="shared" ref="AD11:AD12" si="7">SUM(AE11:AT11)</f>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ref="BG11:BG12" si="8">BH11+BI11+BJ11</f>
        <v>0</v>
      </c>
      <c r="BH11" s="35"/>
      <c r="BI11" s="35"/>
      <c r="BJ11" s="35"/>
      <c r="BK11" s="10" t="s">
        <v>409</v>
      </c>
      <c r="BL11" s="17" t="s">
        <v>450</v>
      </c>
      <c r="BM11" s="35"/>
      <c r="BN11" s="63" t="s">
        <v>85</v>
      </c>
      <c r="BO11" s="37" t="s">
        <v>392</v>
      </c>
      <c r="BP11" s="39"/>
      <c r="BQ11" s="16"/>
      <c r="BR11" s="42" t="s">
        <v>133</v>
      </c>
      <c r="BS11" s="16"/>
      <c r="BT11" s="39"/>
      <c r="BU11" s="39"/>
      <c r="BV11" s="39"/>
      <c r="BW11" s="41"/>
      <c r="BX11" s="39">
        <f t="shared" si="3"/>
        <v>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84" customFormat="1" ht="37.5" x14ac:dyDescent="0.3">
      <c r="A12" s="72">
        <v>3</v>
      </c>
      <c r="B12" s="73" t="s">
        <v>449</v>
      </c>
      <c r="C12" s="74">
        <f t="shared" si="0"/>
        <v>0.15</v>
      </c>
      <c r="D12" s="74"/>
      <c r="E12" s="74">
        <f t="shared" si="1"/>
        <v>0.15</v>
      </c>
      <c r="F12" s="74">
        <f t="shared" si="4"/>
        <v>0</v>
      </c>
      <c r="G12" s="74">
        <f t="shared" si="5"/>
        <v>0</v>
      </c>
      <c r="H12" s="85"/>
      <c r="I12" s="85"/>
      <c r="J12" s="85"/>
      <c r="K12" s="85"/>
      <c r="L12" s="85"/>
      <c r="M12" s="76">
        <f t="shared" si="2"/>
        <v>0</v>
      </c>
      <c r="N12" s="85"/>
      <c r="O12" s="85"/>
      <c r="P12" s="85"/>
      <c r="Q12" s="85"/>
      <c r="R12" s="85"/>
      <c r="S12" s="85"/>
      <c r="T12" s="85"/>
      <c r="U12" s="74">
        <f t="shared" si="6"/>
        <v>0.15</v>
      </c>
      <c r="V12" s="85"/>
      <c r="W12" s="85"/>
      <c r="X12" s="85"/>
      <c r="Y12" s="85"/>
      <c r="Z12" s="85"/>
      <c r="AA12" s="85"/>
      <c r="AB12" s="85"/>
      <c r="AC12" s="85"/>
      <c r="AD12" s="74">
        <f t="shared" si="7"/>
        <v>0</v>
      </c>
      <c r="AE12" s="85"/>
      <c r="AF12" s="85"/>
      <c r="AG12" s="85"/>
      <c r="AH12" s="85"/>
      <c r="AI12" s="85"/>
      <c r="AJ12" s="85"/>
      <c r="AK12" s="85"/>
      <c r="AL12" s="85"/>
      <c r="AM12" s="85"/>
      <c r="AN12" s="85"/>
      <c r="AO12" s="85"/>
      <c r="AP12" s="85"/>
      <c r="AQ12" s="85"/>
      <c r="AR12" s="85"/>
      <c r="AS12" s="85"/>
      <c r="AT12" s="85"/>
      <c r="AU12" s="85"/>
      <c r="AV12" s="91">
        <v>0.15</v>
      </c>
      <c r="AW12" s="85"/>
      <c r="AX12" s="85"/>
      <c r="AY12" s="85"/>
      <c r="AZ12" s="85"/>
      <c r="BA12" s="85"/>
      <c r="BB12" s="85"/>
      <c r="BC12" s="85"/>
      <c r="BD12" s="85"/>
      <c r="BE12" s="85"/>
      <c r="BF12" s="85"/>
      <c r="BG12" s="74">
        <f t="shared" si="8"/>
        <v>0</v>
      </c>
      <c r="BH12" s="85"/>
      <c r="BI12" s="85"/>
      <c r="BJ12" s="85"/>
      <c r="BK12" s="79" t="s">
        <v>409</v>
      </c>
      <c r="BL12" s="92" t="s">
        <v>450</v>
      </c>
      <c r="BM12" s="85"/>
      <c r="BN12" s="72" t="s">
        <v>115</v>
      </c>
      <c r="BO12" s="88" t="s">
        <v>392</v>
      </c>
      <c r="BP12" s="82"/>
      <c r="BQ12" s="89"/>
      <c r="BR12" s="93"/>
      <c r="BS12" s="89"/>
      <c r="BT12" s="82"/>
      <c r="BU12" s="82"/>
      <c r="BV12" s="82"/>
      <c r="BW12" s="90"/>
      <c r="BX12" s="82">
        <f t="shared" si="3"/>
        <v>0.3</v>
      </c>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84" t="s">
        <v>448</v>
      </c>
    </row>
    <row r="13" spans="1:105" s="49" customFormat="1" ht="37.5" x14ac:dyDescent="0.3">
      <c r="A13" s="5">
        <v>4</v>
      </c>
      <c r="B13" s="44" t="s">
        <v>152</v>
      </c>
      <c r="C13" s="7">
        <f t="shared" si="0"/>
        <v>25</v>
      </c>
      <c r="D13" s="25"/>
      <c r="E13" s="7">
        <f t="shared" ref="E13" si="9">F13+U13+BG13</f>
        <v>25</v>
      </c>
      <c r="F13" s="7">
        <f t="shared" si="4"/>
        <v>25</v>
      </c>
      <c r="G13" s="25"/>
      <c r="H13" s="7"/>
      <c r="I13" s="7"/>
      <c r="J13" s="25"/>
      <c r="K13" s="8">
        <v>10</v>
      </c>
      <c r="L13" s="8">
        <v>15</v>
      </c>
      <c r="M13" s="25"/>
      <c r="N13" s="7"/>
      <c r="O13" s="25"/>
      <c r="P13" s="7"/>
      <c r="Q13" s="25"/>
      <c r="R13" s="7"/>
      <c r="S13" s="25"/>
      <c r="T13" s="25"/>
      <c r="U13" s="7"/>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7"/>
      <c r="BH13" s="25"/>
      <c r="BI13" s="25"/>
      <c r="BJ13" s="25"/>
      <c r="BK13" s="10" t="s">
        <v>409</v>
      </c>
      <c r="BL13" s="17" t="s">
        <v>450</v>
      </c>
      <c r="BM13" s="27"/>
      <c r="BN13" s="45" t="s">
        <v>83</v>
      </c>
      <c r="BO13" s="28"/>
      <c r="BP13" s="26"/>
      <c r="BQ13" s="26"/>
      <c r="BR13" s="26"/>
      <c r="BS13" s="26"/>
      <c r="BT13" s="26"/>
      <c r="BU13" s="26"/>
      <c r="BV13" s="26"/>
      <c r="BW13" s="26"/>
      <c r="BX13" s="39"/>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row>
    <row r="14" spans="1:105" s="49" customFormat="1" ht="37.5" x14ac:dyDescent="0.3">
      <c r="A14" s="15">
        <v>5</v>
      </c>
      <c r="B14" s="54" t="s">
        <v>216</v>
      </c>
      <c r="C14" s="7">
        <f t="shared" ref="C14:C23" si="10">D14+E14</f>
        <v>2</v>
      </c>
      <c r="D14" s="7"/>
      <c r="E14" s="7">
        <f t="shared" ref="E14:E23" si="11">F14+U14+BG14</f>
        <v>2</v>
      </c>
      <c r="F14" s="7">
        <f t="shared" ref="F14:F23" si="12">G14+K14+L14+M14+R14+S14+T14</f>
        <v>2</v>
      </c>
      <c r="G14" s="7">
        <f t="shared" ref="G14:G23" si="13">H14+I14+J14</f>
        <v>0</v>
      </c>
      <c r="H14" s="35"/>
      <c r="I14" s="35"/>
      <c r="J14" s="35"/>
      <c r="K14" s="35"/>
      <c r="L14" s="35"/>
      <c r="M14" s="7">
        <f t="shared" ref="M14:M23" si="14">SUM(N14:P14)</f>
        <v>2</v>
      </c>
      <c r="N14" s="35"/>
      <c r="O14" s="35"/>
      <c r="P14" s="35">
        <v>2</v>
      </c>
      <c r="Q14" s="35"/>
      <c r="R14" s="35"/>
      <c r="S14" s="35"/>
      <c r="T14" s="35"/>
      <c r="U14" s="7">
        <f t="shared" ref="U14:U23" si="15">V14+W14+X14+Y14+Z14+AA14+AB14+AC14+AD14+AU14+AV14+AW14+AX14+AY14+AZ14+BA14+BB14+BC14+BD14+BE14+BF14</f>
        <v>0</v>
      </c>
      <c r="V14" s="35"/>
      <c r="W14" s="35"/>
      <c r="X14" s="35"/>
      <c r="Y14" s="35"/>
      <c r="Z14" s="35"/>
      <c r="AA14" s="35"/>
      <c r="AB14" s="35"/>
      <c r="AC14" s="35"/>
      <c r="AD14" s="7">
        <f t="shared" ref="AD14:AD23" si="16">SUM(AE14:AT14)</f>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ref="BG14:BG23" si="17">BH14+BI14+BJ14</f>
        <v>0</v>
      </c>
      <c r="BH14" s="35"/>
      <c r="BI14" s="35"/>
      <c r="BJ14" s="35"/>
      <c r="BK14" s="10" t="s">
        <v>409</v>
      </c>
      <c r="BL14" s="17" t="s">
        <v>450</v>
      </c>
      <c r="BM14" s="35"/>
      <c r="BN14" s="15" t="s">
        <v>94</v>
      </c>
      <c r="BO14" s="37" t="s">
        <v>392</v>
      </c>
      <c r="BP14" s="39"/>
      <c r="BQ14" s="16"/>
      <c r="BR14" s="13" t="s">
        <v>133</v>
      </c>
      <c r="BS14" s="16"/>
      <c r="BT14" s="39"/>
      <c r="BU14" s="39"/>
      <c r="BV14" s="39"/>
      <c r="BW14" s="41"/>
      <c r="BX14" s="39">
        <f t="shared" ref="BX14:BX23" si="18">SUM(G14:BJ14)</f>
        <v>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54" t="s">
        <v>217</v>
      </c>
      <c r="C15" s="7">
        <f t="shared" si="10"/>
        <v>0.01</v>
      </c>
      <c r="D15" s="7"/>
      <c r="E15" s="7">
        <f t="shared" si="11"/>
        <v>0.01</v>
      </c>
      <c r="F15" s="7">
        <f t="shared" si="12"/>
        <v>0.01</v>
      </c>
      <c r="G15" s="7">
        <f t="shared" si="13"/>
        <v>0</v>
      </c>
      <c r="H15" s="35"/>
      <c r="I15" s="35"/>
      <c r="J15" s="35"/>
      <c r="K15" s="35"/>
      <c r="L15" s="35"/>
      <c r="M15" s="7">
        <f t="shared" si="14"/>
        <v>0.01</v>
      </c>
      <c r="N15" s="35"/>
      <c r="O15" s="35"/>
      <c r="P15" s="35">
        <v>0.01</v>
      </c>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17" t="s">
        <v>450</v>
      </c>
      <c r="BM15" s="35"/>
      <c r="BN15" s="15" t="s">
        <v>94</v>
      </c>
      <c r="BO15" s="37" t="s">
        <v>392</v>
      </c>
      <c r="BP15" s="39"/>
      <c r="BQ15" s="16"/>
      <c r="BR15" s="13" t="s">
        <v>133</v>
      </c>
      <c r="BS15" s="16"/>
      <c r="BT15" s="39"/>
      <c r="BU15" s="39"/>
      <c r="BV15" s="39"/>
      <c r="BW15" s="41"/>
      <c r="BX15" s="39">
        <f t="shared" si="18"/>
        <v>0.02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15">
        <v>7</v>
      </c>
      <c r="B16" s="54" t="s">
        <v>218</v>
      </c>
      <c r="C16" s="7">
        <f t="shared" si="10"/>
        <v>0.6</v>
      </c>
      <c r="D16" s="7"/>
      <c r="E16" s="7">
        <f t="shared" si="11"/>
        <v>0.6</v>
      </c>
      <c r="F16" s="7">
        <f t="shared" si="12"/>
        <v>0.6</v>
      </c>
      <c r="G16" s="7">
        <f t="shared" si="13"/>
        <v>0</v>
      </c>
      <c r="H16" s="35"/>
      <c r="I16" s="35"/>
      <c r="J16" s="35"/>
      <c r="K16" s="35"/>
      <c r="L16" s="35"/>
      <c r="M16" s="7">
        <f t="shared" si="14"/>
        <v>0.6</v>
      </c>
      <c r="N16" s="35"/>
      <c r="O16" s="35"/>
      <c r="P16" s="43">
        <v>0.6</v>
      </c>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17" t="s">
        <v>450</v>
      </c>
      <c r="BM16" s="35"/>
      <c r="BN16" s="15" t="s">
        <v>94</v>
      </c>
      <c r="BO16" s="37" t="s">
        <v>392</v>
      </c>
      <c r="BP16" s="39"/>
      <c r="BQ16" s="16"/>
      <c r="BR16" s="13" t="s">
        <v>133</v>
      </c>
      <c r="BS16" s="16"/>
      <c r="BT16" s="39"/>
      <c r="BU16" s="39"/>
      <c r="BV16" s="39"/>
      <c r="BW16" s="41"/>
      <c r="BX16" s="39">
        <f t="shared" si="18"/>
        <v>1.2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9" s="49" customFormat="1" ht="37.5" x14ac:dyDescent="0.3">
      <c r="A17" s="5">
        <v>8</v>
      </c>
      <c r="B17" s="54" t="s">
        <v>219</v>
      </c>
      <c r="C17" s="7">
        <f t="shared" si="10"/>
        <v>0.01</v>
      </c>
      <c r="D17" s="7"/>
      <c r="E17" s="7">
        <f t="shared" si="11"/>
        <v>0.01</v>
      </c>
      <c r="F17" s="7">
        <f t="shared" si="12"/>
        <v>0.01</v>
      </c>
      <c r="G17" s="7">
        <f t="shared" si="13"/>
        <v>0</v>
      </c>
      <c r="H17" s="35"/>
      <c r="I17" s="35"/>
      <c r="J17" s="35"/>
      <c r="K17" s="35"/>
      <c r="L17" s="35"/>
      <c r="M17" s="7">
        <f t="shared" si="14"/>
        <v>0.01</v>
      </c>
      <c r="N17" s="35"/>
      <c r="O17" s="35"/>
      <c r="P17" s="43">
        <v>0.01</v>
      </c>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17" t="s">
        <v>450</v>
      </c>
      <c r="BM17" s="35"/>
      <c r="BN17" s="15" t="s">
        <v>94</v>
      </c>
      <c r="BO17" s="37" t="s">
        <v>392</v>
      </c>
      <c r="BP17" s="39"/>
      <c r="BQ17" s="16"/>
      <c r="BR17" s="13" t="s">
        <v>133</v>
      </c>
      <c r="BS17" s="16"/>
      <c r="BT17" s="39"/>
      <c r="BU17" s="39"/>
      <c r="BV17" s="39"/>
      <c r="BW17" s="41"/>
      <c r="BX17" s="39">
        <f t="shared" si="18"/>
        <v>0.02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9" s="49" customFormat="1" ht="37.5" x14ac:dyDescent="0.3">
      <c r="A18" s="15">
        <v>9</v>
      </c>
      <c r="B18" s="54" t="s">
        <v>220</v>
      </c>
      <c r="C18" s="7">
        <f t="shared" si="10"/>
        <v>0.24</v>
      </c>
      <c r="D18" s="7"/>
      <c r="E18" s="7">
        <f t="shared" si="11"/>
        <v>0.24</v>
      </c>
      <c r="F18" s="7">
        <f t="shared" si="12"/>
        <v>0.24</v>
      </c>
      <c r="G18" s="7">
        <f t="shared" si="13"/>
        <v>0</v>
      </c>
      <c r="H18" s="35"/>
      <c r="I18" s="35"/>
      <c r="J18" s="35"/>
      <c r="K18" s="35"/>
      <c r="L18" s="35"/>
      <c r="M18" s="7">
        <f t="shared" si="14"/>
        <v>0.24</v>
      </c>
      <c r="N18" s="35"/>
      <c r="O18" s="35"/>
      <c r="P18" s="43">
        <v>0.24</v>
      </c>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17" t="s">
        <v>450</v>
      </c>
      <c r="BM18" s="35"/>
      <c r="BN18" s="15" t="s">
        <v>94</v>
      </c>
      <c r="BO18" s="37" t="s">
        <v>392</v>
      </c>
      <c r="BP18" s="39"/>
      <c r="BQ18" s="16"/>
      <c r="BR18" s="13" t="s">
        <v>133</v>
      </c>
      <c r="BS18" s="16"/>
      <c r="BT18" s="39"/>
      <c r="BU18" s="39"/>
      <c r="BV18" s="39"/>
      <c r="BW18" s="41"/>
      <c r="BX18" s="39">
        <f t="shared" si="18"/>
        <v>0.48</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9" s="49" customFormat="1" ht="37.5" x14ac:dyDescent="0.3">
      <c r="A19" s="5">
        <v>10</v>
      </c>
      <c r="B19" s="54" t="s">
        <v>221</v>
      </c>
      <c r="C19" s="7">
        <f t="shared" si="10"/>
        <v>1.5</v>
      </c>
      <c r="D19" s="7"/>
      <c r="E19" s="7">
        <f t="shared" si="11"/>
        <v>1.5</v>
      </c>
      <c r="F19" s="7">
        <f t="shared" si="12"/>
        <v>1.5</v>
      </c>
      <c r="G19" s="7">
        <f t="shared" si="13"/>
        <v>0</v>
      </c>
      <c r="H19" s="35"/>
      <c r="I19" s="35"/>
      <c r="J19" s="35"/>
      <c r="K19" s="35"/>
      <c r="L19" s="35"/>
      <c r="M19" s="7">
        <f t="shared" si="14"/>
        <v>1.5</v>
      </c>
      <c r="N19" s="35"/>
      <c r="O19" s="35"/>
      <c r="P19" s="43">
        <v>1.5</v>
      </c>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17" t="s">
        <v>450</v>
      </c>
      <c r="BM19" s="35"/>
      <c r="BN19" s="15" t="s">
        <v>94</v>
      </c>
      <c r="BO19" s="37" t="s">
        <v>392</v>
      </c>
      <c r="BP19" s="39"/>
      <c r="BQ19" s="16"/>
      <c r="BR19" s="13" t="s">
        <v>133</v>
      </c>
      <c r="BS19" s="16"/>
      <c r="BT19" s="39"/>
      <c r="BU19" s="39"/>
      <c r="BV19" s="39"/>
      <c r="BW19" s="41"/>
      <c r="BX19" s="39">
        <f t="shared" si="18"/>
        <v>3</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9" s="49" customFormat="1" ht="37.5" x14ac:dyDescent="0.3">
      <c r="A20" s="15">
        <v>11</v>
      </c>
      <c r="B20" s="54" t="s">
        <v>222</v>
      </c>
      <c r="C20" s="7">
        <f t="shared" si="10"/>
        <v>2</v>
      </c>
      <c r="D20" s="7"/>
      <c r="E20" s="7">
        <f t="shared" si="11"/>
        <v>2</v>
      </c>
      <c r="F20" s="7">
        <f t="shared" si="12"/>
        <v>2</v>
      </c>
      <c r="G20" s="7">
        <f t="shared" si="13"/>
        <v>0</v>
      </c>
      <c r="H20" s="35"/>
      <c r="I20" s="35"/>
      <c r="J20" s="35"/>
      <c r="K20" s="35"/>
      <c r="L20" s="35"/>
      <c r="M20" s="7">
        <f t="shared" si="14"/>
        <v>2</v>
      </c>
      <c r="N20" s="35"/>
      <c r="O20" s="35"/>
      <c r="P20" s="43">
        <v>2</v>
      </c>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17" t="s">
        <v>450</v>
      </c>
      <c r="BM20" s="35"/>
      <c r="BN20" s="15" t="s">
        <v>94</v>
      </c>
      <c r="BO20" s="37" t="s">
        <v>392</v>
      </c>
      <c r="BP20" s="39"/>
      <c r="BQ20" s="16"/>
      <c r="BR20" s="13" t="s">
        <v>133</v>
      </c>
      <c r="BS20" s="16"/>
      <c r="BT20" s="39"/>
      <c r="BU20" s="39"/>
      <c r="BV20" s="39"/>
      <c r="BW20" s="41"/>
      <c r="BX20" s="39">
        <f t="shared" si="18"/>
        <v>4</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9" s="49" customFormat="1" ht="37.5" x14ac:dyDescent="0.3">
      <c r="A21" s="5">
        <v>12</v>
      </c>
      <c r="B21" s="54" t="s">
        <v>223</v>
      </c>
      <c r="C21" s="7">
        <f t="shared" si="10"/>
        <v>1.5</v>
      </c>
      <c r="D21" s="7"/>
      <c r="E21" s="7">
        <f t="shared" si="11"/>
        <v>1.5</v>
      </c>
      <c r="F21" s="7">
        <f t="shared" si="12"/>
        <v>1.5</v>
      </c>
      <c r="G21" s="7">
        <f t="shared" si="13"/>
        <v>0</v>
      </c>
      <c r="H21" s="35"/>
      <c r="I21" s="35"/>
      <c r="J21" s="35"/>
      <c r="K21" s="43">
        <v>1.5</v>
      </c>
      <c r="L21" s="35"/>
      <c r="M21" s="7">
        <f t="shared" si="14"/>
        <v>0</v>
      </c>
      <c r="N21" s="35"/>
      <c r="O21" s="35"/>
      <c r="P21" s="35"/>
      <c r="Q21" s="35"/>
      <c r="R21" s="35"/>
      <c r="S21" s="35"/>
      <c r="T21" s="35"/>
      <c r="U21" s="7">
        <f t="shared" si="15"/>
        <v>0</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7"/>
        <v>0</v>
      </c>
      <c r="BH21" s="35"/>
      <c r="BI21" s="35"/>
      <c r="BJ21" s="35"/>
      <c r="BK21" s="10" t="s">
        <v>409</v>
      </c>
      <c r="BL21" s="17" t="s">
        <v>450</v>
      </c>
      <c r="BM21" s="35"/>
      <c r="BN21" s="15" t="s">
        <v>94</v>
      </c>
      <c r="BO21" s="37" t="s">
        <v>392</v>
      </c>
      <c r="BP21" s="39"/>
      <c r="BQ21" s="16"/>
      <c r="BR21" s="20"/>
      <c r="BS21" s="16"/>
      <c r="BT21" s="39"/>
      <c r="BU21" s="39"/>
      <c r="BV21" s="39"/>
      <c r="BW21" s="41"/>
      <c r="BX21" s="39">
        <f t="shared" si="18"/>
        <v>1.5</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9" s="49" customFormat="1" ht="37.5" x14ac:dyDescent="0.3">
      <c r="A22" s="15">
        <v>13</v>
      </c>
      <c r="B22" s="54" t="s">
        <v>224</v>
      </c>
      <c r="C22" s="7">
        <f t="shared" si="10"/>
        <v>2</v>
      </c>
      <c r="D22" s="7"/>
      <c r="E22" s="7">
        <f t="shared" si="11"/>
        <v>2</v>
      </c>
      <c r="F22" s="7">
        <f t="shared" si="12"/>
        <v>2</v>
      </c>
      <c r="G22" s="7">
        <f t="shared" si="13"/>
        <v>0</v>
      </c>
      <c r="H22" s="35"/>
      <c r="I22" s="35"/>
      <c r="J22" s="35"/>
      <c r="K22" s="43">
        <v>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17" t="s">
        <v>450</v>
      </c>
      <c r="BM22" s="35"/>
      <c r="BN22" s="15" t="s">
        <v>94</v>
      </c>
      <c r="BO22" s="37" t="s">
        <v>392</v>
      </c>
      <c r="BP22" s="39"/>
      <c r="BQ22" s="16"/>
      <c r="BR22" s="20"/>
      <c r="BS22" s="16"/>
      <c r="BT22" s="39"/>
      <c r="BU22" s="39"/>
      <c r="BV22" s="39"/>
      <c r="BW22" s="41"/>
      <c r="BX22" s="39">
        <f t="shared" si="18"/>
        <v>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9" s="49" customFormat="1" ht="37.5" x14ac:dyDescent="0.3">
      <c r="A23" s="5">
        <v>14</v>
      </c>
      <c r="B23" s="54" t="s">
        <v>225</v>
      </c>
      <c r="C23" s="7">
        <f t="shared" si="10"/>
        <v>2.5</v>
      </c>
      <c r="D23" s="7"/>
      <c r="E23" s="7">
        <f t="shared" si="11"/>
        <v>2.5</v>
      </c>
      <c r="F23" s="7">
        <f t="shared" si="12"/>
        <v>2.5</v>
      </c>
      <c r="G23" s="7">
        <f t="shared" si="13"/>
        <v>0</v>
      </c>
      <c r="H23" s="35"/>
      <c r="I23" s="35"/>
      <c r="J23" s="35"/>
      <c r="K23" s="43">
        <v>2.5</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17" t="s">
        <v>450</v>
      </c>
      <c r="BM23" s="35"/>
      <c r="BN23" s="15" t="s">
        <v>94</v>
      </c>
      <c r="BO23" s="37" t="s">
        <v>392</v>
      </c>
      <c r="BP23" s="39"/>
      <c r="BQ23" s="16"/>
      <c r="BR23" s="20"/>
      <c r="BS23" s="16"/>
      <c r="BT23" s="39"/>
      <c r="BU23" s="39"/>
      <c r="BV23" s="39"/>
      <c r="BW23" s="41"/>
      <c r="BX23" s="39">
        <f t="shared" si="18"/>
        <v>2.5</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9" s="84" customFormat="1" ht="19.5" x14ac:dyDescent="0.3">
      <c r="A24" s="15">
        <v>15</v>
      </c>
      <c r="B24" s="73" t="s">
        <v>452</v>
      </c>
      <c r="C24" s="74">
        <f t="shared" ref="C24" si="19">D24+E24</f>
        <v>2.2999999999999998</v>
      </c>
      <c r="D24" s="74"/>
      <c r="E24" s="74">
        <f t="shared" ref="E24:E27" si="20">F24+U24+BG24</f>
        <v>2.2999999999999998</v>
      </c>
      <c r="F24" s="74">
        <f t="shared" ref="F24:F27" si="21">G24+K24+L24+M24+R24+S24+T24</f>
        <v>2.2999999999999998</v>
      </c>
      <c r="G24" s="74">
        <f t="shared" ref="G24:G40" si="22">H24+I24+J24</f>
        <v>0</v>
      </c>
      <c r="H24" s="80"/>
      <c r="I24" s="85"/>
      <c r="J24" s="85"/>
      <c r="K24" s="85"/>
      <c r="L24" s="78"/>
      <c r="M24" s="74">
        <f t="shared" ref="M24:M40" si="23">SUM(N24:P24)</f>
        <v>2.2999999999999998</v>
      </c>
      <c r="N24" s="85"/>
      <c r="O24" s="85"/>
      <c r="P24" s="94">
        <v>2.2999999999999998</v>
      </c>
      <c r="Q24" s="85"/>
      <c r="R24" s="85"/>
      <c r="S24" s="85"/>
      <c r="T24" s="85"/>
      <c r="U24" s="74">
        <f t="shared" ref="U24:U40" si="24">V24+W24+X24+Y24+Z24+AA24+AB24+AC24+AD24+AU24+AV24+AW24+AX24+AY24+AZ24+BA24+BB24+BC24+BD24+BE24+BF24</f>
        <v>0</v>
      </c>
      <c r="V24" s="85"/>
      <c r="W24" s="85"/>
      <c r="X24" s="85"/>
      <c r="Y24" s="85"/>
      <c r="Z24" s="85"/>
      <c r="AA24" s="85"/>
      <c r="AB24" s="85"/>
      <c r="AC24" s="85"/>
      <c r="AD24" s="74">
        <f t="shared" ref="AD24:AD40" si="25">SUM(AE24:AT24)</f>
        <v>0</v>
      </c>
      <c r="AE24" s="80"/>
      <c r="AF24" s="80"/>
      <c r="AG24" s="85"/>
      <c r="AH24" s="85"/>
      <c r="AI24" s="80"/>
      <c r="AJ24" s="85"/>
      <c r="AK24" s="80"/>
      <c r="AL24" s="85"/>
      <c r="AM24" s="85"/>
      <c r="AN24" s="85"/>
      <c r="AO24" s="85"/>
      <c r="AP24" s="85"/>
      <c r="AQ24" s="85"/>
      <c r="AR24" s="85"/>
      <c r="AS24" s="85"/>
      <c r="AT24" s="85"/>
      <c r="AU24" s="85"/>
      <c r="AV24" s="85"/>
      <c r="AW24" s="85"/>
      <c r="AX24" s="85"/>
      <c r="AY24" s="80"/>
      <c r="AZ24" s="80"/>
      <c r="BA24" s="85"/>
      <c r="BB24" s="85"/>
      <c r="BC24" s="85"/>
      <c r="BD24" s="80"/>
      <c r="BE24" s="85"/>
      <c r="BF24" s="85"/>
      <c r="BG24" s="74">
        <f t="shared" ref="BG24:BG40" si="26">BH24+BI24+BJ24</f>
        <v>0</v>
      </c>
      <c r="BH24" s="85"/>
      <c r="BI24" s="85"/>
      <c r="BJ24" s="85"/>
      <c r="BK24" s="79" t="s">
        <v>409</v>
      </c>
      <c r="BL24" s="92" t="s">
        <v>450</v>
      </c>
      <c r="BM24" s="85"/>
      <c r="BN24" s="108" t="s">
        <v>100</v>
      </c>
      <c r="BO24" s="88" t="s">
        <v>392</v>
      </c>
      <c r="BP24" s="82" t="s">
        <v>404</v>
      </c>
      <c r="BQ24" s="106"/>
      <c r="BR24" s="109" t="s">
        <v>267</v>
      </c>
      <c r="BS24" s="106"/>
      <c r="BT24" s="82"/>
      <c r="BU24" s="82"/>
      <c r="BV24" s="82"/>
      <c r="BX24" s="83">
        <f t="shared" ref="BX24:BX26" si="27">SUM(G24:BJ24)</f>
        <v>4.5999999999999996</v>
      </c>
      <c r="DA24" s="84" t="s">
        <v>453</v>
      </c>
    </row>
    <row r="25" spans="1:109" s="84" customFormat="1" ht="31.5" x14ac:dyDescent="0.3">
      <c r="A25" s="5">
        <v>16</v>
      </c>
      <c r="B25" s="73" t="s">
        <v>283</v>
      </c>
      <c r="C25" s="110">
        <f t="shared" ref="C25:C40" si="28">D25+E25</f>
        <v>68</v>
      </c>
      <c r="D25" s="7"/>
      <c r="E25" s="7">
        <f t="shared" si="20"/>
        <v>68</v>
      </c>
      <c r="F25" s="7">
        <f t="shared" si="21"/>
        <v>39.5</v>
      </c>
      <c r="G25" s="7">
        <f t="shared" si="22"/>
        <v>1.28</v>
      </c>
      <c r="H25" s="85"/>
      <c r="I25" s="123">
        <v>1.28</v>
      </c>
      <c r="J25" s="35"/>
      <c r="K25" s="94">
        <v>22.8</v>
      </c>
      <c r="L25" s="94">
        <v>15.39</v>
      </c>
      <c r="M25" s="7">
        <f t="shared" si="23"/>
        <v>0</v>
      </c>
      <c r="N25" s="85"/>
      <c r="O25" s="35"/>
      <c r="P25" s="85"/>
      <c r="Q25" s="35"/>
      <c r="R25" s="35">
        <v>0.03</v>
      </c>
      <c r="S25" s="35"/>
      <c r="T25" s="35"/>
      <c r="U25" s="74">
        <f>V25+W25+X25+Y25+Z25+AA25+AB25+AC25+AD25+AU25+AV25+AW25+AX25+AY25+AZ25+BA25+BB25+BC25+BD25+BE25+BF25</f>
        <v>22.6</v>
      </c>
      <c r="V25" s="35"/>
      <c r="W25" s="35"/>
      <c r="X25" s="35"/>
      <c r="Y25" s="35"/>
      <c r="Z25" s="35"/>
      <c r="AA25" s="35"/>
      <c r="AB25" s="35"/>
      <c r="AC25" s="35"/>
      <c r="AD25" s="7">
        <f t="shared" si="25"/>
        <v>0.6</v>
      </c>
      <c r="AE25" s="35">
        <v>0.6</v>
      </c>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v>22</v>
      </c>
      <c r="BE25" s="35"/>
      <c r="BF25" s="35"/>
      <c r="BG25" s="74">
        <f t="shared" si="26"/>
        <v>5.9</v>
      </c>
      <c r="BH25" s="35">
        <v>5.9</v>
      </c>
      <c r="BI25" s="35"/>
      <c r="BJ25" s="35"/>
      <c r="BK25" s="10" t="s">
        <v>409</v>
      </c>
      <c r="BL25" s="92" t="s">
        <v>450</v>
      </c>
      <c r="BM25" s="35"/>
      <c r="BN25" s="108" t="s">
        <v>100</v>
      </c>
      <c r="BO25" s="37" t="s">
        <v>392</v>
      </c>
      <c r="BP25" s="39"/>
      <c r="BQ25" s="16"/>
      <c r="BR25" s="13" t="s">
        <v>284</v>
      </c>
      <c r="BS25" s="16"/>
      <c r="BT25" s="39"/>
      <c r="BU25" s="39"/>
      <c r="BV25" s="39"/>
      <c r="BW25" s="41"/>
      <c r="BX25" s="39">
        <f t="shared" si="27"/>
        <v>98.38000000000001</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84" t="s">
        <v>454</v>
      </c>
      <c r="DD25" s="124"/>
      <c r="DE25" s="120"/>
    </row>
    <row r="26" spans="1:109" s="49" customFormat="1" ht="31.5" x14ac:dyDescent="0.3">
      <c r="A26" s="15">
        <v>17</v>
      </c>
      <c r="B26" s="47" t="s">
        <v>285</v>
      </c>
      <c r="C26" s="7">
        <f t="shared" si="28"/>
        <v>22.4</v>
      </c>
      <c r="D26" s="7"/>
      <c r="E26" s="7">
        <f t="shared" si="20"/>
        <v>22.4</v>
      </c>
      <c r="F26" s="7">
        <f t="shared" si="21"/>
        <v>15.32</v>
      </c>
      <c r="G26" s="7">
        <f t="shared" si="22"/>
        <v>0.31</v>
      </c>
      <c r="H26" s="35">
        <v>0.31</v>
      </c>
      <c r="I26" s="35"/>
      <c r="J26" s="35"/>
      <c r="K26" s="10">
        <v>8.06</v>
      </c>
      <c r="L26" s="10">
        <v>2.35</v>
      </c>
      <c r="M26" s="7">
        <f t="shared" si="23"/>
        <v>4.5999999999999996</v>
      </c>
      <c r="N26" s="10">
        <v>4.5999999999999996</v>
      </c>
      <c r="O26" s="35"/>
      <c r="P26" s="10"/>
      <c r="Q26" s="35"/>
      <c r="R26" s="35"/>
      <c r="S26" s="35"/>
      <c r="T26" s="35"/>
      <c r="U26" s="7">
        <f t="shared" si="24"/>
        <v>7.08</v>
      </c>
      <c r="V26" s="35"/>
      <c r="W26" s="35"/>
      <c r="X26" s="35"/>
      <c r="Y26" s="35"/>
      <c r="Z26" s="35"/>
      <c r="AA26" s="35"/>
      <c r="AB26" s="35"/>
      <c r="AC26" s="35"/>
      <c r="AD26" s="7">
        <f t="shared" si="25"/>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10">
        <v>7.08</v>
      </c>
      <c r="BE26" s="35"/>
      <c r="BF26" s="35"/>
      <c r="BG26" s="7">
        <f t="shared" si="26"/>
        <v>0</v>
      </c>
      <c r="BH26" s="35"/>
      <c r="BI26" s="35"/>
      <c r="BJ26" s="35"/>
      <c r="BK26" s="10" t="s">
        <v>409</v>
      </c>
      <c r="BL26" s="17" t="s">
        <v>450</v>
      </c>
      <c r="BM26" s="35"/>
      <c r="BN26" s="45" t="s">
        <v>100</v>
      </c>
      <c r="BO26" s="37" t="s">
        <v>392</v>
      </c>
      <c r="BP26" s="46"/>
      <c r="BQ26" s="19"/>
      <c r="BR26" s="13" t="s">
        <v>286</v>
      </c>
      <c r="BS26" s="19"/>
      <c r="BT26" s="46"/>
      <c r="BU26" s="46"/>
      <c r="BV26" s="46"/>
      <c r="BX26" s="39">
        <f t="shared" si="27"/>
        <v>34.389999999999993</v>
      </c>
    </row>
    <row r="27" spans="1:109" s="49" customFormat="1" ht="31.5" x14ac:dyDescent="0.3">
      <c r="A27" s="5">
        <v>18</v>
      </c>
      <c r="B27" s="47" t="s">
        <v>287</v>
      </c>
      <c r="C27" s="7">
        <f t="shared" si="28"/>
        <v>32.81</v>
      </c>
      <c r="D27" s="7"/>
      <c r="E27" s="7">
        <f t="shared" si="20"/>
        <v>32.81</v>
      </c>
      <c r="F27" s="7">
        <f t="shared" si="21"/>
        <v>29.59</v>
      </c>
      <c r="G27" s="7">
        <f t="shared" si="22"/>
        <v>7.0000000000000007E-2</v>
      </c>
      <c r="H27" s="35"/>
      <c r="I27" s="35">
        <v>7.0000000000000007E-2</v>
      </c>
      <c r="J27" s="35"/>
      <c r="K27" s="10">
        <v>9.1199999999999992</v>
      </c>
      <c r="L27" s="10">
        <v>8.85</v>
      </c>
      <c r="M27" s="7">
        <f t="shared" si="23"/>
        <v>11.55</v>
      </c>
      <c r="N27" s="10">
        <v>11.55</v>
      </c>
      <c r="O27" s="35"/>
      <c r="P27" s="10"/>
      <c r="Q27" s="35"/>
      <c r="R27" s="35"/>
      <c r="S27" s="35"/>
      <c r="T27" s="35"/>
      <c r="U27" s="7">
        <f>V27+W27+X27+Y27+Z27+AA27+AB27+AC27+AD27+AU27+AV27+AW27+AX27+AY27+AZ27+BA27+BB27+BC27+BD27+BE27+BF27</f>
        <v>3.1199999999999997</v>
      </c>
      <c r="V27" s="35"/>
      <c r="W27" s="35"/>
      <c r="X27" s="35"/>
      <c r="Y27" s="35"/>
      <c r="Z27" s="35"/>
      <c r="AA27" s="35"/>
      <c r="AB27" s="35"/>
      <c r="AC27" s="35"/>
      <c r="AD27" s="7">
        <f>SUM(AE27:AT27)</f>
        <v>0.03</v>
      </c>
      <c r="AE27" s="35">
        <v>0.03</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10">
        <v>3.09</v>
      </c>
      <c r="BE27" s="35"/>
      <c r="BF27" s="35"/>
      <c r="BG27" s="7">
        <f t="shared" si="26"/>
        <v>0.1</v>
      </c>
      <c r="BH27" s="35"/>
      <c r="BI27" s="35">
        <v>0.1</v>
      </c>
      <c r="BJ27" s="35"/>
      <c r="BK27" s="10" t="s">
        <v>409</v>
      </c>
      <c r="BL27" s="17" t="s">
        <v>450</v>
      </c>
      <c r="BM27" s="35"/>
      <c r="BN27" s="45" t="s">
        <v>100</v>
      </c>
      <c r="BO27" s="37" t="s">
        <v>392</v>
      </c>
      <c r="BP27" s="39"/>
      <c r="BQ27" s="16"/>
      <c r="BR27" s="13" t="s">
        <v>288</v>
      </c>
      <c r="BS27" s="16"/>
      <c r="BT27" s="39"/>
      <c r="BU27" s="39"/>
      <c r="BV27" s="39"/>
      <c r="BW27" s="41"/>
      <c r="BX27" s="39">
        <f t="shared" ref="BX27:BX40" si="29">SUM(G27:BJ27)</f>
        <v>47.680000000000007</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9" s="49" customFormat="1" ht="37.5" x14ac:dyDescent="0.3">
      <c r="A28" s="15">
        <v>19</v>
      </c>
      <c r="B28" s="47" t="s">
        <v>291</v>
      </c>
      <c r="C28" s="7">
        <f t="shared" si="28"/>
        <v>0.30000000000000004</v>
      </c>
      <c r="D28" s="7"/>
      <c r="E28" s="7">
        <f t="shared" ref="E28:E40" si="30">F28+U28+BG28</f>
        <v>0.30000000000000004</v>
      </c>
      <c r="F28" s="7">
        <f t="shared" ref="F28:F40" si="31">G28+K28+L28+M28+R28+S28+T28</f>
        <v>0.30000000000000004</v>
      </c>
      <c r="G28" s="7">
        <f t="shared" si="22"/>
        <v>0</v>
      </c>
      <c r="H28" s="35"/>
      <c r="I28" s="35"/>
      <c r="J28" s="35"/>
      <c r="K28" s="35">
        <v>0.1</v>
      </c>
      <c r="L28" s="35">
        <v>0.2</v>
      </c>
      <c r="M28" s="7">
        <f t="shared" si="23"/>
        <v>0</v>
      </c>
      <c r="N28" s="35"/>
      <c r="O28" s="35"/>
      <c r="P28" s="35"/>
      <c r="Q28" s="35"/>
      <c r="R28" s="35"/>
      <c r="S28" s="35"/>
      <c r="T28" s="35"/>
      <c r="U28" s="7">
        <f t="shared" si="24"/>
        <v>0</v>
      </c>
      <c r="V28" s="35"/>
      <c r="W28" s="35"/>
      <c r="X28" s="35"/>
      <c r="Y28" s="35"/>
      <c r="Z28" s="35"/>
      <c r="AA28" s="35"/>
      <c r="AB28" s="35"/>
      <c r="AC28" s="35"/>
      <c r="AD28" s="7">
        <f t="shared" si="25"/>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
        <f t="shared" si="26"/>
        <v>0</v>
      </c>
      <c r="BH28" s="35"/>
      <c r="BI28" s="35"/>
      <c r="BJ28" s="35"/>
      <c r="BK28" s="10" t="s">
        <v>409</v>
      </c>
      <c r="BL28" s="17" t="s">
        <v>450</v>
      </c>
      <c r="BM28" s="35"/>
      <c r="BN28" s="15" t="s">
        <v>103</v>
      </c>
      <c r="BO28" s="37" t="s">
        <v>392</v>
      </c>
      <c r="BP28" s="39"/>
      <c r="BQ28" s="16"/>
      <c r="BR28" s="13"/>
      <c r="BS28" s="16"/>
      <c r="BT28" s="39"/>
      <c r="BU28" s="39"/>
      <c r="BV28" s="39"/>
      <c r="BW28" s="41"/>
      <c r="BX28" s="39">
        <f t="shared" si="29"/>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9" s="49" customFormat="1" ht="19.5" x14ac:dyDescent="0.3">
      <c r="A29" s="5">
        <v>20</v>
      </c>
      <c r="B29" s="47" t="s">
        <v>293</v>
      </c>
      <c r="C29" s="7">
        <f t="shared" si="28"/>
        <v>0.5</v>
      </c>
      <c r="D29" s="7"/>
      <c r="E29" s="7">
        <f t="shared" si="30"/>
        <v>0.5</v>
      </c>
      <c r="F29" s="7">
        <f t="shared" si="31"/>
        <v>0.5</v>
      </c>
      <c r="G29" s="7">
        <f t="shared" si="22"/>
        <v>0</v>
      </c>
      <c r="H29" s="35"/>
      <c r="I29" s="35"/>
      <c r="J29" s="35"/>
      <c r="K29" s="35"/>
      <c r="L29" s="35"/>
      <c r="M29" s="7">
        <f t="shared" si="23"/>
        <v>0.5</v>
      </c>
      <c r="N29" s="35"/>
      <c r="O29" s="35"/>
      <c r="P29" s="43">
        <v>0.5</v>
      </c>
      <c r="Q29" s="35"/>
      <c r="R29" s="35"/>
      <c r="S29" s="35"/>
      <c r="T29" s="35"/>
      <c r="U29" s="7">
        <f t="shared" si="24"/>
        <v>0</v>
      </c>
      <c r="V29" s="35"/>
      <c r="W29" s="35"/>
      <c r="X29" s="35"/>
      <c r="Y29" s="35"/>
      <c r="Z29" s="35"/>
      <c r="AA29" s="35"/>
      <c r="AB29" s="35"/>
      <c r="AC29" s="35"/>
      <c r="AD29" s="7">
        <f t="shared" si="25"/>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6"/>
        <v>0</v>
      </c>
      <c r="BH29" s="35"/>
      <c r="BI29" s="35"/>
      <c r="BJ29" s="35"/>
      <c r="BK29" s="10" t="s">
        <v>409</v>
      </c>
      <c r="BL29" s="17" t="s">
        <v>450</v>
      </c>
      <c r="BM29" s="35"/>
      <c r="BN29" s="15" t="s">
        <v>106</v>
      </c>
      <c r="BO29" s="37" t="s">
        <v>392</v>
      </c>
      <c r="BP29" s="39"/>
      <c r="BQ29" s="16"/>
      <c r="BR29" s="13" t="s">
        <v>133</v>
      </c>
      <c r="BS29" s="16"/>
      <c r="BT29" s="39"/>
      <c r="BU29" s="39"/>
      <c r="BV29" s="39"/>
      <c r="BW29" s="41"/>
      <c r="BX29" s="39">
        <f t="shared" si="29"/>
        <v>1</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9" s="49" customFormat="1" ht="19.5" x14ac:dyDescent="0.3">
      <c r="A30" s="15">
        <v>21</v>
      </c>
      <c r="B30" s="47" t="s">
        <v>294</v>
      </c>
      <c r="C30" s="7">
        <f t="shared" si="28"/>
        <v>1</v>
      </c>
      <c r="D30" s="7"/>
      <c r="E30" s="7">
        <f t="shared" si="30"/>
        <v>1</v>
      </c>
      <c r="F30" s="7">
        <f t="shared" si="31"/>
        <v>1</v>
      </c>
      <c r="G30" s="7">
        <f t="shared" si="22"/>
        <v>0</v>
      </c>
      <c r="H30" s="35"/>
      <c r="I30" s="35"/>
      <c r="J30" s="35"/>
      <c r="K30" s="35">
        <v>1</v>
      </c>
      <c r="L30" s="35"/>
      <c r="M30" s="7">
        <f t="shared" si="23"/>
        <v>0</v>
      </c>
      <c r="N30" s="35"/>
      <c r="O30" s="35"/>
      <c r="P30" s="35"/>
      <c r="Q30" s="35"/>
      <c r="R30" s="35"/>
      <c r="S30" s="35"/>
      <c r="T30" s="35"/>
      <c r="U30" s="7">
        <f t="shared" si="24"/>
        <v>0</v>
      </c>
      <c r="V30" s="35"/>
      <c r="W30" s="35"/>
      <c r="X30" s="35"/>
      <c r="Y30" s="35"/>
      <c r="Z30" s="35"/>
      <c r="AA30" s="35"/>
      <c r="AB30" s="35"/>
      <c r="AC30" s="35"/>
      <c r="AD30" s="7">
        <f t="shared" si="25"/>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6"/>
        <v>0</v>
      </c>
      <c r="BH30" s="35"/>
      <c r="BI30" s="35"/>
      <c r="BJ30" s="35"/>
      <c r="BK30" s="10" t="s">
        <v>409</v>
      </c>
      <c r="BL30" s="17" t="s">
        <v>450</v>
      </c>
      <c r="BM30" s="35"/>
      <c r="BN30" s="15" t="s">
        <v>106</v>
      </c>
      <c r="BO30" s="37" t="s">
        <v>392</v>
      </c>
      <c r="BP30" s="39"/>
      <c r="BQ30" s="16"/>
      <c r="BR30" s="13"/>
      <c r="BS30" s="16"/>
      <c r="BT30" s="39"/>
      <c r="BU30" s="39"/>
      <c r="BV30" s="39"/>
      <c r="BW30" s="41"/>
      <c r="BX30" s="39">
        <f t="shared" si="29"/>
        <v>1</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9" s="49" customFormat="1" ht="19.5" x14ac:dyDescent="0.3">
      <c r="A31" s="5">
        <v>22</v>
      </c>
      <c r="B31" s="47" t="s">
        <v>300</v>
      </c>
      <c r="C31" s="7">
        <f t="shared" si="28"/>
        <v>0.1</v>
      </c>
      <c r="D31" s="7"/>
      <c r="E31" s="7">
        <f t="shared" si="30"/>
        <v>0.1</v>
      </c>
      <c r="F31" s="7">
        <f t="shared" si="31"/>
        <v>0.1</v>
      </c>
      <c r="G31" s="7">
        <f t="shared" si="22"/>
        <v>0</v>
      </c>
      <c r="H31" s="35"/>
      <c r="I31" s="35"/>
      <c r="J31" s="35"/>
      <c r="K31" s="35"/>
      <c r="L31" s="35"/>
      <c r="M31" s="7">
        <f t="shared" si="23"/>
        <v>0.1</v>
      </c>
      <c r="N31" s="35"/>
      <c r="O31" s="35"/>
      <c r="P31" s="43">
        <v>0.1</v>
      </c>
      <c r="Q31" s="35"/>
      <c r="R31" s="35"/>
      <c r="S31" s="35"/>
      <c r="T31" s="35"/>
      <c r="U31" s="7">
        <f t="shared" si="24"/>
        <v>0</v>
      </c>
      <c r="V31" s="35"/>
      <c r="W31" s="35"/>
      <c r="X31" s="35"/>
      <c r="Y31" s="35"/>
      <c r="Z31" s="35"/>
      <c r="AA31" s="35"/>
      <c r="AB31" s="35"/>
      <c r="AC31" s="35"/>
      <c r="AD31" s="7">
        <f t="shared" si="25"/>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6"/>
        <v>0</v>
      </c>
      <c r="BH31" s="35"/>
      <c r="BI31" s="35"/>
      <c r="BJ31" s="35"/>
      <c r="BK31" s="10" t="s">
        <v>409</v>
      </c>
      <c r="BL31" s="17" t="s">
        <v>450</v>
      </c>
      <c r="BM31" s="35"/>
      <c r="BN31" s="15" t="s">
        <v>111</v>
      </c>
      <c r="BO31" s="37" t="s">
        <v>392</v>
      </c>
      <c r="BP31" s="39"/>
      <c r="BQ31" s="16"/>
      <c r="BR31" s="13" t="s">
        <v>133</v>
      </c>
      <c r="BS31" s="16"/>
      <c r="BT31" s="39"/>
      <c r="BU31" s="39"/>
      <c r="BV31" s="39"/>
      <c r="BW31" s="41"/>
      <c r="BX31" s="39">
        <f t="shared" si="29"/>
        <v>0.2</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9" s="49" customFormat="1" ht="19.5" x14ac:dyDescent="0.3">
      <c r="A32" s="15">
        <v>23</v>
      </c>
      <c r="B32" s="47" t="s">
        <v>301</v>
      </c>
      <c r="C32" s="7">
        <f t="shared" si="28"/>
        <v>0.1</v>
      </c>
      <c r="D32" s="7"/>
      <c r="E32" s="7">
        <f t="shared" si="30"/>
        <v>0.1</v>
      </c>
      <c r="F32" s="7">
        <f t="shared" si="31"/>
        <v>0.1</v>
      </c>
      <c r="G32" s="7">
        <f t="shared" si="22"/>
        <v>0</v>
      </c>
      <c r="H32" s="35"/>
      <c r="I32" s="35"/>
      <c r="J32" s="35"/>
      <c r="K32" s="35">
        <v>0.1</v>
      </c>
      <c r="L32" s="35"/>
      <c r="M32" s="7">
        <f t="shared" si="23"/>
        <v>0</v>
      </c>
      <c r="N32" s="35"/>
      <c r="O32" s="35"/>
      <c r="P32" s="35"/>
      <c r="Q32" s="35"/>
      <c r="R32" s="35"/>
      <c r="S32" s="35"/>
      <c r="T32" s="35"/>
      <c r="U32" s="7">
        <f t="shared" si="24"/>
        <v>0</v>
      </c>
      <c r="V32" s="35"/>
      <c r="W32" s="35"/>
      <c r="X32" s="35"/>
      <c r="Y32" s="35"/>
      <c r="Z32" s="35"/>
      <c r="AA32" s="35"/>
      <c r="AB32" s="35"/>
      <c r="AC32" s="35"/>
      <c r="AD32" s="7">
        <f t="shared" si="25"/>
        <v>0</v>
      </c>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7">
        <f t="shared" si="26"/>
        <v>0</v>
      </c>
      <c r="BH32" s="35"/>
      <c r="BI32" s="35"/>
      <c r="BJ32" s="35"/>
      <c r="BK32" s="10" t="s">
        <v>409</v>
      </c>
      <c r="BL32" s="17" t="s">
        <v>450</v>
      </c>
      <c r="BM32" s="35"/>
      <c r="BN32" s="15" t="s">
        <v>111</v>
      </c>
      <c r="BO32" s="37" t="s">
        <v>392</v>
      </c>
      <c r="BP32" s="39"/>
      <c r="BQ32" s="16"/>
      <c r="BR32" s="13" t="s">
        <v>166</v>
      </c>
      <c r="BS32" s="16"/>
      <c r="BT32" s="39"/>
      <c r="BU32" s="39"/>
      <c r="BV32" s="39"/>
      <c r="BW32" s="41"/>
      <c r="BX32" s="39">
        <f t="shared" si="29"/>
        <v>0.1</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5" s="49" customFormat="1" ht="19.5" x14ac:dyDescent="0.3">
      <c r="A33" s="5">
        <v>24</v>
      </c>
      <c r="B33" s="47" t="s">
        <v>302</v>
      </c>
      <c r="C33" s="7">
        <f t="shared" si="28"/>
        <v>0.1</v>
      </c>
      <c r="D33" s="7"/>
      <c r="E33" s="7">
        <f t="shared" si="30"/>
        <v>0.1</v>
      </c>
      <c r="F33" s="7">
        <f t="shared" si="31"/>
        <v>0</v>
      </c>
      <c r="G33" s="7">
        <f t="shared" si="22"/>
        <v>0</v>
      </c>
      <c r="H33" s="35"/>
      <c r="I33" s="35"/>
      <c r="J33" s="35"/>
      <c r="K33" s="35"/>
      <c r="L33" s="35"/>
      <c r="M33" s="7">
        <f t="shared" si="23"/>
        <v>0</v>
      </c>
      <c r="N33" s="35"/>
      <c r="O33" s="35"/>
      <c r="P33" s="35"/>
      <c r="Q33" s="35"/>
      <c r="R33" s="35"/>
      <c r="S33" s="35"/>
      <c r="T33" s="35"/>
      <c r="U33" s="7">
        <f t="shared" si="24"/>
        <v>0.1</v>
      </c>
      <c r="V33" s="35"/>
      <c r="W33" s="35"/>
      <c r="X33" s="35"/>
      <c r="Y33" s="35"/>
      <c r="Z33" s="35"/>
      <c r="AA33" s="35"/>
      <c r="AB33" s="35"/>
      <c r="AC33" s="35"/>
      <c r="AD33" s="7">
        <f t="shared" si="25"/>
        <v>0</v>
      </c>
      <c r="AE33" s="35"/>
      <c r="AF33" s="35"/>
      <c r="AG33" s="35"/>
      <c r="AH33" s="35"/>
      <c r="AI33" s="35"/>
      <c r="AJ33" s="35"/>
      <c r="AK33" s="35"/>
      <c r="AL33" s="35"/>
      <c r="AM33" s="35"/>
      <c r="AN33" s="35"/>
      <c r="AO33" s="35"/>
      <c r="AP33" s="35"/>
      <c r="AQ33" s="35"/>
      <c r="AR33" s="35"/>
      <c r="AS33" s="35"/>
      <c r="AT33" s="35"/>
      <c r="AU33" s="35"/>
      <c r="AV33" s="43">
        <v>0.1</v>
      </c>
      <c r="AW33" s="35"/>
      <c r="AX33" s="35"/>
      <c r="AY33" s="35"/>
      <c r="AZ33" s="35"/>
      <c r="BA33" s="35"/>
      <c r="BB33" s="35"/>
      <c r="BC33" s="35"/>
      <c r="BD33" s="35"/>
      <c r="BE33" s="35"/>
      <c r="BF33" s="35"/>
      <c r="BG33" s="7">
        <f t="shared" si="26"/>
        <v>0</v>
      </c>
      <c r="BH33" s="35"/>
      <c r="BI33" s="35"/>
      <c r="BJ33" s="35"/>
      <c r="BK33" s="10" t="s">
        <v>409</v>
      </c>
      <c r="BL33" s="17" t="s">
        <v>450</v>
      </c>
      <c r="BM33" s="35"/>
      <c r="BN33" s="15" t="s">
        <v>111</v>
      </c>
      <c r="BO33" s="37" t="s">
        <v>392</v>
      </c>
      <c r="BP33" s="39"/>
      <c r="BQ33" s="16"/>
      <c r="BR33" s="20"/>
      <c r="BS33" s="16"/>
      <c r="BT33" s="39"/>
      <c r="BU33" s="39"/>
      <c r="BV33" s="39"/>
      <c r="BW33" s="41"/>
      <c r="BX33" s="39">
        <f t="shared" si="29"/>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5" s="49" customFormat="1" ht="19.5" x14ac:dyDescent="0.3">
      <c r="A34" s="15">
        <v>25</v>
      </c>
      <c r="B34" s="47" t="s">
        <v>303</v>
      </c>
      <c r="C34" s="7">
        <f t="shared" si="28"/>
        <v>0.1</v>
      </c>
      <c r="D34" s="7"/>
      <c r="E34" s="7">
        <f t="shared" si="30"/>
        <v>0.1</v>
      </c>
      <c r="F34" s="7">
        <f t="shared" si="31"/>
        <v>0</v>
      </c>
      <c r="G34" s="7">
        <f t="shared" si="22"/>
        <v>0</v>
      </c>
      <c r="H34" s="35"/>
      <c r="I34" s="35"/>
      <c r="J34" s="35"/>
      <c r="K34" s="35"/>
      <c r="L34" s="35"/>
      <c r="M34" s="7">
        <f t="shared" si="23"/>
        <v>0</v>
      </c>
      <c r="N34" s="35"/>
      <c r="O34" s="35"/>
      <c r="P34" s="35"/>
      <c r="Q34" s="35"/>
      <c r="R34" s="35"/>
      <c r="S34" s="35"/>
      <c r="T34" s="35"/>
      <c r="U34" s="7">
        <f t="shared" si="24"/>
        <v>0.1</v>
      </c>
      <c r="V34" s="35"/>
      <c r="W34" s="35"/>
      <c r="X34" s="35"/>
      <c r="Y34" s="35"/>
      <c r="Z34" s="35"/>
      <c r="AA34" s="35"/>
      <c r="AB34" s="35"/>
      <c r="AC34" s="35"/>
      <c r="AD34" s="7">
        <f t="shared" si="25"/>
        <v>0</v>
      </c>
      <c r="AE34" s="35"/>
      <c r="AF34" s="35"/>
      <c r="AG34" s="35"/>
      <c r="AH34" s="35"/>
      <c r="AI34" s="35"/>
      <c r="AJ34" s="35"/>
      <c r="AK34" s="35"/>
      <c r="AL34" s="35"/>
      <c r="AM34" s="35"/>
      <c r="AN34" s="35"/>
      <c r="AO34" s="35"/>
      <c r="AP34" s="35"/>
      <c r="AQ34" s="35"/>
      <c r="AR34" s="35"/>
      <c r="AS34" s="35"/>
      <c r="AT34" s="35"/>
      <c r="AU34" s="35"/>
      <c r="AV34" s="43">
        <v>0.1</v>
      </c>
      <c r="AW34" s="35"/>
      <c r="AX34" s="35"/>
      <c r="AY34" s="35"/>
      <c r="AZ34" s="35"/>
      <c r="BA34" s="35"/>
      <c r="BB34" s="35"/>
      <c r="BC34" s="35"/>
      <c r="BD34" s="35"/>
      <c r="BE34" s="35"/>
      <c r="BF34" s="35"/>
      <c r="BG34" s="7">
        <f t="shared" si="26"/>
        <v>0</v>
      </c>
      <c r="BH34" s="35"/>
      <c r="BI34" s="35"/>
      <c r="BJ34" s="35"/>
      <c r="BK34" s="10" t="s">
        <v>409</v>
      </c>
      <c r="BL34" s="17" t="s">
        <v>450</v>
      </c>
      <c r="BM34" s="35"/>
      <c r="BN34" s="15" t="s">
        <v>111</v>
      </c>
      <c r="BO34" s="37" t="s">
        <v>392</v>
      </c>
      <c r="BP34" s="39"/>
      <c r="BQ34" s="16"/>
      <c r="BR34" s="20"/>
      <c r="BS34" s="16"/>
      <c r="BT34" s="39"/>
      <c r="BU34" s="39"/>
      <c r="BV34" s="39"/>
      <c r="BW34" s="41"/>
      <c r="BX34" s="39">
        <f t="shared" si="29"/>
        <v>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5" s="49" customFormat="1" ht="19.5" x14ac:dyDescent="0.3">
      <c r="A35" s="5">
        <v>26</v>
      </c>
      <c r="B35" s="47" t="s">
        <v>304</v>
      </c>
      <c r="C35" s="7">
        <f t="shared" si="28"/>
        <v>0.1</v>
      </c>
      <c r="D35" s="7"/>
      <c r="E35" s="7">
        <f t="shared" si="30"/>
        <v>0.1</v>
      </c>
      <c r="F35" s="7">
        <f t="shared" si="31"/>
        <v>0</v>
      </c>
      <c r="G35" s="7">
        <f t="shared" si="22"/>
        <v>0</v>
      </c>
      <c r="H35" s="35"/>
      <c r="I35" s="35"/>
      <c r="J35" s="35"/>
      <c r="K35" s="35"/>
      <c r="L35" s="35"/>
      <c r="M35" s="7">
        <f t="shared" si="23"/>
        <v>0</v>
      </c>
      <c r="N35" s="35"/>
      <c r="O35" s="35"/>
      <c r="P35" s="35"/>
      <c r="Q35" s="35"/>
      <c r="R35" s="35"/>
      <c r="S35" s="35"/>
      <c r="T35" s="35"/>
      <c r="U35" s="7">
        <f t="shared" si="24"/>
        <v>0.1</v>
      </c>
      <c r="V35" s="35"/>
      <c r="W35" s="35"/>
      <c r="X35" s="35"/>
      <c r="Y35" s="35"/>
      <c r="Z35" s="35"/>
      <c r="AA35" s="35"/>
      <c r="AB35" s="35"/>
      <c r="AC35" s="35"/>
      <c r="AD35" s="7">
        <f t="shared" si="25"/>
        <v>0</v>
      </c>
      <c r="AE35" s="35"/>
      <c r="AF35" s="35"/>
      <c r="AG35" s="35"/>
      <c r="AH35" s="35"/>
      <c r="AI35" s="35"/>
      <c r="AJ35" s="35"/>
      <c r="AK35" s="35"/>
      <c r="AL35" s="35"/>
      <c r="AM35" s="35"/>
      <c r="AN35" s="35"/>
      <c r="AO35" s="35"/>
      <c r="AP35" s="35"/>
      <c r="AQ35" s="35"/>
      <c r="AR35" s="35"/>
      <c r="AS35" s="35"/>
      <c r="AT35" s="35"/>
      <c r="AU35" s="35"/>
      <c r="AV35" s="43">
        <v>0.1</v>
      </c>
      <c r="AW35" s="35"/>
      <c r="AX35" s="35"/>
      <c r="AY35" s="35"/>
      <c r="AZ35" s="35"/>
      <c r="BA35" s="35"/>
      <c r="BB35" s="35"/>
      <c r="BC35" s="35"/>
      <c r="BD35" s="35"/>
      <c r="BE35" s="35"/>
      <c r="BF35" s="35"/>
      <c r="BG35" s="7">
        <f t="shared" si="26"/>
        <v>0</v>
      </c>
      <c r="BH35" s="35"/>
      <c r="BI35" s="35"/>
      <c r="BJ35" s="35"/>
      <c r="BK35" s="10" t="s">
        <v>409</v>
      </c>
      <c r="BL35" s="17" t="s">
        <v>450</v>
      </c>
      <c r="BM35" s="35"/>
      <c r="BN35" s="15" t="s">
        <v>111</v>
      </c>
      <c r="BO35" s="37" t="s">
        <v>392</v>
      </c>
      <c r="BP35" s="39"/>
      <c r="BQ35" s="16"/>
      <c r="BR35" s="20"/>
      <c r="BS35" s="16"/>
      <c r="BT35" s="39"/>
      <c r="BU35" s="39"/>
      <c r="BV35" s="39"/>
      <c r="BW35" s="41"/>
      <c r="BX35" s="39">
        <f t="shared" si="29"/>
        <v>0.2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5" s="49" customFormat="1" ht="19.5" x14ac:dyDescent="0.3">
      <c r="A36" s="15">
        <v>27</v>
      </c>
      <c r="B36" s="47" t="s">
        <v>305</v>
      </c>
      <c r="C36" s="7">
        <f t="shared" si="28"/>
        <v>0.1</v>
      </c>
      <c r="D36" s="7"/>
      <c r="E36" s="7">
        <f t="shared" si="30"/>
        <v>0.1</v>
      </c>
      <c r="F36" s="7">
        <f t="shared" si="31"/>
        <v>0</v>
      </c>
      <c r="G36" s="7">
        <f t="shared" si="22"/>
        <v>0</v>
      </c>
      <c r="H36" s="35"/>
      <c r="I36" s="35"/>
      <c r="J36" s="35"/>
      <c r="K36" s="35"/>
      <c r="L36" s="35"/>
      <c r="M36" s="7">
        <f t="shared" si="23"/>
        <v>0</v>
      </c>
      <c r="N36" s="35"/>
      <c r="O36" s="35"/>
      <c r="P36" s="35"/>
      <c r="Q36" s="35"/>
      <c r="R36" s="35"/>
      <c r="S36" s="35"/>
      <c r="T36" s="35"/>
      <c r="U36" s="7">
        <f t="shared" si="24"/>
        <v>0.1</v>
      </c>
      <c r="V36" s="35"/>
      <c r="W36" s="35"/>
      <c r="X36" s="35"/>
      <c r="Y36" s="35"/>
      <c r="Z36" s="35"/>
      <c r="AA36" s="35"/>
      <c r="AB36" s="35"/>
      <c r="AC36" s="35"/>
      <c r="AD36" s="7">
        <f t="shared" si="25"/>
        <v>0</v>
      </c>
      <c r="AE36" s="35"/>
      <c r="AF36" s="35"/>
      <c r="AG36" s="35"/>
      <c r="AH36" s="35"/>
      <c r="AI36" s="35"/>
      <c r="AJ36" s="35"/>
      <c r="AK36" s="35"/>
      <c r="AL36" s="35"/>
      <c r="AM36" s="35"/>
      <c r="AN36" s="35"/>
      <c r="AO36" s="35"/>
      <c r="AP36" s="35"/>
      <c r="AQ36" s="35"/>
      <c r="AR36" s="35"/>
      <c r="AS36" s="35"/>
      <c r="AT36" s="35"/>
      <c r="AU36" s="35"/>
      <c r="AV36" s="43">
        <v>0.1</v>
      </c>
      <c r="AW36" s="35"/>
      <c r="AX36" s="35"/>
      <c r="AY36" s="35"/>
      <c r="AZ36" s="35"/>
      <c r="BA36" s="35"/>
      <c r="BB36" s="35"/>
      <c r="BC36" s="35"/>
      <c r="BD36" s="35"/>
      <c r="BE36" s="35"/>
      <c r="BF36" s="35"/>
      <c r="BG36" s="7">
        <f t="shared" si="26"/>
        <v>0</v>
      </c>
      <c r="BH36" s="35"/>
      <c r="BI36" s="35"/>
      <c r="BJ36" s="35"/>
      <c r="BK36" s="10" t="s">
        <v>409</v>
      </c>
      <c r="BL36" s="17" t="s">
        <v>450</v>
      </c>
      <c r="BM36" s="35"/>
      <c r="BN36" s="15" t="s">
        <v>111</v>
      </c>
      <c r="BO36" s="37" t="s">
        <v>392</v>
      </c>
      <c r="BP36" s="39"/>
      <c r="BQ36" s="16"/>
      <c r="BR36" s="20"/>
      <c r="BS36" s="16"/>
      <c r="BT36" s="39"/>
      <c r="BU36" s="39"/>
      <c r="BV36" s="39"/>
      <c r="BW36" s="41"/>
      <c r="BX36" s="39">
        <f t="shared" si="29"/>
        <v>0.2</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5" s="49" customFormat="1" ht="19.5" x14ac:dyDescent="0.3">
      <c r="A37" s="5">
        <v>28</v>
      </c>
      <c r="B37" s="47" t="s">
        <v>306</v>
      </c>
      <c r="C37" s="7">
        <f t="shared" si="28"/>
        <v>0.1</v>
      </c>
      <c r="D37" s="7"/>
      <c r="E37" s="7">
        <f t="shared" si="30"/>
        <v>0.1</v>
      </c>
      <c r="F37" s="7">
        <f t="shared" si="31"/>
        <v>0</v>
      </c>
      <c r="G37" s="7">
        <f t="shared" si="22"/>
        <v>0</v>
      </c>
      <c r="H37" s="35"/>
      <c r="I37" s="35"/>
      <c r="J37" s="35"/>
      <c r="K37" s="35"/>
      <c r="L37" s="35"/>
      <c r="M37" s="7">
        <f t="shared" si="23"/>
        <v>0</v>
      </c>
      <c r="N37" s="35"/>
      <c r="O37" s="35"/>
      <c r="P37" s="35"/>
      <c r="Q37" s="35"/>
      <c r="R37" s="35"/>
      <c r="S37" s="35"/>
      <c r="T37" s="35"/>
      <c r="U37" s="7">
        <f t="shared" si="24"/>
        <v>0.1</v>
      </c>
      <c r="V37" s="35"/>
      <c r="W37" s="35"/>
      <c r="X37" s="35"/>
      <c r="Y37" s="35"/>
      <c r="Z37" s="35"/>
      <c r="AA37" s="35"/>
      <c r="AB37" s="35"/>
      <c r="AC37" s="35"/>
      <c r="AD37" s="7">
        <f t="shared" si="25"/>
        <v>0</v>
      </c>
      <c r="AE37" s="35"/>
      <c r="AF37" s="35"/>
      <c r="AG37" s="35"/>
      <c r="AH37" s="35"/>
      <c r="AI37" s="35"/>
      <c r="AJ37" s="35"/>
      <c r="AK37" s="35"/>
      <c r="AL37" s="35"/>
      <c r="AM37" s="35"/>
      <c r="AN37" s="35"/>
      <c r="AO37" s="35"/>
      <c r="AP37" s="35"/>
      <c r="AQ37" s="35"/>
      <c r="AR37" s="35"/>
      <c r="AS37" s="35"/>
      <c r="AT37" s="35"/>
      <c r="AU37" s="35"/>
      <c r="AV37" s="43">
        <v>0.1</v>
      </c>
      <c r="AW37" s="35"/>
      <c r="AX37" s="35"/>
      <c r="AY37" s="35"/>
      <c r="AZ37" s="35"/>
      <c r="BA37" s="35"/>
      <c r="BB37" s="35"/>
      <c r="BC37" s="35"/>
      <c r="BD37" s="35"/>
      <c r="BE37" s="35"/>
      <c r="BF37" s="35"/>
      <c r="BG37" s="7">
        <f t="shared" si="26"/>
        <v>0</v>
      </c>
      <c r="BH37" s="35"/>
      <c r="BI37" s="35"/>
      <c r="BJ37" s="35"/>
      <c r="BK37" s="10" t="s">
        <v>409</v>
      </c>
      <c r="BL37" s="17" t="s">
        <v>450</v>
      </c>
      <c r="BM37" s="35"/>
      <c r="BN37" s="15" t="s">
        <v>111</v>
      </c>
      <c r="BO37" s="37" t="s">
        <v>392</v>
      </c>
      <c r="BP37" s="39"/>
      <c r="BQ37" s="16"/>
      <c r="BR37" s="20"/>
      <c r="BS37" s="16"/>
      <c r="BT37" s="39"/>
      <c r="BU37" s="39"/>
      <c r="BV37" s="39"/>
      <c r="BW37" s="41"/>
      <c r="BX37" s="39">
        <f t="shared" si="29"/>
        <v>0.2</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5" s="49" customFormat="1" ht="19.5" x14ac:dyDescent="0.3">
      <c r="A38" s="15">
        <v>29</v>
      </c>
      <c r="B38" s="47" t="s">
        <v>307</v>
      </c>
      <c r="C38" s="7">
        <f t="shared" si="28"/>
        <v>0.1</v>
      </c>
      <c r="D38" s="7"/>
      <c r="E38" s="7">
        <f t="shared" si="30"/>
        <v>0.1</v>
      </c>
      <c r="F38" s="7">
        <f t="shared" si="31"/>
        <v>0</v>
      </c>
      <c r="G38" s="7">
        <f t="shared" si="22"/>
        <v>0</v>
      </c>
      <c r="H38" s="35"/>
      <c r="I38" s="35"/>
      <c r="J38" s="35"/>
      <c r="K38" s="35"/>
      <c r="L38" s="35"/>
      <c r="M38" s="7">
        <f t="shared" si="23"/>
        <v>0</v>
      </c>
      <c r="N38" s="35"/>
      <c r="O38" s="35"/>
      <c r="P38" s="35"/>
      <c r="Q38" s="35"/>
      <c r="R38" s="35"/>
      <c r="S38" s="35"/>
      <c r="T38" s="35"/>
      <c r="U38" s="7">
        <f t="shared" si="24"/>
        <v>0.1</v>
      </c>
      <c r="V38" s="35"/>
      <c r="W38" s="35"/>
      <c r="X38" s="35"/>
      <c r="Y38" s="35"/>
      <c r="Z38" s="35"/>
      <c r="AA38" s="35"/>
      <c r="AB38" s="35"/>
      <c r="AC38" s="35"/>
      <c r="AD38" s="7">
        <f t="shared" si="25"/>
        <v>0</v>
      </c>
      <c r="AE38" s="35"/>
      <c r="AF38" s="35"/>
      <c r="AG38" s="35"/>
      <c r="AH38" s="35"/>
      <c r="AI38" s="35"/>
      <c r="AJ38" s="35"/>
      <c r="AK38" s="35"/>
      <c r="AL38" s="35"/>
      <c r="AM38" s="35"/>
      <c r="AN38" s="35"/>
      <c r="AO38" s="35"/>
      <c r="AP38" s="35"/>
      <c r="AQ38" s="35"/>
      <c r="AR38" s="35"/>
      <c r="AS38" s="35"/>
      <c r="AT38" s="35"/>
      <c r="AU38" s="35"/>
      <c r="AV38" s="43">
        <v>0.1</v>
      </c>
      <c r="AW38" s="35"/>
      <c r="AX38" s="35"/>
      <c r="AY38" s="35"/>
      <c r="AZ38" s="35"/>
      <c r="BA38" s="35"/>
      <c r="BB38" s="35"/>
      <c r="BC38" s="35"/>
      <c r="BD38" s="35"/>
      <c r="BE38" s="35"/>
      <c r="BF38" s="35"/>
      <c r="BG38" s="7">
        <f t="shared" si="26"/>
        <v>0</v>
      </c>
      <c r="BH38" s="35"/>
      <c r="BI38" s="35"/>
      <c r="BJ38" s="35"/>
      <c r="BK38" s="10" t="s">
        <v>409</v>
      </c>
      <c r="BL38" s="17" t="s">
        <v>450</v>
      </c>
      <c r="BM38" s="35"/>
      <c r="BN38" s="15" t="s">
        <v>111</v>
      </c>
      <c r="BO38" s="37" t="s">
        <v>392</v>
      </c>
      <c r="BP38" s="39"/>
      <c r="BQ38" s="16"/>
      <c r="BR38" s="20"/>
      <c r="BS38" s="16"/>
      <c r="BT38" s="39"/>
      <c r="BU38" s="39"/>
      <c r="BV38" s="39"/>
      <c r="BW38" s="41"/>
      <c r="BX38" s="39">
        <f t="shared" si="29"/>
        <v>0.2</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5" s="49" customFormat="1" ht="19.5" x14ac:dyDescent="0.3">
      <c r="A39" s="5">
        <v>30</v>
      </c>
      <c r="B39" s="47" t="s">
        <v>308</v>
      </c>
      <c r="C39" s="7">
        <f t="shared" si="28"/>
        <v>0.1</v>
      </c>
      <c r="D39" s="7"/>
      <c r="E39" s="7">
        <f t="shared" si="30"/>
        <v>0.1</v>
      </c>
      <c r="F39" s="7">
        <f t="shared" si="31"/>
        <v>0</v>
      </c>
      <c r="G39" s="7">
        <f t="shared" si="22"/>
        <v>0</v>
      </c>
      <c r="H39" s="35"/>
      <c r="I39" s="35"/>
      <c r="J39" s="35"/>
      <c r="K39" s="35"/>
      <c r="L39" s="35"/>
      <c r="M39" s="7">
        <f t="shared" si="23"/>
        <v>0</v>
      </c>
      <c r="N39" s="35"/>
      <c r="O39" s="35"/>
      <c r="P39" s="35"/>
      <c r="Q39" s="35"/>
      <c r="R39" s="35"/>
      <c r="S39" s="35"/>
      <c r="T39" s="35"/>
      <c r="U39" s="7">
        <f t="shared" si="24"/>
        <v>0.1</v>
      </c>
      <c r="V39" s="35"/>
      <c r="W39" s="35"/>
      <c r="X39" s="35"/>
      <c r="Y39" s="35"/>
      <c r="Z39" s="35"/>
      <c r="AA39" s="35"/>
      <c r="AB39" s="35"/>
      <c r="AC39" s="35"/>
      <c r="AD39" s="7">
        <f t="shared" si="25"/>
        <v>0</v>
      </c>
      <c r="AE39" s="35"/>
      <c r="AF39" s="35"/>
      <c r="AG39" s="35"/>
      <c r="AH39" s="35"/>
      <c r="AI39" s="35"/>
      <c r="AJ39" s="35"/>
      <c r="AK39" s="35"/>
      <c r="AL39" s="35"/>
      <c r="AM39" s="35"/>
      <c r="AN39" s="35"/>
      <c r="AO39" s="35"/>
      <c r="AP39" s="35"/>
      <c r="AQ39" s="35"/>
      <c r="AR39" s="35"/>
      <c r="AS39" s="35"/>
      <c r="AT39" s="35"/>
      <c r="AU39" s="35"/>
      <c r="AV39" s="43">
        <v>0.1</v>
      </c>
      <c r="AW39" s="35"/>
      <c r="AX39" s="35"/>
      <c r="AY39" s="35"/>
      <c r="AZ39" s="35"/>
      <c r="BA39" s="35"/>
      <c r="BB39" s="35"/>
      <c r="BC39" s="35"/>
      <c r="BD39" s="35"/>
      <c r="BE39" s="35"/>
      <c r="BF39" s="35"/>
      <c r="BG39" s="7">
        <f t="shared" si="26"/>
        <v>0</v>
      </c>
      <c r="BH39" s="35"/>
      <c r="BI39" s="35"/>
      <c r="BJ39" s="35"/>
      <c r="BK39" s="10" t="s">
        <v>409</v>
      </c>
      <c r="BL39" s="17" t="s">
        <v>450</v>
      </c>
      <c r="BM39" s="35"/>
      <c r="BN39" s="15" t="s">
        <v>111</v>
      </c>
      <c r="BO39" s="37" t="s">
        <v>392</v>
      </c>
      <c r="BP39" s="39"/>
      <c r="BQ39" s="16"/>
      <c r="BR39" s="20"/>
      <c r="BS39" s="16"/>
      <c r="BT39" s="39"/>
      <c r="BU39" s="39"/>
      <c r="BV39" s="39"/>
      <c r="BW39" s="41"/>
      <c r="BX39" s="39">
        <f t="shared" si="29"/>
        <v>0.2</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5" s="49" customFormat="1" ht="19.5" x14ac:dyDescent="0.3">
      <c r="A40" s="15">
        <v>31</v>
      </c>
      <c r="B40" s="47" t="s">
        <v>309</v>
      </c>
      <c r="C40" s="7">
        <f t="shared" si="28"/>
        <v>0.1</v>
      </c>
      <c r="D40" s="7"/>
      <c r="E40" s="7">
        <f t="shared" si="30"/>
        <v>0.1</v>
      </c>
      <c r="F40" s="7">
        <f t="shared" si="31"/>
        <v>0</v>
      </c>
      <c r="G40" s="7">
        <f t="shared" si="22"/>
        <v>0</v>
      </c>
      <c r="H40" s="35"/>
      <c r="I40" s="35"/>
      <c r="J40" s="35"/>
      <c r="K40" s="35"/>
      <c r="L40" s="35"/>
      <c r="M40" s="7">
        <f t="shared" si="23"/>
        <v>0</v>
      </c>
      <c r="N40" s="35"/>
      <c r="O40" s="35"/>
      <c r="P40" s="35"/>
      <c r="Q40" s="35"/>
      <c r="R40" s="35"/>
      <c r="S40" s="35"/>
      <c r="T40" s="35"/>
      <c r="U40" s="7">
        <f t="shared" si="24"/>
        <v>0.1</v>
      </c>
      <c r="V40" s="35"/>
      <c r="W40" s="35"/>
      <c r="X40" s="35"/>
      <c r="Y40" s="35"/>
      <c r="Z40" s="35"/>
      <c r="AA40" s="35"/>
      <c r="AB40" s="35"/>
      <c r="AC40" s="35"/>
      <c r="AD40" s="7">
        <f t="shared" si="25"/>
        <v>0</v>
      </c>
      <c r="AE40" s="35"/>
      <c r="AF40" s="35"/>
      <c r="AG40" s="35"/>
      <c r="AH40" s="35"/>
      <c r="AI40" s="35"/>
      <c r="AJ40" s="35"/>
      <c r="AK40" s="35"/>
      <c r="AL40" s="35"/>
      <c r="AM40" s="35"/>
      <c r="AN40" s="35"/>
      <c r="AO40" s="35"/>
      <c r="AP40" s="35"/>
      <c r="AQ40" s="35"/>
      <c r="AR40" s="35"/>
      <c r="AS40" s="35"/>
      <c r="AT40" s="35"/>
      <c r="AU40" s="35"/>
      <c r="AV40" s="43">
        <v>0.1</v>
      </c>
      <c r="AW40" s="35"/>
      <c r="AX40" s="35"/>
      <c r="AY40" s="35"/>
      <c r="AZ40" s="35"/>
      <c r="BA40" s="35"/>
      <c r="BB40" s="35"/>
      <c r="BC40" s="35"/>
      <c r="BD40" s="35"/>
      <c r="BE40" s="35"/>
      <c r="BF40" s="35"/>
      <c r="BG40" s="7">
        <f t="shared" si="26"/>
        <v>0</v>
      </c>
      <c r="BH40" s="35"/>
      <c r="BI40" s="35"/>
      <c r="BJ40" s="35"/>
      <c r="BK40" s="10" t="s">
        <v>409</v>
      </c>
      <c r="BL40" s="17" t="s">
        <v>450</v>
      </c>
      <c r="BM40" s="35"/>
      <c r="BN40" s="15" t="s">
        <v>111</v>
      </c>
      <c r="BO40" s="37" t="s">
        <v>392</v>
      </c>
      <c r="BP40" s="39"/>
      <c r="BQ40" s="16"/>
      <c r="BR40" s="20"/>
      <c r="BS40" s="16"/>
      <c r="BT40" s="39"/>
      <c r="BU40" s="39"/>
      <c r="BV40" s="39"/>
      <c r="BW40" s="41"/>
      <c r="BX40" s="39">
        <f t="shared" si="29"/>
        <v>0.2</v>
      </c>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row>
    <row r="41" spans="1:105" s="84" customFormat="1" ht="19.5" x14ac:dyDescent="0.3">
      <c r="A41" s="5">
        <v>32</v>
      </c>
      <c r="B41" s="73" t="s">
        <v>314</v>
      </c>
      <c r="C41" s="74">
        <f t="shared" ref="C41:C42" si="32">D41+E41</f>
        <v>1</v>
      </c>
      <c r="D41" s="74"/>
      <c r="E41" s="74">
        <f t="shared" ref="E41" si="33">F41+U41+BG41</f>
        <v>1</v>
      </c>
      <c r="F41" s="74">
        <f t="shared" ref="F41" si="34">G41+K41+L41+M41+R41+S41+T41</f>
        <v>1</v>
      </c>
      <c r="G41" s="74">
        <f t="shared" ref="G41" si="35">H41+I41+J41</f>
        <v>0</v>
      </c>
      <c r="H41" s="85"/>
      <c r="I41" s="85"/>
      <c r="J41" s="85"/>
      <c r="K41" s="85">
        <v>0.5</v>
      </c>
      <c r="L41" s="85">
        <v>0.5</v>
      </c>
      <c r="M41" s="74">
        <f t="shared" ref="M41" si="36">SUM(N41:P41)</f>
        <v>0</v>
      </c>
      <c r="N41" s="85"/>
      <c r="O41" s="85"/>
      <c r="P41" s="85"/>
      <c r="Q41" s="85"/>
      <c r="R41" s="85"/>
      <c r="S41" s="85"/>
      <c r="T41" s="85"/>
      <c r="U41" s="74">
        <f t="shared" ref="U41" si="37">V41+W41+X41+Y41+Z41+AA41+AB41+AC41+AD41+AU41+AV41+AW41+AX41+AY41+AZ41+BA41+BB41+BC41+BD41+BE41+BF41</f>
        <v>0</v>
      </c>
      <c r="V41" s="85"/>
      <c r="W41" s="85"/>
      <c r="X41" s="85"/>
      <c r="Y41" s="85"/>
      <c r="Z41" s="85"/>
      <c r="AA41" s="85"/>
      <c r="AB41" s="85"/>
      <c r="AC41" s="85"/>
      <c r="AD41" s="74">
        <f t="shared" ref="AD41" si="38">SUM(AE41:AT41)</f>
        <v>0</v>
      </c>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74">
        <f t="shared" ref="BG41" si="39">BH41+BI41+BJ41</f>
        <v>0</v>
      </c>
      <c r="BH41" s="85"/>
      <c r="BI41" s="85"/>
      <c r="BJ41" s="85"/>
      <c r="BK41" s="79" t="s">
        <v>409</v>
      </c>
      <c r="BL41" s="92" t="s">
        <v>450</v>
      </c>
      <c r="BM41" s="85"/>
      <c r="BN41" s="80" t="s">
        <v>113</v>
      </c>
      <c r="BO41" s="88" t="s">
        <v>392</v>
      </c>
      <c r="BP41" s="82"/>
      <c r="BQ41" s="89"/>
      <c r="BR41" s="109" t="s">
        <v>153</v>
      </c>
      <c r="BS41" s="89"/>
      <c r="BT41" s="82"/>
      <c r="BU41" s="82"/>
      <c r="BV41" s="82"/>
      <c r="BW41" s="90"/>
      <c r="BX41" s="82">
        <f t="shared" ref="BX41:BX42" si="40">SUM(G41:BJ41)</f>
        <v>1</v>
      </c>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84" t="s">
        <v>457</v>
      </c>
    </row>
    <row r="42" spans="1:105" s="49" customFormat="1" ht="19.5" x14ac:dyDescent="0.3">
      <c r="A42" s="15">
        <v>33</v>
      </c>
      <c r="B42" s="47" t="s">
        <v>338</v>
      </c>
      <c r="C42" s="7">
        <f t="shared" si="32"/>
        <v>0.1</v>
      </c>
      <c r="D42" s="7"/>
      <c r="E42" s="7">
        <f t="shared" ref="E42:E43" si="41">F42+U42+BG42</f>
        <v>0.1</v>
      </c>
      <c r="F42" s="7">
        <f t="shared" ref="F42:F43" si="42">G42+K42+L42+M42+R42+S42+T42</f>
        <v>0.1</v>
      </c>
      <c r="G42" s="7">
        <f t="shared" ref="G42:G43" si="43">H42+I42+J42</f>
        <v>0</v>
      </c>
      <c r="H42" s="35"/>
      <c r="I42" s="35"/>
      <c r="J42" s="35"/>
      <c r="K42" s="35"/>
      <c r="L42" s="35"/>
      <c r="M42" s="7">
        <f t="shared" ref="M42" si="44">SUM(N42:P42)</f>
        <v>0.1</v>
      </c>
      <c r="N42" s="35"/>
      <c r="O42" s="35"/>
      <c r="P42" s="43">
        <v>0.1</v>
      </c>
      <c r="Q42" s="35"/>
      <c r="R42" s="35"/>
      <c r="S42" s="35"/>
      <c r="T42" s="35"/>
      <c r="U42" s="7">
        <f t="shared" ref="U42:U43" si="45">V42+W42+X42+Y42+Z42+AA42+AB42+AC42+AD42+AU42+AV42+AW42+AX42+AY42+AZ42+BA42+BB42+BC42+BD42+BE42+BF42</f>
        <v>0</v>
      </c>
      <c r="V42" s="35"/>
      <c r="W42" s="35"/>
      <c r="X42" s="35"/>
      <c r="Y42" s="35"/>
      <c r="Z42" s="35"/>
      <c r="AA42" s="35"/>
      <c r="AB42" s="35"/>
      <c r="AC42" s="35"/>
      <c r="AD42" s="7">
        <f t="shared" ref="AD42:AD43" si="46">SUM(AE42:AT42)</f>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ref="BG42:BG43" si="47">BH42+BI42+BJ42</f>
        <v>0</v>
      </c>
      <c r="BH42" s="35"/>
      <c r="BI42" s="35"/>
      <c r="BJ42" s="35"/>
      <c r="BK42" s="10" t="s">
        <v>409</v>
      </c>
      <c r="BL42" s="17" t="s">
        <v>450</v>
      </c>
      <c r="BM42" s="35"/>
      <c r="BN42" s="15" t="s">
        <v>116</v>
      </c>
      <c r="BO42" s="37" t="s">
        <v>392</v>
      </c>
      <c r="BP42" s="39"/>
      <c r="BQ42" s="16"/>
      <c r="BR42" s="13" t="s">
        <v>133</v>
      </c>
      <c r="BS42" s="16"/>
      <c r="BT42" s="39"/>
      <c r="BU42" s="39"/>
      <c r="BV42" s="39"/>
      <c r="BW42" s="41"/>
      <c r="BX42" s="39">
        <f t="shared" si="40"/>
        <v>0.2</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5" s="49" customFormat="1" ht="56.25" x14ac:dyDescent="0.3">
      <c r="A43" s="5">
        <v>34</v>
      </c>
      <c r="B43" s="115" t="s">
        <v>355</v>
      </c>
      <c r="C43" s="96">
        <f t="shared" ref="C43:C45" si="48">D43+E43</f>
        <v>992.23</v>
      </c>
      <c r="D43" s="96"/>
      <c r="E43" s="96">
        <f t="shared" si="41"/>
        <v>992.23</v>
      </c>
      <c r="F43" s="96">
        <f t="shared" si="42"/>
        <v>992.23</v>
      </c>
      <c r="G43" s="96">
        <f t="shared" si="43"/>
        <v>0</v>
      </c>
      <c r="H43" s="116"/>
      <c r="I43" s="98"/>
      <c r="J43" s="98"/>
      <c r="K43" s="116"/>
      <c r="L43" s="116"/>
      <c r="M43" s="96">
        <f t="shared" ref="M43" si="49">SUM(N43:P43)</f>
        <v>992.23</v>
      </c>
      <c r="N43" s="116">
        <v>506.58</v>
      </c>
      <c r="O43" s="98"/>
      <c r="P43" s="116">
        <v>485.65</v>
      </c>
      <c r="Q43" s="98"/>
      <c r="R43" s="95"/>
      <c r="S43" s="98"/>
      <c r="T43" s="98"/>
      <c r="U43" s="96">
        <f t="shared" si="45"/>
        <v>0</v>
      </c>
      <c r="V43" s="35"/>
      <c r="W43" s="35"/>
      <c r="X43" s="35"/>
      <c r="Y43" s="35"/>
      <c r="Z43" s="35"/>
      <c r="AA43" s="35"/>
      <c r="AB43" s="35"/>
      <c r="AC43" s="35"/>
      <c r="AD43" s="7">
        <f t="shared" si="46"/>
        <v>0</v>
      </c>
      <c r="AE43" s="35"/>
      <c r="AF43" s="35"/>
      <c r="AG43" s="35"/>
      <c r="AH43" s="35"/>
      <c r="AI43" s="35"/>
      <c r="AJ43" s="35"/>
      <c r="AK43" s="35"/>
      <c r="AL43" s="35"/>
      <c r="AM43" s="35"/>
      <c r="AN43" s="35"/>
      <c r="AO43" s="35"/>
      <c r="AP43" s="35"/>
      <c r="AQ43" s="35"/>
      <c r="AR43" s="35"/>
      <c r="AS43" s="35"/>
      <c r="AT43" s="35"/>
      <c r="AU43" s="35"/>
      <c r="AV43" s="15"/>
      <c r="AW43" s="35"/>
      <c r="AX43" s="35"/>
      <c r="AY43" s="38"/>
      <c r="AZ43" s="15"/>
      <c r="BA43" s="35"/>
      <c r="BB43" s="35"/>
      <c r="BC43" s="35"/>
      <c r="BD43" s="38"/>
      <c r="BE43" s="35"/>
      <c r="BF43" s="35"/>
      <c r="BG43" s="7">
        <f t="shared" si="47"/>
        <v>0</v>
      </c>
      <c r="BH43" s="35"/>
      <c r="BI43" s="35"/>
      <c r="BJ43" s="35"/>
      <c r="BK43" s="10" t="s">
        <v>409</v>
      </c>
      <c r="BL43" s="112" t="s">
        <v>436</v>
      </c>
      <c r="BM43" s="35" t="s">
        <v>419</v>
      </c>
      <c r="BN43" s="38" t="s">
        <v>77</v>
      </c>
      <c r="BO43" s="37" t="s">
        <v>392</v>
      </c>
      <c r="BP43" s="39"/>
      <c r="BQ43" s="16"/>
      <c r="BR43" s="18" t="s">
        <v>276</v>
      </c>
      <c r="BS43" s="15" t="s">
        <v>200</v>
      </c>
      <c r="BT43" s="39"/>
      <c r="BU43" s="39"/>
      <c r="BV43" s="39"/>
      <c r="BW43" s="41"/>
      <c r="BX43" s="39">
        <f t="shared" ref="BX43:BX45" si="50">SUM(G43:BJ43)</f>
        <v>1984.46</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row>
    <row r="44" spans="1:105" s="49" customFormat="1" ht="19.5" x14ac:dyDescent="0.3">
      <c r="A44" s="15">
        <v>35</v>
      </c>
      <c r="B44" s="47" t="s">
        <v>367</v>
      </c>
      <c r="C44" s="7">
        <f t="shared" si="48"/>
        <v>0.1</v>
      </c>
      <c r="D44" s="7"/>
      <c r="E44" s="7">
        <f t="shared" ref="E44" si="51">F44+U44+BG44</f>
        <v>0.1</v>
      </c>
      <c r="F44" s="7">
        <f t="shared" ref="F44" si="52">G44+K44+L44+M44+R44+S44+T44</f>
        <v>0.1</v>
      </c>
      <c r="G44" s="7">
        <f t="shared" ref="G44" si="53">H44+I44+J44</f>
        <v>0</v>
      </c>
      <c r="H44" s="35"/>
      <c r="I44" s="35"/>
      <c r="J44" s="35"/>
      <c r="K44" s="35">
        <v>0.1</v>
      </c>
      <c r="L44" s="35"/>
      <c r="M44" s="7">
        <f t="shared" ref="M44" si="54">SUM(N44:P44)</f>
        <v>0</v>
      </c>
      <c r="N44" s="35"/>
      <c r="O44" s="35"/>
      <c r="P44" s="35"/>
      <c r="Q44" s="35"/>
      <c r="R44" s="35"/>
      <c r="S44" s="35"/>
      <c r="T44" s="35"/>
      <c r="U44" s="7">
        <f t="shared" ref="U44" si="55">V44+W44+X44+Y44+Z44+AA44+AB44+AC44+AD44+AU44+AV44+AW44+AX44+AY44+AZ44+BA44+BB44+BC44+BD44+BE44+BF44</f>
        <v>0</v>
      </c>
      <c r="V44" s="35"/>
      <c r="W44" s="35"/>
      <c r="X44" s="35"/>
      <c r="Y44" s="35"/>
      <c r="Z44" s="35"/>
      <c r="AA44" s="35"/>
      <c r="AB44" s="35"/>
      <c r="AC44" s="35"/>
      <c r="AD44" s="7">
        <f t="shared" ref="AD44" si="56">SUM(AE44:AT44)</f>
        <v>0</v>
      </c>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7">
        <f t="shared" ref="BG44" si="57">BH44+BI44+BJ44</f>
        <v>0</v>
      </c>
      <c r="BH44" s="35"/>
      <c r="BI44" s="35"/>
      <c r="BJ44" s="35"/>
      <c r="BK44" s="10" t="s">
        <v>409</v>
      </c>
      <c r="BL44" s="17" t="s">
        <v>450</v>
      </c>
      <c r="BM44" s="35"/>
      <c r="BN44" s="15" t="s">
        <v>89</v>
      </c>
      <c r="BO44" s="37" t="s">
        <v>392</v>
      </c>
      <c r="BP44" s="39"/>
      <c r="BQ44" s="16"/>
      <c r="BR44" s="13" t="s">
        <v>166</v>
      </c>
      <c r="BS44" s="16"/>
      <c r="BT44" s="39"/>
      <c r="BU44" s="39"/>
      <c r="BV44" s="39"/>
      <c r="BW44" s="41"/>
      <c r="BX44" s="39">
        <f t="shared" si="50"/>
        <v>0.1</v>
      </c>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5" s="49" customFormat="1" ht="19.5" x14ac:dyDescent="0.3">
      <c r="A45" s="5">
        <v>36</v>
      </c>
      <c r="B45" s="47" t="s">
        <v>371</v>
      </c>
      <c r="C45" s="7">
        <f t="shared" si="48"/>
        <v>3</v>
      </c>
      <c r="D45" s="7"/>
      <c r="E45" s="7">
        <f t="shared" ref="E45" si="58">F45+U45+BG45</f>
        <v>3</v>
      </c>
      <c r="F45" s="7">
        <f t="shared" ref="F45" si="59">G45+K45+L45+M45+R45+S45+T45</f>
        <v>3</v>
      </c>
      <c r="G45" s="7">
        <f t="shared" ref="G45" si="60">H45+I45+J45</f>
        <v>0</v>
      </c>
      <c r="H45" s="35"/>
      <c r="I45" s="35"/>
      <c r="J45" s="35"/>
      <c r="K45" s="35"/>
      <c r="L45" s="35"/>
      <c r="M45" s="7">
        <f t="shared" ref="M45" si="61">SUM(N45:P45)</f>
        <v>3</v>
      </c>
      <c r="N45" s="35"/>
      <c r="O45" s="35"/>
      <c r="P45" s="35">
        <v>3</v>
      </c>
      <c r="Q45" s="35"/>
      <c r="R45" s="35"/>
      <c r="S45" s="35"/>
      <c r="T45" s="35"/>
      <c r="U45" s="7">
        <f t="shared" ref="U45" si="62">V45+W45+X45+Y45+Z45+AA45+AB45+AC45+AD45+AU45+AV45+AW45+AX45+AY45+AZ45+BA45+BB45+BC45+BD45+BE45+BF45</f>
        <v>0</v>
      </c>
      <c r="V45" s="35"/>
      <c r="W45" s="35"/>
      <c r="X45" s="35"/>
      <c r="Y45" s="35"/>
      <c r="Z45" s="35"/>
      <c r="AA45" s="35"/>
      <c r="AB45" s="35"/>
      <c r="AC45" s="35"/>
      <c r="AD45" s="7">
        <f t="shared" ref="AD45" si="63">SUM(AE45:AT45)</f>
        <v>0</v>
      </c>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7">
        <f t="shared" ref="BG45" si="64">BH45+BI45+BJ45</f>
        <v>0</v>
      </c>
      <c r="BH45" s="35"/>
      <c r="BI45" s="35"/>
      <c r="BJ45" s="35"/>
      <c r="BK45" s="10" t="s">
        <v>409</v>
      </c>
      <c r="BL45" s="17" t="s">
        <v>450</v>
      </c>
      <c r="BM45" s="35"/>
      <c r="BN45" s="15" t="s">
        <v>92</v>
      </c>
      <c r="BO45" s="37" t="s">
        <v>392</v>
      </c>
      <c r="BP45" s="39"/>
      <c r="BQ45" s="16"/>
      <c r="BR45" s="13" t="s">
        <v>133</v>
      </c>
      <c r="BS45" s="16"/>
      <c r="BT45" s="39"/>
      <c r="BU45" s="39"/>
      <c r="BV45" s="39"/>
      <c r="BW45" s="41"/>
      <c r="BX45" s="39">
        <f t="shared" si="50"/>
        <v>6</v>
      </c>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sheetData>
  <autoFilter ref="A9:XFD45"/>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10:BK45">
    <cfRule type="duplicateValues" dxfId="15" priority="191" stopIfTrue="1"/>
  </conditionalFormatting>
  <conditionalFormatting sqref="BK10:BK45">
    <cfRule type="duplicateValues" dxfId="14" priority="193" stopIfTrue="1"/>
  </conditionalFormatting>
  <pageMargins left="0.70866141732283472" right="0.27" top="0.43" bottom="0.28000000000000003" header="0.31496062992125984" footer="0.2"/>
  <pageSetup paperSize="9" scale="67" orientation="landscape" r:id="rId1"/>
  <colBreaks count="1" manualBreakCount="1">
    <brk id="10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2"/>
  <dimension ref="A2:G13"/>
  <sheetViews>
    <sheetView tabSelected="1" topLeftCell="A10" zoomScale="85" zoomScaleNormal="85" workbookViewId="0">
      <selection activeCell="E6" sqref="E6"/>
    </sheetView>
  </sheetViews>
  <sheetFormatPr defaultColWidth="8.77734375" defaultRowHeight="15.75" x14ac:dyDescent="0.25"/>
  <cols>
    <col min="1" max="1" width="7.88671875" style="731" customWidth="1"/>
    <col min="2" max="2" width="38.6640625" style="507" customWidth="1"/>
    <col min="3" max="3" width="17.5546875" style="507" customWidth="1"/>
    <col min="4" max="4" width="10" style="507" customWidth="1"/>
    <col min="5" max="5" width="37" style="731" customWidth="1"/>
    <col min="6" max="6" width="30.88671875" style="731" customWidth="1"/>
    <col min="7" max="7" width="18.33203125" style="507" customWidth="1"/>
    <col min="8" max="16384" width="8.77734375" style="507"/>
  </cols>
  <sheetData>
    <row r="2" spans="1:7" ht="18.75" x14ac:dyDescent="0.25">
      <c r="A2" s="751" t="s">
        <v>1218</v>
      </c>
      <c r="B2" s="751"/>
      <c r="C2" s="751"/>
      <c r="D2" s="751"/>
      <c r="E2" s="751"/>
      <c r="F2" s="751"/>
      <c r="G2" s="751"/>
    </row>
    <row r="3" spans="1:7" ht="18.75" x14ac:dyDescent="0.25">
      <c r="A3" s="751" t="s">
        <v>1240</v>
      </c>
      <c r="B3" s="751"/>
      <c r="C3" s="751"/>
      <c r="D3" s="751"/>
      <c r="E3" s="751"/>
      <c r="F3" s="751"/>
      <c r="G3" s="751"/>
    </row>
    <row r="4" spans="1:7" ht="18.75" x14ac:dyDescent="0.25">
      <c r="A4" s="752" t="s">
        <v>1230</v>
      </c>
      <c r="B4" s="752"/>
      <c r="C4" s="752"/>
      <c r="D4" s="752"/>
      <c r="E4" s="752"/>
      <c r="F4" s="752"/>
      <c r="G4" s="752"/>
    </row>
    <row r="5" spans="1:7" ht="26.25" customHeight="1" x14ac:dyDescent="0.25">
      <c r="A5" s="727"/>
      <c r="B5" s="727"/>
      <c r="C5" s="727"/>
      <c r="D5" s="727"/>
      <c r="E5" s="727"/>
      <c r="F5" s="728"/>
      <c r="G5" s="729"/>
    </row>
    <row r="6" spans="1:7" ht="67.7" customHeight="1" x14ac:dyDescent="0.25">
      <c r="A6" s="733" t="s">
        <v>2</v>
      </c>
      <c r="B6" s="733" t="s">
        <v>1212</v>
      </c>
      <c r="C6" s="733" t="s">
        <v>1213</v>
      </c>
      <c r="D6" s="733" t="s">
        <v>1214</v>
      </c>
      <c r="E6" s="733" t="s">
        <v>1215</v>
      </c>
      <c r="F6" s="733" t="s">
        <v>1216</v>
      </c>
      <c r="G6" s="733" t="s">
        <v>377</v>
      </c>
    </row>
    <row r="7" spans="1:7" ht="30" customHeight="1" x14ac:dyDescent="0.25">
      <c r="A7" s="733" t="s">
        <v>1217</v>
      </c>
      <c r="B7" s="736" t="s">
        <v>1219</v>
      </c>
      <c r="C7" s="733"/>
      <c r="D7" s="733">
        <f>SUM(D8:D10)</f>
        <v>8.2899999999999991</v>
      </c>
      <c r="E7" s="733"/>
      <c r="F7" s="733"/>
      <c r="G7" s="733"/>
    </row>
    <row r="8" spans="1:7" ht="107.25" customHeight="1" x14ac:dyDescent="0.25">
      <c r="A8" s="730">
        <v>1</v>
      </c>
      <c r="B8" s="737" t="s">
        <v>1220</v>
      </c>
      <c r="C8" s="738" t="s">
        <v>1221</v>
      </c>
      <c r="D8" s="740">
        <v>1.68</v>
      </c>
      <c r="E8" s="739" t="s">
        <v>1222</v>
      </c>
      <c r="F8" s="740" t="s">
        <v>1223</v>
      </c>
      <c r="G8" s="749" t="s">
        <v>1237</v>
      </c>
    </row>
    <row r="9" spans="1:7" ht="90" customHeight="1" x14ac:dyDescent="0.25">
      <c r="A9" s="730">
        <v>2</v>
      </c>
      <c r="B9" s="737" t="s">
        <v>1224</v>
      </c>
      <c r="C9" s="740" t="s">
        <v>1225</v>
      </c>
      <c r="D9" s="740">
        <v>3.1</v>
      </c>
      <c r="E9" s="739" t="s">
        <v>1226</v>
      </c>
      <c r="F9" s="740" t="s">
        <v>1223</v>
      </c>
      <c r="G9" s="749" t="s">
        <v>1238</v>
      </c>
    </row>
    <row r="10" spans="1:7" ht="92.25" customHeight="1" x14ac:dyDescent="0.25">
      <c r="A10" s="730">
        <v>3</v>
      </c>
      <c r="B10" s="737" t="s">
        <v>1227</v>
      </c>
      <c r="C10" s="740" t="s">
        <v>1228</v>
      </c>
      <c r="D10" s="740">
        <v>3.51</v>
      </c>
      <c r="E10" s="739" t="s">
        <v>1229</v>
      </c>
      <c r="F10" s="740" t="s">
        <v>1223</v>
      </c>
      <c r="G10" s="749" t="s">
        <v>1239</v>
      </c>
    </row>
    <row r="11" spans="1:7" s="742" customFormat="1" ht="30" customHeight="1" x14ac:dyDescent="0.25">
      <c r="A11" s="741" t="s">
        <v>1231</v>
      </c>
      <c r="B11" s="743" t="s">
        <v>1232</v>
      </c>
      <c r="C11" s="744"/>
      <c r="D11" s="744">
        <f>D12</f>
        <v>59.93</v>
      </c>
      <c r="E11" s="745"/>
      <c r="F11" s="745"/>
      <c r="G11" s="741"/>
    </row>
    <row r="12" spans="1:7" s="742" customFormat="1" ht="194.25" customHeight="1" x14ac:dyDescent="0.25">
      <c r="A12" s="748">
        <v>1</v>
      </c>
      <c r="B12" s="746" t="s">
        <v>1233</v>
      </c>
      <c r="C12" s="747" t="s">
        <v>1234</v>
      </c>
      <c r="D12" s="747">
        <v>59.93</v>
      </c>
      <c r="E12" s="747" t="s">
        <v>1235</v>
      </c>
      <c r="F12" s="747" t="s">
        <v>1236</v>
      </c>
      <c r="G12" s="741"/>
    </row>
    <row r="13" spans="1:7" ht="30" customHeight="1" x14ac:dyDescent="0.25">
      <c r="A13" s="750" t="s">
        <v>15</v>
      </c>
      <c r="B13" s="750"/>
      <c r="C13" s="732"/>
      <c r="D13" s="735">
        <f>D11+D7</f>
        <v>68.22</v>
      </c>
      <c r="E13" s="734"/>
      <c r="F13" s="734"/>
      <c r="G13" s="732"/>
    </row>
  </sheetData>
  <mergeCells count="4">
    <mergeCell ref="A13:B13"/>
    <mergeCell ref="A3:G3"/>
    <mergeCell ref="A2:G2"/>
    <mergeCell ref="A4:G4"/>
  </mergeCells>
  <conditionalFormatting sqref="B11:B12">
    <cfRule type="duplicateValues" dxfId="31" priority="226" stopIfTrue="1"/>
  </conditionalFormatting>
  <pageMargins left="0.57999999999999996" right="0.2" top="0.75" bottom="0.75" header="0.3" footer="0.3"/>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20"/>
  <dimension ref="A1:DA40"/>
  <sheetViews>
    <sheetView view="pageBreakPreview" topLeftCell="A25" zoomScale="60" zoomScaleNormal="80" workbookViewId="0">
      <selection activeCell="I14" sqref="I14"/>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4" x14ac:dyDescent="0.3">
      <c r="A1" s="829" t="s">
        <v>0</v>
      </c>
      <c r="B1" s="830"/>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31" t="s">
        <v>433</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36"/>
    </row>
    <row r="3" spans="1:104" x14ac:dyDescent="0.3">
      <c r="A3" s="832" t="s">
        <v>375</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1"/>
      <c r="BO3" s="36"/>
    </row>
    <row r="4" spans="1:104" x14ac:dyDescent="0.3">
      <c r="A4" s="833" t="s">
        <v>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4"/>
      <c r="BO4" s="36"/>
    </row>
    <row r="5" spans="1:104" s="26" customFormat="1" x14ac:dyDescent="0.3">
      <c r="A5" s="753" t="s">
        <v>2</v>
      </c>
      <c r="B5" s="753" t="s">
        <v>3</v>
      </c>
      <c r="C5" s="753" t="s">
        <v>4</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36"/>
    </row>
    <row r="6" spans="1:104" s="26" customFormat="1" x14ac:dyDescent="0.3">
      <c r="A6" s="753"/>
      <c r="B6" s="753"/>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36"/>
    </row>
    <row r="7" spans="1:104" s="26" customFormat="1" x14ac:dyDescent="0.3">
      <c r="A7" s="753"/>
      <c r="B7" s="753"/>
      <c r="C7" s="753"/>
      <c r="D7" s="753"/>
      <c r="E7" s="753"/>
      <c r="F7" s="753" t="s">
        <v>15</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36"/>
    </row>
    <row r="8" spans="1:104" s="26" customFormat="1" ht="131.25" x14ac:dyDescent="0.3">
      <c r="A8" s="753"/>
      <c r="B8" s="753"/>
      <c r="C8" s="753"/>
      <c r="D8" s="753"/>
      <c r="E8" s="753"/>
      <c r="F8" s="753"/>
      <c r="G8" s="29" t="s">
        <v>16</v>
      </c>
      <c r="H8" s="29" t="s">
        <v>47</v>
      </c>
      <c r="I8" s="29" t="s">
        <v>48</v>
      </c>
      <c r="J8" s="29" t="s">
        <v>49</v>
      </c>
      <c r="K8" s="753"/>
      <c r="L8" s="753"/>
      <c r="M8" s="29" t="s">
        <v>15</v>
      </c>
      <c r="N8" s="29" t="s">
        <v>50</v>
      </c>
      <c r="O8" s="29" t="s">
        <v>51</v>
      </c>
      <c r="P8" s="29" t="s">
        <v>52</v>
      </c>
      <c r="Q8" s="29" t="s">
        <v>376</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386</v>
      </c>
      <c r="C10" s="7">
        <f t="shared" ref="C10" si="0">D10+E10</f>
        <v>1.6</v>
      </c>
      <c r="D10" s="7"/>
      <c r="E10" s="7">
        <f t="shared" ref="E10" si="1">F10+U10+BG10</f>
        <v>1.6</v>
      </c>
      <c r="F10" s="64">
        <v>1.6</v>
      </c>
      <c r="G10" s="19"/>
      <c r="H10" s="65"/>
      <c r="I10" s="65"/>
      <c r="J10" s="19"/>
      <c r="K10" s="65"/>
      <c r="L10" s="65"/>
      <c r="M10" s="19">
        <f t="shared" ref="M10" si="2">SUM(N10:P10)</f>
        <v>1.6</v>
      </c>
      <c r="N10" s="65"/>
      <c r="O10" s="19"/>
      <c r="P10" s="40">
        <v>1.6</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131</v>
      </c>
      <c r="BM10" s="19" t="s">
        <v>414</v>
      </c>
      <c r="BN10" s="63" t="s">
        <v>85</v>
      </c>
      <c r="BO10" s="60" t="s">
        <v>384</v>
      </c>
      <c r="BP10" s="39"/>
      <c r="BQ10" s="39"/>
      <c r="BR10" s="39"/>
      <c r="BS10" s="39"/>
      <c r="BT10" s="39"/>
      <c r="BU10" s="39"/>
      <c r="BV10" s="39"/>
      <c r="BW10" s="46"/>
      <c r="BX10" s="46">
        <f t="shared" ref="BX10" si="3">SUM(G10:BJ10)</f>
        <v>3.2</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49" customFormat="1" ht="37.5" x14ac:dyDescent="0.3">
      <c r="A11" s="15">
        <v>2</v>
      </c>
      <c r="B11" s="47" t="s">
        <v>175</v>
      </c>
      <c r="C11" s="7">
        <f t="shared" ref="C11:C22" si="4">D11+E11</f>
        <v>0.4</v>
      </c>
      <c r="D11" s="7"/>
      <c r="E11" s="7">
        <f t="shared" ref="E11:E22" si="5">F11+U11+BG11</f>
        <v>0.4</v>
      </c>
      <c r="F11" s="7">
        <f t="shared" ref="F11:F22" si="6">G11+K11+L11+M11+R11+S11+T11</f>
        <v>0.4</v>
      </c>
      <c r="G11" s="7">
        <f t="shared" ref="G11:G22" si="7">H11+I11+J11</f>
        <v>0</v>
      </c>
      <c r="H11" s="35"/>
      <c r="I11" s="35"/>
      <c r="J11" s="35"/>
      <c r="K11" s="48">
        <v>0.2</v>
      </c>
      <c r="L11" s="48">
        <v>0.2</v>
      </c>
      <c r="M11" s="7">
        <f t="shared" ref="M11:M22" si="8">SUM(N11:P11)</f>
        <v>0</v>
      </c>
      <c r="N11" s="48"/>
      <c r="O11" s="35"/>
      <c r="P11" s="48"/>
      <c r="Q11" s="35"/>
      <c r="R11" s="48"/>
      <c r="S11" s="35"/>
      <c r="T11" s="35"/>
      <c r="U11" s="7">
        <f t="shared" ref="U11:U22" si="9">V11+W11+X11+Y11+Z11+AA11+AB11+AC11+AD11+AU11+AV11+AW11+AX11+AY11+AZ11+BA11+BB11+BC11+BD11+BE11+BF11</f>
        <v>0</v>
      </c>
      <c r="V11" s="35"/>
      <c r="W11" s="35"/>
      <c r="X11" s="35"/>
      <c r="Y11" s="35"/>
      <c r="Z11" s="48"/>
      <c r="AA11" s="35"/>
      <c r="AB11" s="35"/>
      <c r="AC11" s="35"/>
      <c r="AD11" s="7">
        <f t="shared" ref="AD11:AD22" si="10">SUM(AE11:AT11)</f>
        <v>0</v>
      </c>
      <c r="AE11" s="35"/>
      <c r="AF11" s="35"/>
      <c r="AG11" s="35"/>
      <c r="AH11" s="35"/>
      <c r="AI11" s="48"/>
      <c r="AJ11" s="35"/>
      <c r="AK11" s="35"/>
      <c r="AL11" s="35"/>
      <c r="AM11" s="35"/>
      <c r="AN11" s="35"/>
      <c r="AO11" s="35"/>
      <c r="AP11" s="35"/>
      <c r="AQ11" s="35"/>
      <c r="AR11" s="35"/>
      <c r="AS11" s="35"/>
      <c r="AT11" s="35"/>
      <c r="AU11" s="35"/>
      <c r="AV11" s="48"/>
      <c r="AW11" s="35"/>
      <c r="AX11" s="35"/>
      <c r="AY11" s="35"/>
      <c r="AZ11" s="35"/>
      <c r="BA11" s="35"/>
      <c r="BB11" s="35"/>
      <c r="BC11" s="35"/>
      <c r="BD11" s="35"/>
      <c r="BE11" s="35"/>
      <c r="BF11" s="35"/>
      <c r="BG11" s="7">
        <f t="shared" ref="BG11:BG22" si="11">BH11+BI11+BJ11</f>
        <v>0</v>
      </c>
      <c r="BH11" s="35"/>
      <c r="BI11" s="48"/>
      <c r="BJ11" s="35"/>
      <c r="BK11" s="10" t="s">
        <v>409</v>
      </c>
      <c r="BL11" s="15" t="s">
        <v>131</v>
      </c>
      <c r="BM11" s="35"/>
      <c r="BN11" s="15" t="s">
        <v>94</v>
      </c>
      <c r="BO11" s="37" t="s">
        <v>392</v>
      </c>
      <c r="BP11" s="39"/>
      <c r="BQ11" s="16"/>
      <c r="BR11" s="13" t="s">
        <v>176</v>
      </c>
      <c r="BS11" s="12" t="s">
        <v>177</v>
      </c>
      <c r="BT11" s="39"/>
      <c r="BU11" s="39"/>
      <c r="BV11" s="39"/>
      <c r="BW11" s="41"/>
      <c r="BX11" s="39">
        <f t="shared" ref="BX11:BX22" si="12">SUM(G11:BJ11)</f>
        <v>0.4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4" s="49" customFormat="1" ht="56.25" x14ac:dyDescent="0.3">
      <c r="A12" s="63">
        <v>3</v>
      </c>
      <c r="B12" s="47" t="s">
        <v>178</v>
      </c>
      <c r="C12" s="7">
        <f t="shared" si="4"/>
        <v>0.36</v>
      </c>
      <c r="D12" s="7"/>
      <c r="E12" s="7">
        <f t="shared" si="5"/>
        <v>0.36</v>
      </c>
      <c r="F12" s="7">
        <f t="shared" si="6"/>
        <v>0.3</v>
      </c>
      <c r="G12" s="7">
        <f t="shared" si="7"/>
        <v>0</v>
      </c>
      <c r="H12" s="35"/>
      <c r="I12" s="35"/>
      <c r="J12" s="35"/>
      <c r="K12" s="48">
        <v>0.3</v>
      </c>
      <c r="L12" s="48"/>
      <c r="M12" s="7">
        <f t="shared" si="8"/>
        <v>0</v>
      </c>
      <c r="N12" s="48"/>
      <c r="O12" s="35"/>
      <c r="P12" s="48"/>
      <c r="Q12" s="35"/>
      <c r="R12" s="48"/>
      <c r="S12" s="35"/>
      <c r="T12" s="35"/>
      <c r="U12" s="7">
        <f t="shared" si="9"/>
        <v>0</v>
      </c>
      <c r="V12" s="35"/>
      <c r="W12" s="35"/>
      <c r="X12" s="35"/>
      <c r="Y12" s="35"/>
      <c r="Z12" s="48"/>
      <c r="AA12" s="35"/>
      <c r="AB12" s="35"/>
      <c r="AC12" s="35"/>
      <c r="AD12" s="7">
        <f t="shared" si="10"/>
        <v>0</v>
      </c>
      <c r="AE12" s="35"/>
      <c r="AF12" s="35"/>
      <c r="AG12" s="35"/>
      <c r="AH12" s="35"/>
      <c r="AI12" s="48"/>
      <c r="AJ12" s="35"/>
      <c r="AK12" s="35"/>
      <c r="AL12" s="35"/>
      <c r="AM12" s="35"/>
      <c r="AN12" s="35"/>
      <c r="AO12" s="35"/>
      <c r="AP12" s="35"/>
      <c r="AQ12" s="35"/>
      <c r="AR12" s="35"/>
      <c r="AS12" s="35"/>
      <c r="AT12" s="35"/>
      <c r="AU12" s="35"/>
      <c r="AV12" s="48"/>
      <c r="AW12" s="35"/>
      <c r="AX12" s="35"/>
      <c r="AY12" s="35"/>
      <c r="AZ12" s="35"/>
      <c r="BA12" s="35"/>
      <c r="BB12" s="35"/>
      <c r="BC12" s="35"/>
      <c r="BD12" s="35"/>
      <c r="BE12" s="35"/>
      <c r="BF12" s="35"/>
      <c r="BG12" s="7">
        <f t="shared" si="11"/>
        <v>0.06</v>
      </c>
      <c r="BH12" s="35"/>
      <c r="BI12" s="48">
        <v>0.06</v>
      </c>
      <c r="BJ12" s="35"/>
      <c r="BK12" s="10" t="s">
        <v>409</v>
      </c>
      <c r="BL12" s="15" t="s">
        <v>131</v>
      </c>
      <c r="BM12" s="35"/>
      <c r="BN12" s="15" t="s">
        <v>94</v>
      </c>
      <c r="BO12" s="37" t="s">
        <v>392</v>
      </c>
      <c r="BP12" s="39"/>
      <c r="BQ12" s="16"/>
      <c r="BR12" s="13" t="s">
        <v>179</v>
      </c>
      <c r="BS12" s="12"/>
      <c r="BT12" s="39"/>
      <c r="BU12" s="39"/>
      <c r="BV12" s="39"/>
      <c r="BW12" s="41"/>
      <c r="BX12" s="39">
        <f t="shared" si="12"/>
        <v>0.42</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15">
        <v>4</v>
      </c>
      <c r="B13" s="47" t="s">
        <v>180</v>
      </c>
      <c r="C13" s="7">
        <f t="shared" si="4"/>
        <v>0.24</v>
      </c>
      <c r="D13" s="7"/>
      <c r="E13" s="7">
        <f t="shared" si="5"/>
        <v>0.24</v>
      </c>
      <c r="F13" s="7">
        <f t="shared" si="6"/>
        <v>0.24</v>
      </c>
      <c r="G13" s="7">
        <f t="shared" si="7"/>
        <v>0</v>
      </c>
      <c r="H13" s="35"/>
      <c r="I13" s="35"/>
      <c r="J13" s="35"/>
      <c r="K13" s="48">
        <v>0.24</v>
      </c>
      <c r="L13" s="48"/>
      <c r="M13" s="7">
        <f t="shared" si="8"/>
        <v>0</v>
      </c>
      <c r="N13" s="48"/>
      <c r="O13" s="35"/>
      <c r="P13" s="48"/>
      <c r="Q13" s="35"/>
      <c r="R13" s="48"/>
      <c r="S13" s="35"/>
      <c r="T13" s="35"/>
      <c r="U13" s="7">
        <f t="shared" si="9"/>
        <v>0</v>
      </c>
      <c r="V13" s="35"/>
      <c r="W13" s="35"/>
      <c r="X13" s="35"/>
      <c r="Y13" s="35"/>
      <c r="Z13" s="48"/>
      <c r="AA13" s="35"/>
      <c r="AB13" s="35"/>
      <c r="AC13" s="35"/>
      <c r="AD13" s="7">
        <f t="shared" si="10"/>
        <v>0</v>
      </c>
      <c r="AE13" s="35"/>
      <c r="AF13" s="35"/>
      <c r="AG13" s="35"/>
      <c r="AH13" s="35"/>
      <c r="AI13" s="48"/>
      <c r="AJ13" s="35"/>
      <c r="AK13" s="35"/>
      <c r="AL13" s="35"/>
      <c r="AM13" s="35"/>
      <c r="AN13" s="35"/>
      <c r="AO13" s="35"/>
      <c r="AP13" s="35"/>
      <c r="AQ13" s="35"/>
      <c r="AR13" s="35"/>
      <c r="AS13" s="35"/>
      <c r="AT13" s="35"/>
      <c r="AU13" s="35"/>
      <c r="AV13" s="48"/>
      <c r="AW13" s="35"/>
      <c r="AX13" s="35"/>
      <c r="AY13" s="35"/>
      <c r="AZ13" s="35"/>
      <c r="BA13" s="35"/>
      <c r="BB13" s="35"/>
      <c r="BC13" s="35"/>
      <c r="BD13" s="35"/>
      <c r="BE13" s="35"/>
      <c r="BF13" s="35"/>
      <c r="BG13" s="7">
        <f t="shared" si="11"/>
        <v>0</v>
      </c>
      <c r="BH13" s="35"/>
      <c r="BI13" s="48"/>
      <c r="BJ13" s="35"/>
      <c r="BK13" s="10" t="s">
        <v>409</v>
      </c>
      <c r="BL13" s="15" t="s">
        <v>131</v>
      </c>
      <c r="BM13" s="35"/>
      <c r="BN13" s="15" t="s">
        <v>94</v>
      </c>
      <c r="BO13" s="37" t="s">
        <v>392</v>
      </c>
      <c r="BP13" s="39"/>
      <c r="BQ13" s="16"/>
      <c r="BR13" s="13" t="s">
        <v>166</v>
      </c>
      <c r="BS13" s="12"/>
      <c r="BT13" s="39"/>
      <c r="BU13" s="39"/>
      <c r="BV13" s="39"/>
      <c r="BW13" s="41"/>
      <c r="BX13" s="39">
        <f t="shared" si="12"/>
        <v>0.24</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181</v>
      </c>
      <c r="C14" s="7">
        <f t="shared" si="4"/>
        <v>0.4</v>
      </c>
      <c r="D14" s="7"/>
      <c r="E14" s="7">
        <f t="shared" si="5"/>
        <v>0.4</v>
      </c>
      <c r="F14" s="7">
        <f t="shared" si="6"/>
        <v>0.4</v>
      </c>
      <c r="G14" s="7">
        <f t="shared" si="7"/>
        <v>0</v>
      </c>
      <c r="H14" s="35"/>
      <c r="I14" s="35"/>
      <c r="J14" s="35"/>
      <c r="K14" s="48">
        <v>0.4</v>
      </c>
      <c r="L14" s="48"/>
      <c r="M14" s="7">
        <f t="shared" si="8"/>
        <v>0</v>
      </c>
      <c r="N14" s="48"/>
      <c r="O14" s="35"/>
      <c r="P14" s="48"/>
      <c r="Q14" s="35"/>
      <c r="R14" s="48"/>
      <c r="S14" s="35"/>
      <c r="T14" s="35"/>
      <c r="U14" s="7">
        <f t="shared" si="9"/>
        <v>0</v>
      </c>
      <c r="V14" s="35"/>
      <c r="W14" s="35"/>
      <c r="X14" s="35"/>
      <c r="Y14" s="35"/>
      <c r="Z14" s="48"/>
      <c r="AA14" s="35"/>
      <c r="AB14" s="35"/>
      <c r="AC14" s="35"/>
      <c r="AD14" s="7">
        <f t="shared" si="10"/>
        <v>0</v>
      </c>
      <c r="AE14" s="35"/>
      <c r="AF14" s="35"/>
      <c r="AG14" s="35"/>
      <c r="AH14" s="35"/>
      <c r="AI14" s="48"/>
      <c r="AJ14" s="35"/>
      <c r="AK14" s="35"/>
      <c r="AL14" s="35"/>
      <c r="AM14" s="35"/>
      <c r="AN14" s="35"/>
      <c r="AO14" s="35"/>
      <c r="AP14" s="35"/>
      <c r="AQ14" s="35"/>
      <c r="AR14" s="35"/>
      <c r="AS14" s="35"/>
      <c r="AT14" s="35"/>
      <c r="AU14" s="35"/>
      <c r="AV14" s="48"/>
      <c r="AW14" s="35"/>
      <c r="AX14" s="35"/>
      <c r="AY14" s="35"/>
      <c r="AZ14" s="35"/>
      <c r="BA14" s="35"/>
      <c r="BB14" s="35"/>
      <c r="BC14" s="35"/>
      <c r="BD14" s="35"/>
      <c r="BE14" s="35"/>
      <c r="BF14" s="35"/>
      <c r="BG14" s="7">
        <f t="shared" si="11"/>
        <v>0</v>
      </c>
      <c r="BH14" s="35"/>
      <c r="BI14" s="48"/>
      <c r="BJ14" s="35"/>
      <c r="BK14" s="10" t="s">
        <v>409</v>
      </c>
      <c r="BL14" s="15" t="s">
        <v>131</v>
      </c>
      <c r="BM14" s="35"/>
      <c r="BN14" s="15" t="s">
        <v>94</v>
      </c>
      <c r="BO14" s="37" t="s">
        <v>392</v>
      </c>
      <c r="BP14" s="39"/>
      <c r="BQ14" s="16"/>
      <c r="BR14" s="13" t="s">
        <v>166</v>
      </c>
      <c r="BS14" s="12"/>
      <c r="BT14" s="39"/>
      <c r="BU14" s="39"/>
      <c r="BV14" s="39"/>
      <c r="BW14" s="41"/>
      <c r="BX14" s="39">
        <f t="shared" si="12"/>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37.5" x14ac:dyDescent="0.3">
      <c r="A15" s="15">
        <v>6</v>
      </c>
      <c r="B15" s="47" t="s">
        <v>182</v>
      </c>
      <c r="C15" s="7">
        <f t="shared" si="4"/>
        <v>0.18</v>
      </c>
      <c r="D15" s="7"/>
      <c r="E15" s="7">
        <f t="shared" si="5"/>
        <v>0.18</v>
      </c>
      <c r="F15" s="7">
        <f t="shared" si="6"/>
        <v>0.18</v>
      </c>
      <c r="G15" s="7">
        <f t="shared" si="7"/>
        <v>0</v>
      </c>
      <c r="H15" s="35"/>
      <c r="I15" s="35"/>
      <c r="J15" s="35"/>
      <c r="K15" s="48">
        <v>0.18</v>
      </c>
      <c r="L15" s="48"/>
      <c r="M15" s="7">
        <f t="shared" si="8"/>
        <v>0</v>
      </c>
      <c r="N15" s="48"/>
      <c r="O15" s="35"/>
      <c r="P15" s="48"/>
      <c r="Q15" s="35"/>
      <c r="R15" s="48"/>
      <c r="S15" s="35"/>
      <c r="T15" s="35"/>
      <c r="U15" s="7">
        <f t="shared" si="9"/>
        <v>0</v>
      </c>
      <c r="V15" s="35"/>
      <c r="W15" s="35"/>
      <c r="X15" s="35"/>
      <c r="Y15" s="35"/>
      <c r="Z15" s="48"/>
      <c r="AA15" s="35"/>
      <c r="AB15" s="35"/>
      <c r="AC15" s="35"/>
      <c r="AD15" s="7">
        <f t="shared" si="10"/>
        <v>0</v>
      </c>
      <c r="AE15" s="35"/>
      <c r="AF15" s="35"/>
      <c r="AG15" s="35"/>
      <c r="AH15" s="35"/>
      <c r="AI15" s="48"/>
      <c r="AJ15" s="35"/>
      <c r="AK15" s="35"/>
      <c r="AL15" s="35"/>
      <c r="AM15" s="35"/>
      <c r="AN15" s="35"/>
      <c r="AO15" s="35"/>
      <c r="AP15" s="35"/>
      <c r="AQ15" s="35"/>
      <c r="AR15" s="35"/>
      <c r="AS15" s="35"/>
      <c r="AT15" s="35"/>
      <c r="AU15" s="35"/>
      <c r="AV15" s="48"/>
      <c r="AW15" s="35"/>
      <c r="AX15" s="35"/>
      <c r="AY15" s="35"/>
      <c r="AZ15" s="35"/>
      <c r="BA15" s="35"/>
      <c r="BB15" s="35"/>
      <c r="BC15" s="35"/>
      <c r="BD15" s="35"/>
      <c r="BE15" s="35"/>
      <c r="BF15" s="35"/>
      <c r="BG15" s="7">
        <f t="shared" si="11"/>
        <v>0</v>
      </c>
      <c r="BH15" s="35"/>
      <c r="BI15" s="48"/>
      <c r="BJ15" s="35"/>
      <c r="BK15" s="10" t="s">
        <v>409</v>
      </c>
      <c r="BL15" s="15" t="s">
        <v>131</v>
      </c>
      <c r="BM15" s="35"/>
      <c r="BN15" s="15" t="s">
        <v>94</v>
      </c>
      <c r="BO15" s="37" t="s">
        <v>392</v>
      </c>
      <c r="BP15" s="39"/>
      <c r="BQ15" s="16"/>
      <c r="BR15" s="13" t="s">
        <v>166</v>
      </c>
      <c r="BS15" s="12" t="s">
        <v>177</v>
      </c>
      <c r="BT15" s="39"/>
      <c r="BU15" s="39"/>
      <c r="BV15" s="39"/>
      <c r="BW15" s="41"/>
      <c r="BX15" s="39">
        <f t="shared" si="12"/>
        <v>0.18</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19.5" x14ac:dyDescent="0.3">
      <c r="A16" s="63">
        <v>7</v>
      </c>
      <c r="B16" s="47" t="s">
        <v>183</v>
      </c>
      <c r="C16" s="7">
        <f t="shared" si="4"/>
        <v>7.0000000000000007E-2</v>
      </c>
      <c r="D16" s="7"/>
      <c r="E16" s="7">
        <f t="shared" si="5"/>
        <v>7.0000000000000007E-2</v>
      </c>
      <c r="F16" s="7">
        <f t="shared" si="6"/>
        <v>7.0000000000000007E-2</v>
      </c>
      <c r="G16" s="7">
        <f t="shared" si="7"/>
        <v>0</v>
      </c>
      <c r="H16" s="35"/>
      <c r="I16" s="35"/>
      <c r="J16" s="35"/>
      <c r="K16" s="48">
        <v>7.0000000000000007E-2</v>
      </c>
      <c r="L16" s="48"/>
      <c r="M16" s="7">
        <f t="shared" si="8"/>
        <v>0</v>
      </c>
      <c r="N16" s="48"/>
      <c r="O16" s="35"/>
      <c r="P16" s="48"/>
      <c r="Q16" s="35"/>
      <c r="R16" s="48"/>
      <c r="S16" s="35"/>
      <c r="T16" s="35"/>
      <c r="U16" s="7">
        <f t="shared" si="9"/>
        <v>0</v>
      </c>
      <c r="V16" s="35"/>
      <c r="W16" s="35"/>
      <c r="X16" s="35"/>
      <c r="Y16" s="35"/>
      <c r="Z16" s="48"/>
      <c r="AA16" s="35"/>
      <c r="AB16" s="35"/>
      <c r="AC16" s="35"/>
      <c r="AD16" s="7">
        <f t="shared" si="10"/>
        <v>0</v>
      </c>
      <c r="AE16" s="35"/>
      <c r="AF16" s="35"/>
      <c r="AG16" s="35"/>
      <c r="AH16" s="35"/>
      <c r="AI16" s="48"/>
      <c r="AJ16" s="35"/>
      <c r="AK16" s="35"/>
      <c r="AL16" s="35"/>
      <c r="AM16" s="35"/>
      <c r="AN16" s="35"/>
      <c r="AO16" s="35"/>
      <c r="AP16" s="35"/>
      <c r="AQ16" s="35"/>
      <c r="AR16" s="35"/>
      <c r="AS16" s="35"/>
      <c r="AT16" s="35"/>
      <c r="AU16" s="35"/>
      <c r="AV16" s="48"/>
      <c r="AW16" s="35"/>
      <c r="AX16" s="35"/>
      <c r="AY16" s="35"/>
      <c r="AZ16" s="35"/>
      <c r="BA16" s="35"/>
      <c r="BB16" s="35"/>
      <c r="BC16" s="35"/>
      <c r="BD16" s="35"/>
      <c r="BE16" s="35"/>
      <c r="BF16" s="35"/>
      <c r="BG16" s="7">
        <f t="shared" si="11"/>
        <v>0</v>
      </c>
      <c r="BH16" s="35"/>
      <c r="BI16" s="48"/>
      <c r="BJ16" s="35"/>
      <c r="BK16" s="10" t="s">
        <v>409</v>
      </c>
      <c r="BL16" s="15" t="s">
        <v>131</v>
      </c>
      <c r="BM16" s="35"/>
      <c r="BN16" s="15" t="s">
        <v>94</v>
      </c>
      <c r="BO16" s="37" t="s">
        <v>392</v>
      </c>
      <c r="BP16" s="39"/>
      <c r="BQ16" s="16"/>
      <c r="BR16" s="13" t="s">
        <v>166</v>
      </c>
      <c r="BS16" s="12" t="s">
        <v>177</v>
      </c>
      <c r="BT16" s="39"/>
      <c r="BU16" s="39"/>
      <c r="BV16" s="39"/>
      <c r="BW16" s="41"/>
      <c r="BX16" s="39">
        <f t="shared" si="12"/>
        <v>7.0000000000000007E-2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37.5" x14ac:dyDescent="0.3">
      <c r="A17" s="15">
        <v>8</v>
      </c>
      <c r="B17" s="47" t="s">
        <v>184</v>
      </c>
      <c r="C17" s="7">
        <f t="shared" si="4"/>
        <v>0.2</v>
      </c>
      <c r="D17" s="7"/>
      <c r="E17" s="7">
        <f t="shared" si="5"/>
        <v>0.2</v>
      </c>
      <c r="F17" s="7">
        <f t="shared" si="6"/>
        <v>0.2</v>
      </c>
      <c r="G17" s="7">
        <f t="shared" si="7"/>
        <v>0</v>
      </c>
      <c r="H17" s="35"/>
      <c r="I17" s="35"/>
      <c r="J17" s="35"/>
      <c r="K17" s="48">
        <v>0.2</v>
      </c>
      <c r="L17" s="48"/>
      <c r="M17" s="7">
        <f t="shared" si="8"/>
        <v>0</v>
      </c>
      <c r="N17" s="48"/>
      <c r="O17" s="35"/>
      <c r="P17" s="48"/>
      <c r="Q17" s="35"/>
      <c r="R17" s="48"/>
      <c r="S17" s="35"/>
      <c r="T17" s="35"/>
      <c r="U17" s="7">
        <f t="shared" si="9"/>
        <v>0</v>
      </c>
      <c r="V17" s="35"/>
      <c r="W17" s="35"/>
      <c r="X17" s="35"/>
      <c r="Y17" s="35"/>
      <c r="Z17" s="48"/>
      <c r="AA17" s="35"/>
      <c r="AB17" s="35"/>
      <c r="AC17" s="35"/>
      <c r="AD17" s="7">
        <f t="shared" si="10"/>
        <v>0</v>
      </c>
      <c r="AE17" s="35"/>
      <c r="AF17" s="35"/>
      <c r="AG17" s="35"/>
      <c r="AH17" s="35"/>
      <c r="AI17" s="48"/>
      <c r="AJ17" s="35"/>
      <c r="AK17" s="35"/>
      <c r="AL17" s="35"/>
      <c r="AM17" s="35"/>
      <c r="AN17" s="35"/>
      <c r="AO17" s="35"/>
      <c r="AP17" s="35"/>
      <c r="AQ17" s="35"/>
      <c r="AR17" s="35"/>
      <c r="AS17" s="35"/>
      <c r="AT17" s="35"/>
      <c r="AU17" s="35"/>
      <c r="AV17" s="48"/>
      <c r="AW17" s="35"/>
      <c r="AX17" s="35"/>
      <c r="AY17" s="35"/>
      <c r="AZ17" s="35"/>
      <c r="BA17" s="35"/>
      <c r="BB17" s="35"/>
      <c r="BC17" s="35"/>
      <c r="BD17" s="35"/>
      <c r="BE17" s="35"/>
      <c r="BF17" s="35"/>
      <c r="BG17" s="7">
        <f t="shared" si="11"/>
        <v>0</v>
      </c>
      <c r="BH17" s="35"/>
      <c r="BI17" s="48"/>
      <c r="BJ17" s="35"/>
      <c r="BK17" s="10" t="s">
        <v>409</v>
      </c>
      <c r="BL17" s="15" t="s">
        <v>131</v>
      </c>
      <c r="BM17" s="35"/>
      <c r="BN17" s="15" t="s">
        <v>94</v>
      </c>
      <c r="BO17" s="37" t="s">
        <v>392</v>
      </c>
      <c r="BP17" s="39"/>
      <c r="BQ17" s="16"/>
      <c r="BR17" s="13" t="s">
        <v>166</v>
      </c>
      <c r="BS17" s="12"/>
      <c r="BT17" s="39"/>
      <c r="BU17" s="39"/>
      <c r="BV17" s="39"/>
      <c r="BW17" s="41"/>
      <c r="BX17" s="39">
        <f t="shared" si="12"/>
        <v>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37.5" x14ac:dyDescent="0.3">
      <c r="A18" s="63">
        <v>9</v>
      </c>
      <c r="B18" s="47" t="s">
        <v>185</v>
      </c>
      <c r="C18" s="7">
        <f t="shared" si="4"/>
        <v>0.6</v>
      </c>
      <c r="D18" s="7"/>
      <c r="E18" s="7">
        <f t="shared" si="5"/>
        <v>0.6</v>
      </c>
      <c r="F18" s="7">
        <f t="shared" si="6"/>
        <v>0.6</v>
      </c>
      <c r="G18" s="7">
        <f t="shared" si="7"/>
        <v>0</v>
      </c>
      <c r="H18" s="35"/>
      <c r="I18" s="35"/>
      <c r="J18" s="35"/>
      <c r="K18" s="48">
        <v>0.6</v>
      </c>
      <c r="L18" s="48"/>
      <c r="M18" s="7">
        <f t="shared" si="8"/>
        <v>0</v>
      </c>
      <c r="N18" s="48"/>
      <c r="O18" s="35"/>
      <c r="P18" s="48"/>
      <c r="Q18" s="35"/>
      <c r="R18" s="48"/>
      <c r="S18" s="35"/>
      <c r="T18" s="35"/>
      <c r="U18" s="7">
        <f t="shared" si="9"/>
        <v>0</v>
      </c>
      <c r="V18" s="35"/>
      <c r="W18" s="35"/>
      <c r="X18" s="35"/>
      <c r="Y18" s="35"/>
      <c r="Z18" s="48"/>
      <c r="AA18" s="35"/>
      <c r="AB18" s="35"/>
      <c r="AC18" s="35"/>
      <c r="AD18" s="7">
        <f t="shared" si="10"/>
        <v>0</v>
      </c>
      <c r="AE18" s="35"/>
      <c r="AF18" s="35"/>
      <c r="AG18" s="35"/>
      <c r="AH18" s="35"/>
      <c r="AI18" s="48"/>
      <c r="AJ18" s="35"/>
      <c r="AK18" s="35"/>
      <c r="AL18" s="35"/>
      <c r="AM18" s="35"/>
      <c r="AN18" s="35"/>
      <c r="AO18" s="35"/>
      <c r="AP18" s="35"/>
      <c r="AQ18" s="35"/>
      <c r="AR18" s="35"/>
      <c r="AS18" s="35"/>
      <c r="AT18" s="35"/>
      <c r="AU18" s="35"/>
      <c r="AV18" s="48"/>
      <c r="AW18" s="35"/>
      <c r="AX18" s="35"/>
      <c r="AY18" s="35"/>
      <c r="AZ18" s="35"/>
      <c r="BA18" s="35"/>
      <c r="BB18" s="35"/>
      <c r="BC18" s="35"/>
      <c r="BD18" s="35"/>
      <c r="BE18" s="35"/>
      <c r="BF18" s="35"/>
      <c r="BG18" s="7">
        <f t="shared" si="11"/>
        <v>0</v>
      </c>
      <c r="BH18" s="35"/>
      <c r="BI18" s="48"/>
      <c r="BJ18" s="35"/>
      <c r="BK18" s="10" t="s">
        <v>409</v>
      </c>
      <c r="BL18" s="15" t="s">
        <v>131</v>
      </c>
      <c r="BM18" s="35"/>
      <c r="BN18" s="15" t="s">
        <v>94</v>
      </c>
      <c r="BO18" s="37" t="s">
        <v>392</v>
      </c>
      <c r="BP18" s="39"/>
      <c r="BQ18" s="16"/>
      <c r="BR18" s="13" t="s">
        <v>166</v>
      </c>
      <c r="BS18" s="12" t="s">
        <v>177</v>
      </c>
      <c r="BT18" s="39"/>
      <c r="BU18" s="39"/>
      <c r="BV18" s="39"/>
      <c r="BW18" s="41"/>
      <c r="BX18" s="39">
        <f t="shared" si="12"/>
        <v>0.6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15">
        <v>10</v>
      </c>
      <c r="B19" s="47" t="s">
        <v>186</v>
      </c>
      <c r="C19" s="7">
        <f t="shared" si="4"/>
        <v>0.16</v>
      </c>
      <c r="D19" s="7"/>
      <c r="E19" s="7">
        <f t="shared" si="5"/>
        <v>0.16</v>
      </c>
      <c r="F19" s="7">
        <f t="shared" si="6"/>
        <v>0.16</v>
      </c>
      <c r="G19" s="7">
        <f t="shared" si="7"/>
        <v>0</v>
      </c>
      <c r="H19" s="35"/>
      <c r="I19" s="35"/>
      <c r="J19" s="35"/>
      <c r="K19" s="35">
        <v>0.16</v>
      </c>
      <c r="L19" s="35"/>
      <c r="M19" s="7">
        <f t="shared" si="8"/>
        <v>0</v>
      </c>
      <c r="N19" s="35"/>
      <c r="O19" s="35"/>
      <c r="P19" s="35"/>
      <c r="Q19" s="35"/>
      <c r="R19" s="35"/>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1"/>
        <v>0</v>
      </c>
      <c r="BH19" s="35"/>
      <c r="BI19" s="35"/>
      <c r="BJ19" s="35"/>
      <c r="BK19" s="10" t="s">
        <v>409</v>
      </c>
      <c r="BL19" s="15" t="s">
        <v>131</v>
      </c>
      <c r="BM19" s="35"/>
      <c r="BN19" s="15" t="s">
        <v>94</v>
      </c>
      <c r="BO19" s="37" t="s">
        <v>392</v>
      </c>
      <c r="BP19" s="39"/>
      <c r="BQ19" s="16"/>
      <c r="BR19" s="50" t="s">
        <v>166</v>
      </c>
      <c r="BS19" s="12" t="s">
        <v>177</v>
      </c>
      <c r="BT19" s="39"/>
      <c r="BU19" s="39"/>
      <c r="BV19" s="39"/>
      <c r="BW19" s="41"/>
      <c r="BX19" s="39">
        <f t="shared" si="12"/>
        <v>0.16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47" t="s">
        <v>187</v>
      </c>
      <c r="C20" s="7">
        <f t="shared" si="4"/>
        <v>0.36</v>
      </c>
      <c r="D20" s="7"/>
      <c r="E20" s="7">
        <f t="shared" si="5"/>
        <v>0.36</v>
      </c>
      <c r="F20" s="7">
        <f t="shared" si="6"/>
        <v>0.36</v>
      </c>
      <c r="G20" s="7">
        <f t="shared" si="7"/>
        <v>0</v>
      </c>
      <c r="H20" s="35"/>
      <c r="I20" s="35"/>
      <c r="J20" s="35"/>
      <c r="K20" s="35">
        <v>0.36</v>
      </c>
      <c r="L20" s="35"/>
      <c r="M20" s="7">
        <f t="shared" si="8"/>
        <v>0</v>
      </c>
      <c r="N20" s="35"/>
      <c r="O20" s="35"/>
      <c r="P20" s="35"/>
      <c r="Q20" s="35"/>
      <c r="R20" s="35"/>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1"/>
        <v>0</v>
      </c>
      <c r="BH20" s="35"/>
      <c r="BI20" s="35"/>
      <c r="BJ20" s="35"/>
      <c r="BK20" s="10" t="s">
        <v>409</v>
      </c>
      <c r="BL20" s="15" t="s">
        <v>131</v>
      </c>
      <c r="BM20" s="35"/>
      <c r="BN20" s="15" t="s">
        <v>94</v>
      </c>
      <c r="BO20" s="37" t="s">
        <v>392</v>
      </c>
      <c r="BP20" s="39"/>
      <c r="BQ20" s="16"/>
      <c r="BR20" s="50" t="s">
        <v>166</v>
      </c>
      <c r="BS20" s="12" t="s">
        <v>177</v>
      </c>
      <c r="BT20" s="39"/>
      <c r="BU20" s="39"/>
      <c r="BV20" s="39"/>
      <c r="BW20" s="41"/>
      <c r="BX20" s="39">
        <f t="shared" si="12"/>
        <v>0.36</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43.5" customHeight="1" x14ac:dyDescent="0.3">
      <c r="A21" s="15">
        <v>12</v>
      </c>
      <c r="B21" s="47" t="s">
        <v>188</v>
      </c>
      <c r="C21" s="7">
        <f t="shared" si="4"/>
        <v>0.2</v>
      </c>
      <c r="D21" s="7"/>
      <c r="E21" s="7">
        <f t="shared" si="5"/>
        <v>0.2</v>
      </c>
      <c r="F21" s="7">
        <f t="shared" si="6"/>
        <v>0.2</v>
      </c>
      <c r="G21" s="7">
        <f t="shared" si="7"/>
        <v>0</v>
      </c>
      <c r="H21" s="35"/>
      <c r="I21" s="35"/>
      <c r="J21" s="35"/>
      <c r="K21" s="35">
        <v>0.2</v>
      </c>
      <c r="L21" s="35"/>
      <c r="M21" s="7">
        <f t="shared" si="8"/>
        <v>0</v>
      </c>
      <c r="N21" s="35"/>
      <c r="O21" s="35"/>
      <c r="P21" s="35"/>
      <c r="Q21" s="35"/>
      <c r="R21" s="35"/>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1"/>
        <v>0</v>
      </c>
      <c r="BH21" s="35"/>
      <c r="BI21" s="35"/>
      <c r="BJ21" s="35"/>
      <c r="BK21" s="10" t="s">
        <v>409</v>
      </c>
      <c r="BL21" s="15" t="s">
        <v>131</v>
      </c>
      <c r="BM21" s="35"/>
      <c r="BN21" s="15" t="s">
        <v>94</v>
      </c>
      <c r="BO21" s="37" t="s">
        <v>392</v>
      </c>
      <c r="BP21" s="39"/>
      <c r="BQ21" s="16"/>
      <c r="BR21" s="50" t="s">
        <v>166</v>
      </c>
      <c r="BS21" s="12" t="s">
        <v>177</v>
      </c>
      <c r="BT21" s="39"/>
      <c r="BU21" s="39"/>
      <c r="BV21" s="39"/>
      <c r="BW21" s="41"/>
      <c r="BX21" s="39">
        <f t="shared" si="12"/>
        <v>0.2</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105" customFormat="1" ht="75" customHeight="1" x14ac:dyDescent="0.3">
      <c r="A22" s="15">
        <v>14</v>
      </c>
      <c r="B22" s="129" t="s">
        <v>196</v>
      </c>
      <c r="C22" s="126">
        <f t="shared" si="4"/>
        <v>42.97</v>
      </c>
      <c r="D22" s="96"/>
      <c r="E22" s="96">
        <f t="shared" si="5"/>
        <v>42.97</v>
      </c>
      <c r="F22" s="96">
        <f t="shared" si="6"/>
        <v>42.97</v>
      </c>
      <c r="G22" s="96">
        <f t="shared" si="7"/>
        <v>0</v>
      </c>
      <c r="H22" s="130"/>
      <c r="I22" s="127"/>
      <c r="J22" s="98"/>
      <c r="K22" s="130">
        <v>15</v>
      </c>
      <c r="L22" s="130">
        <v>15</v>
      </c>
      <c r="M22" s="96">
        <f t="shared" si="8"/>
        <v>12.97</v>
      </c>
      <c r="N22" s="130"/>
      <c r="O22" s="98"/>
      <c r="P22" s="130">
        <v>12.97</v>
      </c>
      <c r="Q22" s="98"/>
      <c r="R22" s="97"/>
      <c r="S22" s="98"/>
      <c r="T22" s="98"/>
      <c r="U22" s="126">
        <f t="shared" si="9"/>
        <v>0</v>
      </c>
      <c r="V22" s="98"/>
      <c r="W22" s="98"/>
      <c r="X22" s="98"/>
      <c r="Y22" s="98"/>
      <c r="Z22" s="97"/>
      <c r="AA22" s="98"/>
      <c r="AB22" s="98"/>
      <c r="AC22" s="98"/>
      <c r="AD22" s="96">
        <f t="shared" si="10"/>
        <v>0</v>
      </c>
      <c r="AE22" s="98"/>
      <c r="AF22" s="98"/>
      <c r="AG22" s="98"/>
      <c r="AH22" s="98"/>
      <c r="AI22" s="98"/>
      <c r="AJ22" s="98"/>
      <c r="AK22" s="98"/>
      <c r="AL22" s="98"/>
      <c r="AM22" s="98"/>
      <c r="AN22" s="98"/>
      <c r="AO22" s="98"/>
      <c r="AP22" s="98"/>
      <c r="AQ22" s="98"/>
      <c r="AR22" s="98"/>
      <c r="AS22" s="98"/>
      <c r="AT22" s="98"/>
      <c r="AU22" s="98"/>
      <c r="AV22" s="97"/>
      <c r="AW22" s="98"/>
      <c r="AX22" s="98"/>
      <c r="AY22" s="98"/>
      <c r="AZ22" s="98"/>
      <c r="BA22" s="98"/>
      <c r="BB22" s="98"/>
      <c r="BC22" s="98"/>
      <c r="BD22" s="98"/>
      <c r="BE22" s="98"/>
      <c r="BF22" s="98"/>
      <c r="BG22" s="126">
        <f t="shared" si="11"/>
        <v>0</v>
      </c>
      <c r="BH22" s="98"/>
      <c r="BI22" s="98"/>
      <c r="BJ22" s="98"/>
      <c r="BK22" s="99" t="s">
        <v>409</v>
      </c>
      <c r="BL22" s="128" t="s">
        <v>465</v>
      </c>
      <c r="BM22" s="98" t="s">
        <v>416</v>
      </c>
      <c r="BN22" s="95" t="s">
        <v>94</v>
      </c>
      <c r="BO22" s="100"/>
      <c r="BP22" s="101"/>
      <c r="BQ22" s="102"/>
      <c r="BR22" s="103"/>
      <c r="BS22" s="104"/>
      <c r="BT22" s="101"/>
      <c r="BU22" s="101"/>
      <c r="BV22" s="101"/>
      <c r="BX22" s="101">
        <f t="shared" si="12"/>
        <v>55.94</v>
      </c>
      <c r="DA22" s="122"/>
    </row>
    <row r="23" spans="1:105" s="49" customFormat="1" ht="19.5" x14ac:dyDescent="0.3">
      <c r="A23" s="63">
        <v>15</v>
      </c>
      <c r="B23" s="47" t="s">
        <v>247</v>
      </c>
      <c r="C23" s="7">
        <f t="shared" ref="C23:C28" si="13">D23+E23</f>
        <v>0.02</v>
      </c>
      <c r="D23" s="7"/>
      <c r="E23" s="7">
        <f t="shared" ref="E23:E27" si="14">F23+U23+BG23</f>
        <v>0.02</v>
      </c>
      <c r="F23" s="7">
        <f t="shared" ref="F23:F27" si="15">G23+K23+L23+M23+R23+S23+T23</f>
        <v>0.02</v>
      </c>
      <c r="G23" s="7">
        <f t="shared" ref="G23:G28" si="16">H23+I23+J23</f>
        <v>0</v>
      </c>
      <c r="H23" s="35"/>
      <c r="I23" s="35"/>
      <c r="J23" s="35"/>
      <c r="K23" s="40">
        <v>0.02</v>
      </c>
      <c r="L23" s="40"/>
      <c r="M23" s="7">
        <f t="shared" ref="M23:M28" si="17">SUM(N23:P23)</f>
        <v>0</v>
      </c>
      <c r="N23" s="40"/>
      <c r="O23" s="35"/>
      <c r="P23" s="40"/>
      <c r="Q23" s="35"/>
      <c r="R23" s="40"/>
      <c r="S23" s="35"/>
      <c r="T23" s="35"/>
      <c r="U23" s="7">
        <f t="shared" ref="U23:U28" si="18">V23+W23+X23+Y23+Z23+AA23+AB23+AC23+AD23+AU23+AV23+AW23+AX23+AY23+AZ23+BA23+BB23+BC23+BD23+BE23+BF23</f>
        <v>0</v>
      </c>
      <c r="V23" s="35"/>
      <c r="W23" s="35"/>
      <c r="X23" s="35"/>
      <c r="Y23" s="35"/>
      <c r="Z23" s="40"/>
      <c r="AA23" s="35"/>
      <c r="AB23" s="35"/>
      <c r="AC23" s="35"/>
      <c r="AD23" s="7">
        <f t="shared" ref="AD23:AD28" si="19">SUM(AE23:AT23)</f>
        <v>0</v>
      </c>
      <c r="AE23" s="35"/>
      <c r="AF23" s="35"/>
      <c r="AG23" s="35"/>
      <c r="AH23" s="35"/>
      <c r="AI23" s="40"/>
      <c r="AJ23" s="35"/>
      <c r="AK23" s="35"/>
      <c r="AL23" s="35"/>
      <c r="AM23" s="35"/>
      <c r="AN23" s="35"/>
      <c r="AO23" s="35"/>
      <c r="AP23" s="35"/>
      <c r="AQ23" s="35"/>
      <c r="AR23" s="35"/>
      <c r="AS23" s="35"/>
      <c r="AT23" s="35"/>
      <c r="AU23" s="35"/>
      <c r="AV23" s="40"/>
      <c r="AW23" s="35"/>
      <c r="AX23" s="35"/>
      <c r="AY23" s="35"/>
      <c r="AZ23" s="35"/>
      <c r="BA23" s="35"/>
      <c r="BB23" s="35"/>
      <c r="BC23" s="35"/>
      <c r="BD23" s="35"/>
      <c r="BE23" s="35"/>
      <c r="BF23" s="35"/>
      <c r="BG23" s="7">
        <f t="shared" ref="BG23:BG28" si="20">BH23+BI23+BJ23</f>
        <v>0</v>
      </c>
      <c r="BH23" s="35"/>
      <c r="BI23" s="40"/>
      <c r="BJ23" s="35"/>
      <c r="BK23" s="10" t="s">
        <v>409</v>
      </c>
      <c r="BL23" s="15" t="s">
        <v>131</v>
      </c>
      <c r="BM23" s="35"/>
      <c r="BN23" s="15" t="s">
        <v>95</v>
      </c>
      <c r="BO23" s="37" t="s">
        <v>392</v>
      </c>
      <c r="BP23" s="39"/>
      <c r="BQ23" s="16"/>
      <c r="BR23" s="13" t="s">
        <v>166</v>
      </c>
      <c r="BS23" s="12" t="s">
        <v>177</v>
      </c>
      <c r="BT23" s="39"/>
      <c r="BU23" s="39"/>
      <c r="BV23" s="39"/>
      <c r="BW23" s="41"/>
      <c r="BX23" s="39">
        <f t="shared" ref="BX23:BX28" si="21">SUM(G23:BJ23)</f>
        <v>0.02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15">
        <v>16</v>
      </c>
      <c r="B24" s="47" t="s">
        <v>248</v>
      </c>
      <c r="C24" s="7">
        <f t="shared" si="13"/>
        <v>0.02</v>
      </c>
      <c r="D24" s="7"/>
      <c r="E24" s="7">
        <f t="shared" si="14"/>
        <v>0.02</v>
      </c>
      <c r="F24" s="7">
        <f t="shared" si="15"/>
        <v>0.02</v>
      </c>
      <c r="G24" s="7">
        <f t="shared" si="16"/>
        <v>0</v>
      </c>
      <c r="H24" s="35"/>
      <c r="I24" s="35"/>
      <c r="J24" s="35"/>
      <c r="K24" s="15">
        <v>0.02</v>
      </c>
      <c r="L24" s="15"/>
      <c r="M24" s="7">
        <f t="shared" si="17"/>
        <v>0</v>
      </c>
      <c r="N24" s="15"/>
      <c r="O24" s="35"/>
      <c r="P24" s="15"/>
      <c r="Q24" s="35"/>
      <c r="R24" s="15"/>
      <c r="S24" s="35"/>
      <c r="T24" s="35"/>
      <c r="U24" s="7">
        <f t="shared" si="18"/>
        <v>0</v>
      </c>
      <c r="V24" s="35"/>
      <c r="W24" s="35"/>
      <c r="X24" s="35"/>
      <c r="Y24" s="35"/>
      <c r="Z24" s="15"/>
      <c r="AA24" s="35"/>
      <c r="AB24" s="35"/>
      <c r="AC24" s="35"/>
      <c r="AD24" s="7">
        <f t="shared" si="19"/>
        <v>0</v>
      </c>
      <c r="AE24" s="35"/>
      <c r="AF24" s="35"/>
      <c r="AG24" s="35"/>
      <c r="AH24" s="35"/>
      <c r="AI24" s="15"/>
      <c r="AJ24" s="35"/>
      <c r="AK24" s="35"/>
      <c r="AL24" s="35"/>
      <c r="AM24" s="35"/>
      <c r="AN24" s="35"/>
      <c r="AO24" s="35"/>
      <c r="AP24" s="35"/>
      <c r="AQ24" s="35"/>
      <c r="AR24" s="35"/>
      <c r="AS24" s="35"/>
      <c r="AT24" s="35"/>
      <c r="AU24" s="35"/>
      <c r="AV24" s="15"/>
      <c r="AW24" s="35"/>
      <c r="AX24" s="35"/>
      <c r="AY24" s="35"/>
      <c r="AZ24" s="35"/>
      <c r="BA24" s="35"/>
      <c r="BB24" s="35"/>
      <c r="BC24" s="35"/>
      <c r="BD24" s="35"/>
      <c r="BE24" s="35"/>
      <c r="BF24" s="35"/>
      <c r="BG24" s="7">
        <f t="shared" si="20"/>
        <v>0</v>
      </c>
      <c r="BH24" s="35"/>
      <c r="BI24" s="15"/>
      <c r="BJ24" s="35"/>
      <c r="BK24" s="10" t="s">
        <v>409</v>
      </c>
      <c r="BL24" s="15" t="s">
        <v>131</v>
      </c>
      <c r="BM24" s="35"/>
      <c r="BN24" s="15" t="s">
        <v>95</v>
      </c>
      <c r="BO24" s="37" t="s">
        <v>392</v>
      </c>
      <c r="BP24" s="39"/>
      <c r="BQ24" s="16"/>
      <c r="BR24" s="55" t="s">
        <v>166</v>
      </c>
      <c r="BS24" s="12" t="s">
        <v>177</v>
      </c>
      <c r="BT24" s="39"/>
      <c r="BU24" s="39"/>
      <c r="BV24" s="39"/>
      <c r="BW24" s="41"/>
      <c r="BX24" s="39">
        <f t="shared" si="21"/>
        <v>0.02</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17</v>
      </c>
      <c r="B25" s="47" t="s">
        <v>249</v>
      </c>
      <c r="C25" s="7">
        <f t="shared" si="13"/>
        <v>0.2</v>
      </c>
      <c r="D25" s="7"/>
      <c r="E25" s="7">
        <f t="shared" si="14"/>
        <v>0.2</v>
      </c>
      <c r="F25" s="7">
        <f t="shared" si="15"/>
        <v>0.2</v>
      </c>
      <c r="G25" s="7">
        <f t="shared" si="16"/>
        <v>0</v>
      </c>
      <c r="H25" s="35"/>
      <c r="I25" s="35"/>
      <c r="J25" s="35"/>
      <c r="K25" s="35">
        <v>0.2</v>
      </c>
      <c r="L25" s="35"/>
      <c r="M25" s="7">
        <f t="shared" si="17"/>
        <v>0</v>
      </c>
      <c r="N25" s="35"/>
      <c r="O25" s="35"/>
      <c r="P25" s="35"/>
      <c r="Q25" s="35"/>
      <c r="R25" s="35"/>
      <c r="S25" s="35"/>
      <c r="T25" s="35"/>
      <c r="U25" s="7">
        <f t="shared" si="18"/>
        <v>0</v>
      </c>
      <c r="V25" s="35"/>
      <c r="W25" s="35"/>
      <c r="X25" s="35"/>
      <c r="Y25" s="35"/>
      <c r="Z25" s="35"/>
      <c r="AA25" s="35"/>
      <c r="AB25" s="35"/>
      <c r="AC25" s="35"/>
      <c r="AD25" s="7">
        <f t="shared" si="19"/>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20"/>
        <v>0</v>
      </c>
      <c r="BH25" s="35"/>
      <c r="BI25" s="35"/>
      <c r="BJ25" s="35"/>
      <c r="BK25" s="10" t="s">
        <v>409</v>
      </c>
      <c r="BL25" s="15" t="s">
        <v>131</v>
      </c>
      <c r="BM25" s="35"/>
      <c r="BN25" s="35" t="s">
        <v>95</v>
      </c>
      <c r="BO25" s="37" t="s">
        <v>392</v>
      </c>
      <c r="BP25" s="39"/>
      <c r="BQ25" s="16"/>
      <c r="BR25" s="50" t="s">
        <v>166</v>
      </c>
      <c r="BS25" s="12" t="s">
        <v>177</v>
      </c>
      <c r="BT25" s="39"/>
      <c r="BU25" s="39"/>
      <c r="BV25" s="39"/>
      <c r="BW25" s="41"/>
      <c r="BX25" s="39">
        <f t="shared" si="21"/>
        <v>0.2</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5" s="49" customFormat="1" ht="19.5" x14ac:dyDescent="0.3">
      <c r="A26" s="15">
        <v>18</v>
      </c>
      <c r="B26" s="47" t="s">
        <v>250</v>
      </c>
      <c r="C26" s="7">
        <f t="shared" si="13"/>
        <v>0.1</v>
      </c>
      <c r="D26" s="7"/>
      <c r="E26" s="7">
        <f t="shared" si="14"/>
        <v>0.1</v>
      </c>
      <c r="F26" s="7">
        <f t="shared" si="15"/>
        <v>0.1</v>
      </c>
      <c r="G26" s="7">
        <f t="shared" si="16"/>
        <v>0</v>
      </c>
      <c r="H26" s="35"/>
      <c r="I26" s="35"/>
      <c r="J26" s="35"/>
      <c r="K26" s="35">
        <v>0.1</v>
      </c>
      <c r="L26" s="35"/>
      <c r="M26" s="7">
        <f t="shared" si="17"/>
        <v>0</v>
      </c>
      <c r="N26" s="35"/>
      <c r="O26" s="35"/>
      <c r="P26" s="35"/>
      <c r="Q26" s="35"/>
      <c r="R26" s="35"/>
      <c r="S26" s="35"/>
      <c r="T26" s="35"/>
      <c r="U26" s="7">
        <f t="shared" si="18"/>
        <v>0</v>
      </c>
      <c r="V26" s="35"/>
      <c r="W26" s="35"/>
      <c r="X26" s="35"/>
      <c r="Y26" s="35"/>
      <c r="Z26" s="35"/>
      <c r="AA26" s="35"/>
      <c r="AB26" s="35"/>
      <c r="AC26" s="35"/>
      <c r="AD26" s="7">
        <f t="shared" si="19"/>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20"/>
        <v>0</v>
      </c>
      <c r="BH26" s="35"/>
      <c r="BI26" s="35"/>
      <c r="BJ26" s="35"/>
      <c r="BK26" s="10" t="s">
        <v>409</v>
      </c>
      <c r="BL26" s="15" t="s">
        <v>131</v>
      </c>
      <c r="BM26" s="35"/>
      <c r="BN26" s="35" t="s">
        <v>95</v>
      </c>
      <c r="BO26" s="37" t="s">
        <v>392</v>
      </c>
      <c r="BP26" s="39"/>
      <c r="BQ26" s="16"/>
      <c r="BR26" s="50" t="s">
        <v>166</v>
      </c>
      <c r="BS26" s="12" t="s">
        <v>177</v>
      </c>
      <c r="BT26" s="39"/>
      <c r="BU26" s="39"/>
      <c r="BV26" s="39"/>
      <c r="BW26" s="41"/>
      <c r="BX26" s="39">
        <f t="shared" si="21"/>
        <v>0.1</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37.5" x14ac:dyDescent="0.3">
      <c r="A27" s="63">
        <v>19</v>
      </c>
      <c r="B27" s="47" t="s">
        <v>251</v>
      </c>
      <c r="C27" s="7">
        <f t="shared" si="13"/>
        <v>0.1</v>
      </c>
      <c r="D27" s="7"/>
      <c r="E27" s="7">
        <f t="shared" si="14"/>
        <v>0.1</v>
      </c>
      <c r="F27" s="7">
        <f t="shared" si="15"/>
        <v>0.1</v>
      </c>
      <c r="G27" s="7">
        <f t="shared" si="16"/>
        <v>0</v>
      </c>
      <c r="H27" s="35"/>
      <c r="I27" s="35"/>
      <c r="J27" s="35"/>
      <c r="K27" s="35">
        <v>0.1</v>
      </c>
      <c r="L27" s="35"/>
      <c r="M27" s="7">
        <f t="shared" si="17"/>
        <v>0</v>
      </c>
      <c r="N27" s="35"/>
      <c r="O27" s="35"/>
      <c r="P27" s="35"/>
      <c r="Q27" s="35"/>
      <c r="R27" s="35"/>
      <c r="S27" s="35"/>
      <c r="T27" s="35"/>
      <c r="U27" s="7">
        <f t="shared" si="18"/>
        <v>0</v>
      </c>
      <c r="V27" s="35"/>
      <c r="W27" s="35"/>
      <c r="X27" s="35"/>
      <c r="Y27" s="35"/>
      <c r="Z27" s="35"/>
      <c r="AA27" s="35"/>
      <c r="AB27" s="35"/>
      <c r="AC27" s="35"/>
      <c r="AD27" s="7">
        <f t="shared" si="19"/>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si="20"/>
        <v>0</v>
      </c>
      <c r="BH27" s="35"/>
      <c r="BI27" s="35"/>
      <c r="BJ27" s="35"/>
      <c r="BK27" s="10" t="s">
        <v>409</v>
      </c>
      <c r="BL27" s="15" t="s">
        <v>131</v>
      </c>
      <c r="BM27" s="35"/>
      <c r="BN27" s="35" t="s">
        <v>95</v>
      </c>
      <c r="BO27" s="37" t="s">
        <v>392</v>
      </c>
      <c r="BP27" s="39"/>
      <c r="BQ27" s="16"/>
      <c r="BR27" s="50" t="s">
        <v>166</v>
      </c>
      <c r="BS27" s="12" t="s">
        <v>177</v>
      </c>
      <c r="BT27" s="39"/>
      <c r="BU27" s="39"/>
      <c r="BV27" s="39"/>
      <c r="BW27" s="41"/>
      <c r="BX27" s="39">
        <f t="shared" si="21"/>
        <v>0.1</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15">
        <v>20</v>
      </c>
      <c r="B28" s="47" t="s">
        <v>265</v>
      </c>
      <c r="C28" s="7">
        <f t="shared" si="13"/>
        <v>0.1</v>
      </c>
      <c r="D28" s="7"/>
      <c r="E28" s="7">
        <f t="shared" ref="E28" si="22">F28+U28+BG28</f>
        <v>0.1</v>
      </c>
      <c r="F28" s="7">
        <f t="shared" ref="F28" si="23">G28+K28+L28+M28+R28+S28+T28</f>
        <v>0</v>
      </c>
      <c r="G28" s="7">
        <f t="shared" si="16"/>
        <v>0</v>
      </c>
      <c r="H28" s="35"/>
      <c r="I28" s="35"/>
      <c r="J28" s="35"/>
      <c r="K28" s="48"/>
      <c r="L28" s="48"/>
      <c r="M28" s="7">
        <f t="shared" si="17"/>
        <v>0</v>
      </c>
      <c r="N28" s="48"/>
      <c r="O28" s="35"/>
      <c r="P28" s="48"/>
      <c r="Q28" s="35"/>
      <c r="R28" s="48"/>
      <c r="S28" s="35"/>
      <c r="T28" s="35"/>
      <c r="U28" s="7">
        <f t="shared" si="18"/>
        <v>0.1</v>
      </c>
      <c r="V28" s="35"/>
      <c r="W28" s="35"/>
      <c r="X28" s="35"/>
      <c r="Y28" s="35"/>
      <c r="Z28" s="48"/>
      <c r="AA28" s="35"/>
      <c r="AB28" s="35"/>
      <c r="AC28" s="35"/>
      <c r="AD28" s="7">
        <f t="shared" si="19"/>
        <v>0.1</v>
      </c>
      <c r="AE28" s="35"/>
      <c r="AF28" s="35"/>
      <c r="AG28" s="35"/>
      <c r="AH28" s="35"/>
      <c r="AI28" s="43">
        <v>0.1</v>
      </c>
      <c r="AJ28" s="35"/>
      <c r="AK28" s="35"/>
      <c r="AL28" s="35"/>
      <c r="AM28" s="35"/>
      <c r="AN28" s="35"/>
      <c r="AO28" s="35"/>
      <c r="AP28" s="35"/>
      <c r="AQ28" s="35"/>
      <c r="AR28" s="35"/>
      <c r="AS28" s="35"/>
      <c r="AT28" s="35"/>
      <c r="AU28" s="35"/>
      <c r="AV28" s="48"/>
      <c r="AW28" s="35"/>
      <c r="AX28" s="35"/>
      <c r="AY28" s="35"/>
      <c r="AZ28" s="35"/>
      <c r="BA28" s="35"/>
      <c r="BB28" s="35"/>
      <c r="BC28" s="35"/>
      <c r="BD28" s="35"/>
      <c r="BE28" s="35"/>
      <c r="BF28" s="35"/>
      <c r="BG28" s="7">
        <f t="shared" si="20"/>
        <v>0</v>
      </c>
      <c r="BH28" s="35"/>
      <c r="BI28" s="48"/>
      <c r="BJ28" s="35"/>
      <c r="BK28" s="10" t="s">
        <v>409</v>
      </c>
      <c r="BL28" s="51" t="s">
        <v>131</v>
      </c>
      <c r="BM28" s="35"/>
      <c r="BN28" s="15" t="s">
        <v>99</v>
      </c>
      <c r="BO28" s="37" t="s">
        <v>392</v>
      </c>
      <c r="BP28" s="39"/>
      <c r="BQ28" s="16"/>
      <c r="BR28" s="13" t="s">
        <v>98</v>
      </c>
      <c r="BS28" s="12" t="s">
        <v>177</v>
      </c>
      <c r="BT28" s="39"/>
      <c r="BU28" s="39"/>
      <c r="BV28" s="39"/>
      <c r="BW28" s="41"/>
      <c r="BX28" s="39">
        <f t="shared" si="21"/>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21</v>
      </c>
      <c r="B29" s="47" t="s">
        <v>315</v>
      </c>
      <c r="C29" s="7">
        <f t="shared" ref="C29:C34" si="24">D29+E29</f>
        <v>2.5</v>
      </c>
      <c r="D29" s="7"/>
      <c r="E29" s="7">
        <f t="shared" ref="E29:E32" si="25">F29+U29+BG29</f>
        <v>2.5</v>
      </c>
      <c r="F29" s="7">
        <f t="shared" ref="F29:F32" si="26">G29+K29+L29+M29+R29+S29+T29</f>
        <v>2.5</v>
      </c>
      <c r="G29" s="7">
        <f t="shared" ref="G29:G32" si="27">H29+I29+J29</f>
        <v>0</v>
      </c>
      <c r="H29" s="35"/>
      <c r="I29" s="35"/>
      <c r="J29" s="35"/>
      <c r="K29" s="21">
        <v>2.5</v>
      </c>
      <c r="L29" s="21"/>
      <c r="M29" s="7">
        <f t="shared" ref="M29:M32" si="28">SUM(N29:P29)</f>
        <v>0</v>
      </c>
      <c r="N29" s="21"/>
      <c r="O29" s="35"/>
      <c r="P29" s="21"/>
      <c r="Q29" s="35"/>
      <c r="R29" s="21"/>
      <c r="S29" s="35"/>
      <c r="T29" s="35"/>
      <c r="U29" s="7">
        <f t="shared" ref="U29:U32" si="29">V29+W29+X29+Y29+Z29+AA29+AB29+AC29+AD29+AU29+AV29+AW29+AX29+AY29+AZ29+BA29+BB29+BC29+BD29+BE29+BF29</f>
        <v>0</v>
      </c>
      <c r="V29" s="35"/>
      <c r="W29" s="35"/>
      <c r="X29" s="35"/>
      <c r="Y29" s="35"/>
      <c r="Z29" s="21"/>
      <c r="AA29" s="35"/>
      <c r="AB29" s="35"/>
      <c r="AC29" s="35"/>
      <c r="AD29" s="7">
        <f t="shared" ref="AD29:AD32" si="30">SUM(AE29:AT29)</f>
        <v>0</v>
      </c>
      <c r="AE29" s="35"/>
      <c r="AF29" s="35"/>
      <c r="AG29" s="35"/>
      <c r="AH29" s="35"/>
      <c r="AI29" s="21"/>
      <c r="AJ29" s="35"/>
      <c r="AK29" s="35"/>
      <c r="AL29" s="35"/>
      <c r="AM29" s="35"/>
      <c r="AN29" s="35"/>
      <c r="AO29" s="35"/>
      <c r="AP29" s="35"/>
      <c r="AQ29" s="35"/>
      <c r="AR29" s="35"/>
      <c r="AS29" s="35"/>
      <c r="AT29" s="35"/>
      <c r="AU29" s="35"/>
      <c r="AV29" s="21"/>
      <c r="AW29" s="35"/>
      <c r="AX29" s="35"/>
      <c r="AY29" s="35"/>
      <c r="AZ29" s="35"/>
      <c r="BA29" s="35"/>
      <c r="BB29" s="35"/>
      <c r="BC29" s="35"/>
      <c r="BD29" s="35"/>
      <c r="BE29" s="35"/>
      <c r="BF29" s="35"/>
      <c r="BG29" s="7">
        <f t="shared" ref="BG29:BG32" si="31">BH29+BI29+BJ29</f>
        <v>0</v>
      </c>
      <c r="BH29" s="35"/>
      <c r="BI29" s="21"/>
      <c r="BJ29" s="35"/>
      <c r="BK29" s="10" t="s">
        <v>409</v>
      </c>
      <c r="BL29" s="15" t="s">
        <v>131</v>
      </c>
      <c r="BM29" s="35"/>
      <c r="BN29" s="15" t="s">
        <v>113</v>
      </c>
      <c r="BO29" s="37" t="s">
        <v>392</v>
      </c>
      <c r="BP29" s="39"/>
      <c r="BQ29" s="16"/>
      <c r="BR29" s="13" t="s">
        <v>166</v>
      </c>
      <c r="BS29" s="12"/>
      <c r="BT29" s="39"/>
      <c r="BU29" s="39"/>
      <c r="BV29" s="39"/>
      <c r="BW29" s="41"/>
      <c r="BX29" s="39">
        <f t="shared" ref="BX29:BX31" si="32">SUM(G29:BJ29)</f>
        <v>2.5</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56.25" x14ac:dyDescent="0.3">
      <c r="A30" s="15">
        <v>22</v>
      </c>
      <c r="B30" s="47" t="s">
        <v>316</v>
      </c>
      <c r="C30" s="7">
        <f t="shared" si="24"/>
        <v>8</v>
      </c>
      <c r="D30" s="7"/>
      <c r="E30" s="7">
        <f t="shared" si="25"/>
        <v>8</v>
      </c>
      <c r="F30" s="7">
        <f t="shared" si="26"/>
        <v>8</v>
      </c>
      <c r="G30" s="7">
        <f t="shared" si="27"/>
        <v>0</v>
      </c>
      <c r="H30" s="35"/>
      <c r="I30" s="35"/>
      <c r="J30" s="35"/>
      <c r="K30" s="21">
        <v>5</v>
      </c>
      <c r="L30" s="21">
        <v>3</v>
      </c>
      <c r="M30" s="7">
        <f t="shared" si="28"/>
        <v>0</v>
      </c>
      <c r="N30" s="21"/>
      <c r="O30" s="35"/>
      <c r="P30" s="21"/>
      <c r="Q30" s="35"/>
      <c r="R30" s="21"/>
      <c r="S30" s="35"/>
      <c r="T30" s="35"/>
      <c r="U30" s="7">
        <f t="shared" si="29"/>
        <v>0</v>
      </c>
      <c r="V30" s="35"/>
      <c r="W30" s="35"/>
      <c r="X30" s="35"/>
      <c r="Y30" s="35"/>
      <c r="Z30" s="21"/>
      <c r="AA30" s="35"/>
      <c r="AB30" s="35"/>
      <c r="AC30" s="35"/>
      <c r="AD30" s="7">
        <f t="shared" si="30"/>
        <v>0</v>
      </c>
      <c r="AE30" s="35"/>
      <c r="AF30" s="35"/>
      <c r="AG30" s="35"/>
      <c r="AH30" s="35"/>
      <c r="AI30" s="21"/>
      <c r="AJ30" s="35"/>
      <c r="AK30" s="35"/>
      <c r="AL30" s="35"/>
      <c r="AM30" s="35"/>
      <c r="AN30" s="35"/>
      <c r="AO30" s="35"/>
      <c r="AP30" s="35"/>
      <c r="AQ30" s="35"/>
      <c r="AR30" s="35"/>
      <c r="AS30" s="35"/>
      <c r="AT30" s="35"/>
      <c r="AU30" s="35"/>
      <c r="AV30" s="21"/>
      <c r="AW30" s="35"/>
      <c r="AX30" s="35"/>
      <c r="AY30" s="35"/>
      <c r="AZ30" s="35"/>
      <c r="BA30" s="35"/>
      <c r="BB30" s="35"/>
      <c r="BC30" s="35"/>
      <c r="BD30" s="35"/>
      <c r="BE30" s="35"/>
      <c r="BF30" s="35"/>
      <c r="BG30" s="7">
        <f t="shared" si="31"/>
        <v>0</v>
      </c>
      <c r="BH30" s="35"/>
      <c r="BI30" s="21"/>
      <c r="BJ30" s="35"/>
      <c r="BK30" s="10" t="s">
        <v>409</v>
      </c>
      <c r="BL30" s="15" t="s">
        <v>131</v>
      </c>
      <c r="BM30" s="35" t="s">
        <v>417</v>
      </c>
      <c r="BN30" s="15" t="s">
        <v>113</v>
      </c>
      <c r="BO30" s="37" t="s">
        <v>392</v>
      </c>
      <c r="BP30" s="39"/>
      <c r="BQ30" s="16"/>
      <c r="BR30" s="13" t="s">
        <v>153</v>
      </c>
      <c r="BS30" s="12"/>
      <c r="BT30" s="39"/>
      <c r="BU30" s="39"/>
      <c r="BV30" s="39"/>
      <c r="BW30" s="41"/>
      <c r="BX30" s="39">
        <f t="shared" si="32"/>
        <v>8</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5" s="49" customFormat="1" ht="37.5" x14ac:dyDescent="0.3">
      <c r="A31" s="63">
        <v>23</v>
      </c>
      <c r="B31" s="47" t="s">
        <v>317</v>
      </c>
      <c r="C31" s="7">
        <f t="shared" si="24"/>
        <v>3</v>
      </c>
      <c r="D31" s="7"/>
      <c r="E31" s="7">
        <f t="shared" si="25"/>
        <v>3</v>
      </c>
      <c r="F31" s="7">
        <f t="shared" si="26"/>
        <v>3</v>
      </c>
      <c r="G31" s="7">
        <f t="shared" si="27"/>
        <v>0</v>
      </c>
      <c r="H31" s="35"/>
      <c r="I31" s="35"/>
      <c r="J31" s="35"/>
      <c r="K31" s="21">
        <v>3</v>
      </c>
      <c r="L31" s="21"/>
      <c r="M31" s="7">
        <f t="shared" si="28"/>
        <v>0</v>
      </c>
      <c r="N31" s="21"/>
      <c r="O31" s="35"/>
      <c r="P31" s="21"/>
      <c r="Q31" s="35"/>
      <c r="R31" s="21"/>
      <c r="S31" s="35"/>
      <c r="T31" s="35"/>
      <c r="U31" s="7">
        <f t="shared" si="29"/>
        <v>0</v>
      </c>
      <c r="V31" s="35"/>
      <c r="W31" s="35"/>
      <c r="X31" s="35"/>
      <c r="Y31" s="35"/>
      <c r="Z31" s="21"/>
      <c r="AA31" s="35"/>
      <c r="AB31" s="35"/>
      <c r="AC31" s="35"/>
      <c r="AD31" s="7">
        <f t="shared" si="30"/>
        <v>0</v>
      </c>
      <c r="AE31" s="35"/>
      <c r="AF31" s="35"/>
      <c r="AG31" s="35"/>
      <c r="AH31" s="35"/>
      <c r="AI31" s="21"/>
      <c r="AJ31" s="35"/>
      <c r="AK31" s="35"/>
      <c r="AL31" s="35"/>
      <c r="AM31" s="35"/>
      <c r="AN31" s="35"/>
      <c r="AO31" s="35"/>
      <c r="AP31" s="35"/>
      <c r="AQ31" s="35"/>
      <c r="AR31" s="35"/>
      <c r="AS31" s="35"/>
      <c r="AT31" s="35"/>
      <c r="AU31" s="35"/>
      <c r="AV31" s="21"/>
      <c r="AW31" s="35"/>
      <c r="AX31" s="35"/>
      <c r="AY31" s="35"/>
      <c r="AZ31" s="35"/>
      <c r="BA31" s="35"/>
      <c r="BB31" s="35"/>
      <c r="BC31" s="35"/>
      <c r="BD31" s="35"/>
      <c r="BE31" s="35"/>
      <c r="BF31" s="35"/>
      <c r="BG31" s="7">
        <f t="shared" si="31"/>
        <v>0</v>
      </c>
      <c r="BH31" s="35"/>
      <c r="BI31" s="21"/>
      <c r="BJ31" s="35"/>
      <c r="BK31" s="10" t="s">
        <v>409</v>
      </c>
      <c r="BL31" s="15" t="s">
        <v>131</v>
      </c>
      <c r="BM31" s="35"/>
      <c r="BN31" s="15" t="s">
        <v>113</v>
      </c>
      <c r="BO31" s="37" t="s">
        <v>392</v>
      </c>
      <c r="BP31" s="39"/>
      <c r="BQ31" s="16"/>
      <c r="BR31" s="13" t="s">
        <v>166</v>
      </c>
      <c r="BS31" s="12"/>
      <c r="BT31" s="39"/>
      <c r="BU31" s="39"/>
      <c r="BV31" s="39"/>
      <c r="BW31" s="41"/>
      <c r="BX31" s="39">
        <f t="shared" si="32"/>
        <v>3</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5" s="49" customFormat="1" ht="37.5" x14ac:dyDescent="0.3">
      <c r="A32" s="15">
        <v>24</v>
      </c>
      <c r="B32" s="47" t="s">
        <v>318</v>
      </c>
      <c r="C32" s="7">
        <f t="shared" si="24"/>
        <v>8.4</v>
      </c>
      <c r="D32" s="7"/>
      <c r="E32" s="7">
        <f t="shared" si="25"/>
        <v>8.4</v>
      </c>
      <c r="F32" s="7">
        <f t="shared" si="26"/>
        <v>8.4</v>
      </c>
      <c r="G32" s="7">
        <f t="shared" si="27"/>
        <v>0</v>
      </c>
      <c r="H32" s="35"/>
      <c r="I32" s="35"/>
      <c r="J32" s="35"/>
      <c r="K32" s="21">
        <v>5</v>
      </c>
      <c r="L32" s="21">
        <v>3.4</v>
      </c>
      <c r="M32" s="7">
        <f t="shared" si="28"/>
        <v>0</v>
      </c>
      <c r="N32" s="21"/>
      <c r="O32" s="35"/>
      <c r="P32" s="21"/>
      <c r="Q32" s="35"/>
      <c r="R32" s="21"/>
      <c r="S32" s="35"/>
      <c r="T32" s="35"/>
      <c r="U32" s="7">
        <f t="shared" si="29"/>
        <v>0</v>
      </c>
      <c r="V32" s="35"/>
      <c r="W32" s="35"/>
      <c r="X32" s="35"/>
      <c r="Y32" s="35"/>
      <c r="Z32" s="21"/>
      <c r="AA32" s="35"/>
      <c r="AB32" s="35"/>
      <c r="AC32" s="35"/>
      <c r="AD32" s="7">
        <f t="shared" si="30"/>
        <v>0</v>
      </c>
      <c r="AE32" s="35"/>
      <c r="AF32" s="35"/>
      <c r="AG32" s="35"/>
      <c r="AH32" s="35"/>
      <c r="AI32" s="21"/>
      <c r="AJ32" s="35"/>
      <c r="AK32" s="35"/>
      <c r="AL32" s="35"/>
      <c r="AM32" s="35"/>
      <c r="AN32" s="35"/>
      <c r="AO32" s="35"/>
      <c r="AP32" s="35"/>
      <c r="AQ32" s="35"/>
      <c r="AR32" s="35"/>
      <c r="AS32" s="35"/>
      <c r="AT32" s="35"/>
      <c r="AU32" s="35"/>
      <c r="AV32" s="21"/>
      <c r="AW32" s="35"/>
      <c r="AX32" s="35"/>
      <c r="AY32" s="35"/>
      <c r="AZ32" s="35"/>
      <c r="BA32" s="35"/>
      <c r="BB32" s="35"/>
      <c r="BC32" s="35"/>
      <c r="BD32" s="35"/>
      <c r="BE32" s="35"/>
      <c r="BF32" s="35"/>
      <c r="BG32" s="7">
        <f t="shared" si="31"/>
        <v>0</v>
      </c>
      <c r="BH32" s="35"/>
      <c r="BI32" s="21"/>
      <c r="BJ32" s="35"/>
      <c r="BK32" s="10" t="s">
        <v>409</v>
      </c>
      <c r="BL32" s="15" t="s">
        <v>131</v>
      </c>
      <c r="BM32" s="35" t="s">
        <v>418</v>
      </c>
      <c r="BN32" s="15" t="s">
        <v>113</v>
      </c>
      <c r="BO32" s="37" t="s">
        <v>392</v>
      </c>
      <c r="BP32" s="39"/>
      <c r="BQ32" s="16"/>
      <c r="BR32" s="13" t="s">
        <v>153</v>
      </c>
      <c r="BS32" s="12"/>
      <c r="BT32" s="39"/>
      <c r="BU32" s="39"/>
      <c r="BV32" s="39"/>
      <c r="BW32" s="41"/>
      <c r="BX32" s="39">
        <f t="shared" ref="BX32:BX34" si="33">SUM(G32:BJ32)</f>
        <v>8.4</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4" s="49" customFormat="1" ht="37.5" x14ac:dyDescent="0.3">
      <c r="A33" s="63">
        <v>25</v>
      </c>
      <c r="B33" s="47" t="s">
        <v>336</v>
      </c>
      <c r="C33" s="7">
        <f t="shared" si="24"/>
        <v>0.15</v>
      </c>
      <c r="D33" s="7"/>
      <c r="E33" s="7">
        <f t="shared" ref="E33:E35" si="34">F33+U33+BG33</f>
        <v>0.15</v>
      </c>
      <c r="F33" s="7">
        <f t="shared" ref="F33:F35" si="35">G33+K33+L33+M33+R33+S33+T33</f>
        <v>0</v>
      </c>
      <c r="G33" s="7">
        <f t="shared" ref="G33:G35" si="36">H33+I33+J33</f>
        <v>0</v>
      </c>
      <c r="H33" s="35"/>
      <c r="I33" s="35"/>
      <c r="J33" s="35"/>
      <c r="K33" s="21"/>
      <c r="L33" s="21"/>
      <c r="M33" s="7">
        <f t="shared" ref="M33:M34" si="37">SUM(N33:P33)</f>
        <v>0</v>
      </c>
      <c r="N33" s="21"/>
      <c r="O33" s="35"/>
      <c r="P33" s="21"/>
      <c r="Q33" s="35"/>
      <c r="R33" s="21"/>
      <c r="S33" s="35"/>
      <c r="T33" s="35"/>
      <c r="U33" s="7">
        <f t="shared" ref="U33:U35" si="38">V33+W33+X33+Y33+Z33+AA33+AB33+AC33+AD33+AU33+AV33+AW33+AX33+AY33+AZ33+BA33+BB33+BC33+BD33+BE33+BF33</f>
        <v>0</v>
      </c>
      <c r="V33" s="35"/>
      <c r="W33" s="35"/>
      <c r="X33" s="35"/>
      <c r="Y33" s="35"/>
      <c r="Z33" s="21"/>
      <c r="AA33" s="35"/>
      <c r="AB33" s="35"/>
      <c r="AC33" s="35"/>
      <c r="AD33" s="7">
        <f t="shared" ref="AD33:AD35" si="39">SUM(AE33:AT33)</f>
        <v>0</v>
      </c>
      <c r="AE33" s="35"/>
      <c r="AF33" s="35"/>
      <c r="AG33" s="35"/>
      <c r="AH33" s="35"/>
      <c r="AI33" s="21"/>
      <c r="AJ33" s="35"/>
      <c r="AK33" s="35"/>
      <c r="AL33" s="35"/>
      <c r="AM33" s="35"/>
      <c r="AN33" s="35"/>
      <c r="AO33" s="35"/>
      <c r="AP33" s="35"/>
      <c r="AQ33" s="35"/>
      <c r="AR33" s="35"/>
      <c r="AS33" s="35"/>
      <c r="AT33" s="35"/>
      <c r="AU33" s="35"/>
      <c r="AV33" s="21"/>
      <c r="AW33" s="35"/>
      <c r="AX33" s="35"/>
      <c r="AY33" s="35"/>
      <c r="AZ33" s="35"/>
      <c r="BA33" s="35"/>
      <c r="BB33" s="35"/>
      <c r="BC33" s="35"/>
      <c r="BD33" s="35"/>
      <c r="BE33" s="35"/>
      <c r="BF33" s="35"/>
      <c r="BG33" s="7">
        <f t="shared" ref="BG33:BG35" si="40">BH33+BI33+BJ33</f>
        <v>0.15</v>
      </c>
      <c r="BH33" s="35"/>
      <c r="BI33" s="43">
        <v>0.15</v>
      </c>
      <c r="BJ33" s="35"/>
      <c r="BK33" s="10" t="s">
        <v>409</v>
      </c>
      <c r="BL33" s="15" t="s">
        <v>131</v>
      </c>
      <c r="BM33" s="35"/>
      <c r="BN33" s="15" t="s">
        <v>116</v>
      </c>
      <c r="BO33" s="37" t="s">
        <v>392</v>
      </c>
      <c r="BP33" s="39"/>
      <c r="BQ33" s="16"/>
      <c r="BR33" s="13" t="s">
        <v>124</v>
      </c>
      <c r="BS33" s="12"/>
      <c r="BT33" s="39"/>
      <c r="BU33" s="39"/>
      <c r="BV33" s="39"/>
      <c r="BW33" s="41"/>
      <c r="BX33" s="39">
        <f t="shared" si="33"/>
        <v>0.3</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37.5" x14ac:dyDescent="0.3">
      <c r="A34" s="15">
        <v>26</v>
      </c>
      <c r="B34" s="47" t="s">
        <v>337</v>
      </c>
      <c r="C34" s="7">
        <f t="shared" si="24"/>
        <v>0.04</v>
      </c>
      <c r="D34" s="7"/>
      <c r="E34" s="7">
        <f t="shared" si="34"/>
        <v>0.04</v>
      </c>
      <c r="F34" s="7">
        <f t="shared" si="35"/>
        <v>0</v>
      </c>
      <c r="G34" s="7">
        <f t="shared" si="36"/>
        <v>0</v>
      </c>
      <c r="H34" s="35"/>
      <c r="I34" s="35"/>
      <c r="J34" s="35"/>
      <c r="K34" s="21"/>
      <c r="L34" s="21"/>
      <c r="M34" s="7">
        <f t="shared" si="37"/>
        <v>0</v>
      </c>
      <c r="N34" s="21"/>
      <c r="O34" s="35"/>
      <c r="P34" s="21"/>
      <c r="Q34" s="35"/>
      <c r="R34" s="21"/>
      <c r="S34" s="35"/>
      <c r="T34" s="35"/>
      <c r="U34" s="7">
        <f t="shared" si="38"/>
        <v>0</v>
      </c>
      <c r="V34" s="35"/>
      <c r="W34" s="35"/>
      <c r="X34" s="35"/>
      <c r="Y34" s="35"/>
      <c r="Z34" s="21"/>
      <c r="AA34" s="35"/>
      <c r="AB34" s="35"/>
      <c r="AC34" s="35"/>
      <c r="AD34" s="7">
        <f t="shared" si="39"/>
        <v>0</v>
      </c>
      <c r="AE34" s="35"/>
      <c r="AF34" s="35"/>
      <c r="AG34" s="35"/>
      <c r="AH34" s="35"/>
      <c r="AI34" s="21"/>
      <c r="AJ34" s="35"/>
      <c r="AK34" s="35"/>
      <c r="AL34" s="35"/>
      <c r="AM34" s="35"/>
      <c r="AN34" s="35"/>
      <c r="AO34" s="35"/>
      <c r="AP34" s="35"/>
      <c r="AQ34" s="35"/>
      <c r="AR34" s="35"/>
      <c r="AS34" s="35"/>
      <c r="AT34" s="35"/>
      <c r="AU34" s="35"/>
      <c r="AV34" s="21"/>
      <c r="AW34" s="35"/>
      <c r="AX34" s="35"/>
      <c r="AY34" s="35"/>
      <c r="AZ34" s="35"/>
      <c r="BA34" s="35"/>
      <c r="BB34" s="35"/>
      <c r="BC34" s="35"/>
      <c r="BD34" s="35"/>
      <c r="BE34" s="35"/>
      <c r="BF34" s="35"/>
      <c r="BG34" s="7">
        <f t="shared" si="40"/>
        <v>0.04</v>
      </c>
      <c r="BH34" s="35"/>
      <c r="BI34" s="43">
        <v>0.04</v>
      </c>
      <c r="BJ34" s="35"/>
      <c r="BK34" s="10" t="s">
        <v>409</v>
      </c>
      <c r="BL34" s="15" t="s">
        <v>131</v>
      </c>
      <c r="BM34" s="35"/>
      <c r="BN34" s="15" t="s">
        <v>116</v>
      </c>
      <c r="BO34" s="37" t="s">
        <v>392</v>
      </c>
      <c r="BP34" s="39"/>
      <c r="BQ34" s="16"/>
      <c r="BR34" s="13" t="s">
        <v>124</v>
      </c>
      <c r="BS34" s="12"/>
      <c r="BT34" s="39"/>
      <c r="BU34" s="39"/>
      <c r="BV34" s="39"/>
      <c r="BW34" s="41"/>
      <c r="BX34" s="39">
        <f t="shared" si="33"/>
        <v>0.08</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s="49" customFormat="1" ht="37.5" x14ac:dyDescent="0.3">
      <c r="A35" s="63">
        <v>27</v>
      </c>
      <c r="B35" s="47" t="s">
        <v>356</v>
      </c>
      <c r="C35" s="7">
        <f t="shared" ref="C35" si="41">D35+E35</f>
        <v>0</v>
      </c>
      <c r="D35" s="7"/>
      <c r="E35" s="7">
        <f t="shared" si="34"/>
        <v>0</v>
      </c>
      <c r="F35" s="7">
        <f t="shared" si="35"/>
        <v>0</v>
      </c>
      <c r="G35" s="7">
        <f t="shared" si="36"/>
        <v>0</v>
      </c>
      <c r="H35" s="35"/>
      <c r="I35" s="35"/>
      <c r="J35" s="35"/>
      <c r="K35" s="40"/>
      <c r="L35" s="40"/>
      <c r="M35" s="7">
        <f t="shared" ref="M35" si="42">SUM(N35:P35)</f>
        <v>0</v>
      </c>
      <c r="N35" s="15"/>
      <c r="O35" s="35"/>
      <c r="P35" s="15"/>
      <c r="Q35" s="35"/>
      <c r="R35" s="15"/>
      <c r="S35" s="35"/>
      <c r="T35" s="35"/>
      <c r="U35" s="7">
        <f t="shared" si="38"/>
        <v>0</v>
      </c>
      <c r="V35" s="35"/>
      <c r="W35" s="35"/>
      <c r="X35" s="35"/>
      <c r="Y35" s="35"/>
      <c r="Z35" s="15"/>
      <c r="AA35" s="35"/>
      <c r="AB35" s="35"/>
      <c r="AC35" s="35"/>
      <c r="AD35" s="7">
        <f t="shared" si="39"/>
        <v>0</v>
      </c>
      <c r="AE35" s="35"/>
      <c r="AF35" s="35"/>
      <c r="AG35" s="35"/>
      <c r="AH35" s="35"/>
      <c r="AI35" s="40"/>
      <c r="AJ35" s="35"/>
      <c r="AK35" s="35"/>
      <c r="AL35" s="35"/>
      <c r="AM35" s="35"/>
      <c r="AN35" s="35"/>
      <c r="AO35" s="35"/>
      <c r="AP35" s="35"/>
      <c r="AQ35" s="35"/>
      <c r="AR35" s="35"/>
      <c r="AS35" s="35"/>
      <c r="AT35" s="35"/>
      <c r="AU35" s="35"/>
      <c r="AV35" s="15"/>
      <c r="AW35" s="35"/>
      <c r="AX35" s="35"/>
      <c r="AY35" s="35"/>
      <c r="AZ35" s="35"/>
      <c r="BA35" s="35"/>
      <c r="BB35" s="35"/>
      <c r="BC35" s="35"/>
      <c r="BD35" s="35"/>
      <c r="BE35" s="35"/>
      <c r="BF35" s="35"/>
      <c r="BG35" s="7">
        <f t="shared" si="40"/>
        <v>0</v>
      </c>
      <c r="BH35" s="35"/>
      <c r="BI35" s="40"/>
      <c r="BJ35" s="35"/>
      <c r="BK35" s="10" t="s">
        <v>409</v>
      </c>
      <c r="BL35" s="15" t="s">
        <v>131</v>
      </c>
      <c r="BM35" s="35"/>
      <c r="BN35" s="38" t="s">
        <v>79</v>
      </c>
      <c r="BO35" s="37" t="s">
        <v>392</v>
      </c>
      <c r="BP35" s="39"/>
      <c r="BQ35" s="16"/>
      <c r="BR35" s="14" t="s">
        <v>133</v>
      </c>
      <c r="BS35" s="12"/>
      <c r="BT35" s="39"/>
      <c r="BU35" s="39"/>
      <c r="BV35" s="39"/>
      <c r="BW35" s="41"/>
      <c r="BX35" s="39">
        <f t="shared" ref="BX35" si="43">SUM(G35:BJ35)</f>
        <v>0</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ht="37.5" x14ac:dyDescent="0.3">
      <c r="A36" s="22">
        <v>28</v>
      </c>
      <c r="B36" s="47" t="s">
        <v>458</v>
      </c>
      <c r="C36" s="7">
        <v>50</v>
      </c>
      <c r="D36" s="7"/>
      <c r="E36" s="7">
        <f t="shared" ref="E36" si="44">F36+U36+BG36</f>
        <v>0</v>
      </c>
      <c r="F36" s="7">
        <f t="shared" ref="F36" si="45">G36+K36+L36+M36+R36+S36+T36</f>
        <v>0</v>
      </c>
      <c r="G36" s="7">
        <f t="shared" ref="G36" si="46">H36+I36+J36</f>
        <v>0</v>
      </c>
      <c r="H36" s="35"/>
      <c r="I36" s="35"/>
      <c r="J36" s="35"/>
      <c r="K36" s="40"/>
      <c r="L36" s="40"/>
      <c r="M36" s="7">
        <f t="shared" ref="M36" si="47">SUM(N36:P36)</f>
        <v>0</v>
      </c>
      <c r="N36" s="15"/>
      <c r="O36" s="35"/>
      <c r="P36" s="15"/>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35"/>
      <c r="AF36" s="35"/>
      <c r="AG36" s="35"/>
      <c r="AH36" s="35"/>
      <c r="AI36" s="40"/>
      <c r="AJ36" s="35"/>
      <c r="AK36" s="35"/>
      <c r="AL36" s="35"/>
      <c r="AM36" s="35"/>
      <c r="AN36" s="35"/>
      <c r="AO36" s="35"/>
      <c r="AP36" s="35"/>
      <c r="AQ36" s="35"/>
      <c r="AR36" s="35"/>
      <c r="AS36" s="35"/>
      <c r="AT36" s="35"/>
      <c r="AU36" s="35"/>
      <c r="AV36" s="15"/>
      <c r="AW36" s="35"/>
      <c r="AX36" s="35"/>
      <c r="AY36" s="35"/>
      <c r="AZ36" s="35"/>
      <c r="BA36" s="35"/>
      <c r="BB36" s="35"/>
      <c r="BC36" s="35"/>
      <c r="BD36" s="35"/>
      <c r="BE36" s="35"/>
      <c r="BF36" s="35"/>
      <c r="BG36" s="7">
        <f t="shared" ref="BG36" si="50">BH36+BI36+BJ36</f>
        <v>0</v>
      </c>
      <c r="BH36" s="35"/>
      <c r="BI36" s="40"/>
      <c r="BJ36" s="35"/>
      <c r="BK36" s="10" t="s">
        <v>409</v>
      </c>
      <c r="BL36" s="15" t="s">
        <v>131</v>
      </c>
      <c r="BM36" s="35"/>
      <c r="BN36" s="38"/>
    </row>
    <row r="37" spans="1:104" ht="37.5" x14ac:dyDescent="0.3">
      <c r="A37" s="22">
        <v>29</v>
      </c>
      <c r="B37" s="47" t="s">
        <v>459</v>
      </c>
      <c r="C37" s="7">
        <v>3.46</v>
      </c>
      <c r="D37" s="7"/>
      <c r="E37" s="7">
        <f t="shared" ref="E37" si="51">F37+U37+BG37</f>
        <v>0</v>
      </c>
      <c r="F37" s="7">
        <f t="shared" ref="F37" si="52">G37+K37+L37+M37+R37+S37+T37</f>
        <v>0</v>
      </c>
      <c r="G37" s="7">
        <f t="shared" ref="G37" si="53">H37+I37+J37</f>
        <v>0</v>
      </c>
      <c r="H37" s="35"/>
      <c r="I37" s="35"/>
      <c r="J37" s="35"/>
      <c r="K37" s="40"/>
      <c r="L37" s="40"/>
      <c r="M37" s="7">
        <f t="shared" ref="M37" si="54">SUM(N37:P37)</f>
        <v>0</v>
      </c>
      <c r="N37" s="15"/>
      <c r="O37" s="35"/>
      <c r="P37" s="15"/>
      <c r="Q37" s="35"/>
      <c r="R37" s="15"/>
      <c r="S37" s="35"/>
      <c r="T37" s="35"/>
      <c r="U37" s="7">
        <f t="shared" ref="U37" si="55">V37+W37+X37+Y37+Z37+AA37+AB37+AC37+AD37+AU37+AV37+AW37+AX37+AY37+AZ37+BA37+BB37+BC37+BD37+BE37+BF37</f>
        <v>0</v>
      </c>
      <c r="V37" s="35"/>
      <c r="W37" s="35"/>
      <c r="X37" s="35"/>
      <c r="Y37" s="35"/>
      <c r="Z37" s="15"/>
      <c r="AA37" s="35"/>
      <c r="AB37" s="35"/>
      <c r="AC37" s="35"/>
      <c r="AD37" s="7">
        <f t="shared" ref="AD37" si="56">SUM(AE37:AT37)</f>
        <v>0</v>
      </c>
      <c r="AE37" s="35"/>
      <c r="AF37" s="35"/>
      <c r="AG37" s="35"/>
      <c r="AH37" s="35"/>
      <c r="AI37" s="40"/>
      <c r="AJ37" s="35"/>
      <c r="AK37" s="35"/>
      <c r="AL37" s="35"/>
      <c r="AM37" s="35"/>
      <c r="AN37" s="35"/>
      <c r="AO37" s="35"/>
      <c r="AP37" s="35"/>
      <c r="AQ37" s="35"/>
      <c r="AR37" s="35"/>
      <c r="AS37" s="35"/>
      <c r="AT37" s="35"/>
      <c r="AU37" s="35"/>
      <c r="AV37" s="15"/>
      <c r="AW37" s="35"/>
      <c r="AX37" s="35"/>
      <c r="AY37" s="35"/>
      <c r="AZ37" s="35"/>
      <c r="BA37" s="35"/>
      <c r="BB37" s="35"/>
      <c r="BC37" s="35"/>
      <c r="BD37" s="35"/>
      <c r="BE37" s="35"/>
      <c r="BF37" s="35"/>
      <c r="BG37" s="7">
        <f t="shared" ref="BG37" si="57">BH37+BI37+BJ37</f>
        <v>0</v>
      </c>
      <c r="BH37" s="35"/>
      <c r="BI37" s="40"/>
      <c r="BJ37" s="35"/>
      <c r="BK37" s="10" t="s">
        <v>409</v>
      </c>
      <c r="BL37" s="15" t="s">
        <v>131</v>
      </c>
      <c r="BM37" s="35"/>
      <c r="BN37" s="38"/>
    </row>
    <row r="38" spans="1:104" x14ac:dyDescent="0.3">
      <c r="A38" s="22">
        <v>30</v>
      </c>
      <c r="B38" s="125" t="s">
        <v>460</v>
      </c>
      <c r="C38" s="7">
        <v>0.2</v>
      </c>
      <c r="D38" s="7"/>
      <c r="E38" s="7">
        <f t="shared" ref="E38:E40" si="58">F38+U38+BG38</f>
        <v>0</v>
      </c>
      <c r="F38" s="7">
        <f t="shared" ref="F38:F40" si="59">G38+K38+L38+M38+R38+S38+T38</f>
        <v>0</v>
      </c>
      <c r="G38" s="7">
        <f t="shared" ref="G38:G40" si="60">H38+I38+J38</f>
        <v>0</v>
      </c>
      <c r="H38" s="35"/>
      <c r="I38" s="35"/>
      <c r="J38" s="35"/>
      <c r="K38" s="40"/>
      <c r="L38" s="40"/>
      <c r="M38" s="7">
        <f t="shared" ref="M38:M40" si="61">SUM(N38:P38)</f>
        <v>0</v>
      </c>
      <c r="N38" s="15"/>
      <c r="O38" s="35"/>
      <c r="P38" s="15"/>
      <c r="Q38" s="35"/>
      <c r="R38" s="15"/>
      <c r="S38" s="35"/>
      <c r="T38" s="35"/>
      <c r="U38" s="7">
        <f t="shared" ref="U38:U40" si="62">V38+W38+X38+Y38+Z38+AA38+AB38+AC38+AD38+AU38+AV38+AW38+AX38+AY38+AZ38+BA38+BB38+BC38+BD38+BE38+BF38</f>
        <v>0</v>
      </c>
      <c r="V38" s="35"/>
      <c r="W38" s="35"/>
      <c r="X38" s="35"/>
      <c r="Y38" s="35"/>
      <c r="Z38" s="15"/>
      <c r="AA38" s="35"/>
      <c r="AB38" s="35"/>
      <c r="AC38" s="35"/>
      <c r="AD38" s="7">
        <f t="shared" ref="AD38:AD40" si="63">SUM(AE38:AT38)</f>
        <v>0</v>
      </c>
      <c r="AE38" s="35"/>
      <c r="AF38" s="35"/>
      <c r="AG38" s="35"/>
      <c r="AH38" s="35"/>
      <c r="AI38" s="40"/>
      <c r="AJ38" s="35"/>
      <c r="AK38" s="35"/>
      <c r="AL38" s="35"/>
      <c r="AM38" s="35"/>
      <c r="AN38" s="35"/>
      <c r="AO38" s="35"/>
      <c r="AP38" s="35"/>
      <c r="AQ38" s="35"/>
      <c r="AR38" s="35"/>
      <c r="AS38" s="35"/>
      <c r="AT38" s="35"/>
      <c r="AU38" s="35"/>
      <c r="AV38" s="15"/>
      <c r="AW38" s="35"/>
      <c r="AX38" s="35"/>
      <c r="AY38" s="35"/>
      <c r="AZ38" s="35"/>
      <c r="BA38" s="35"/>
      <c r="BB38" s="35"/>
      <c r="BC38" s="35"/>
      <c r="BD38" s="35"/>
      <c r="BE38" s="35"/>
      <c r="BF38" s="35"/>
      <c r="BG38" s="7">
        <f t="shared" ref="BG38:BG40" si="64">BH38+BI38+BJ38</f>
        <v>0</v>
      </c>
      <c r="BH38" s="35"/>
      <c r="BI38" s="40"/>
      <c r="BJ38" s="35"/>
      <c r="BK38" s="10" t="s">
        <v>409</v>
      </c>
      <c r="BL38" s="15" t="s">
        <v>131</v>
      </c>
      <c r="BM38" s="35"/>
      <c r="BN38" s="38" t="s">
        <v>94</v>
      </c>
    </row>
    <row r="39" spans="1:104" x14ac:dyDescent="0.3">
      <c r="A39" s="22">
        <v>31</v>
      </c>
      <c r="B39" s="125" t="s">
        <v>467</v>
      </c>
      <c r="C39" s="7">
        <v>0.2</v>
      </c>
      <c r="D39" s="7"/>
      <c r="E39" s="7">
        <f t="shared" si="58"/>
        <v>0</v>
      </c>
      <c r="F39" s="7">
        <f t="shared" si="59"/>
        <v>0</v>
      </c>
      <c r="G39" s="7">
        <f t="shared" si="60"/>
        <v>0</v>
      </c>
      <c r="H39" s="35"/>
      <c r="I39" s="35"/>
      <c r="J39" s="35"/>
      <c r="K39" s="40"/>
      <c r="L39" s="40"/>
      <c r="M39" s="7">
        <f t="shared" si="61"/>
        <v>0</v>
      </c>
      <c r="N39" s="15"/>
      <c r="O39" s="35"/>
      <c r="P39" s="15"/>
      <c r="Q39" s="35"/>
      <c r="R39" s="15"/>
      <c r="S39" s="35"/>
      <c r="T39" s="35"/>
      <c r="U39" s="7">
        <f t="shared" si="62"/>
        <v>0</v>
      </c>
      <c r="V39" s="35"/>
      <c r="W39" s="35"/>
      <c r="X39" s="35"/>
      <c r="Y39" s="35"/>
      <c r="Z39" s="15"/>
      <c r="AA39" s="35"/>
      <c r="AB39" s="35"/>
      <c r="AC39" s="35"/>
      <c r="AD39" s="7">
        <f t="shared" si="63"/>
        <v>0</v>
      </c>
      <c r="AE39" s="35"/>
      <c r="AF39" s="35"/>
      <c r="AG39" s="35"/>
      <c r="AH39" s="35"/>
      <c r="AI39" s="40"/>
      <c r="AJ39" s="35"/>
      <c r="AK39" s="35"/>
      <c r="AL39" s="35"/>
      <c r="AM39" s="35"/>
      <c r="AN39" s="35"/>
      <c r="AO39" s="35"/>
      <c r="AP39" s="35"/>
      <c r="AQ39" s="35"/>
      <c r="AR39" s="35"/>
      <c r="AS39" s="35"/>
      <c r="AT39" s="35"/>
      <c r="AU39" s="35"/>
      <c r="AV39" s="15"/>
      <c r="AW39" s="35"/>
      <c r="AX39" s="35"/>
      <c r="AY39" s="35"/>
      <c r="AZ39" s="35"/>
      <c r="BA39" s="35"/>
      <c r="BB39" s="35"/>
      <c r="BC39" s="35"/>
      <c r="BD39" s="35"/>
      <c r="BE39" s="35"/>
      <c r="BF39" s="35"/>
      <c r="BG39" s="7">
        <f t="shared" si="64"/>
        <v>0</v>
      </c>
      <c r="BH39" s="35"/>
      <c r="BI39" s="40"/>
      <c r="BJ39" s="35"/>
      <c r="BK39" s="10" t="s">
        <v>409</v>
      </c>
      <c r="BL39" s="15" t="s">
        <v>131</v>
      </c>
      <c r="BM39" s="35"/>
      <c r="BN39" s="38" t="s">
        <v>94</v>
      </c>
    </row>
    <row r="40" spans="1:104" x14ac:dyDescent="0.3">
      <c r="A40" s="22">
        <v>32</v>
      </c>
      <c r="B40" s="16" t="s">
        <v>468</v>
      </c>
      <c r="C40" s="7">
        <v>0.1</v>
      </c>
      <c r="D40" s="7"/>
      <c r="E40" s="7">
        <f t="shared" si="58"/>
        <v>0</v>
      </c>
      <c r="F40" s="7">
        <f t="shared" si="59"/>
        <v>0</v>
      </c>
      <c r="G40" s="7">
        <f t="shared" si="60"/>
        <v>0</v>
      </c>
      <c r="H40" s="35"/>
      <c r="I40" s="35"/>
      <c r="J40" s="35"/>
      <c r="K40" s="40"/>
      <c r="L40" s="40"/>
      <c r="M40" s="7">
        <f t="shared" si="61"/>
        <v>0</v>
      </c>
      <c r="N40" s="15"/>
      <c r="O40" s="35"/>
      <c r="P40" s="15"/>
      <c r="Q40" s="35"/>
      <c r="R40" s="15"/>
      <c r="S40" s="35"/>
      <c r="T40" s="35"/>
      <c r="U40" s="7">
        <f t="shared" si="62"/>
        <v>0</v>
      </c>
      <c r="V40" s="35"/>
      <c r="W40" s="35"/>
      <c r="X40" s="35"/>
      <c r="Y40" s="35"/>
      <c r="Z40" s="15"/>
      <c r="AA40" s="35"/>
      <c r="AB40" s="35"/>
      <c r="AC40" s="35"/>
      <c r="AD40" s="7">
        <f t="shared" si="63"/>
        <v>0</v>
      </c>
      <c r="AE40" s="35"/>
      <c r="AF40" s="35"/>
      <c r="AG40" s="35"/>
      <c r="AH40" s="35"/>
      <c r="AI40" s="40"/>
      <c r="AJ40" s="35"/>
      <c r="AK40" s="35"/>
      <c r="AL40" s="35"/>
      <c r="AM40" s="35"/>
      <c r="AN40" s="35"/>
      <c r="AO40" s="35"/>
      <c r="AP40" s="35"/>
      <c r="AQ40" s="35"/>
      <c r="AR40" s="35"/>
      <c r="AS40" s="35"/>
      <c r="AT40" s="35"/>
      <c r="AU40" s="35"/>
      <c r="AV40" s="15"/>
      <c r="AW40" s="35"/>
      <c r="AX40" s="35"/>
      <c r="AY40" s="35"/>
      <c r="AZ40" s="35"/>
      <c r="BA40" s="35"/>
      <c r="BB40" s="35"/>
      <c r="BC40" s="35"/>
      <c r="BD40" s="35"/>
      <c r="BE40" s="35"/>
      <c r="BF40" s="35"/>
      <c r="BG40" s="7">
        <f t="shared" si="64"/>
        <v>0</v>
      </c>
      <c r="BH40" s="35"/>
      <c r="BI40" s="40"/>
      <c r="BJ40" s="35"/>
      <c r="BK40" s="10" t="s">
        <v>409</v>
      </c>
      <c r="BL40" s="15" t="s">
        <v>131</v>
      </c>
      <c r="BM40" s="35"/>
      <c r="BN40" s="38" t="s">
        <v>94</v>
      </c>
    </row>
  </sheetData>
  <autoFilter ref="A9:XFD35"/>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23:BK35 BK10:BK21">
    <cfRule type="duplicateValues" dxfId="13" priority="223" stopIfTrue="1"/>
  </conditionalFormatting>
  <conditionalFormatting sqref="BK23:BK35 BK10:BK21">
    <cfRule type="duplicateValues" dxfId="12" priority="225" stopIfTrue="1"/>
  </conditionalFormatting>
  <conditionalFormatting sqref="BK36">
    <cfRule type="duplicateValues" dxfId="11" priority="11" stopIfTrue="1"/>
  </conditionalFormatting>
  <conditionalFormatting sqref="BK36">
    <cfRule type="duplicateValues" dxfId="10" priority="12" stopIfTrue="1"/>
  </conditionalFormatting>
  <conditionalFormatting sqref="BK37">
    <cfRule type="duplicateValues" dxfId="9" priority="9" stopIfTrue="1"/>
  </conditionalFormatting>
  <conditionalFormatting sqref="BK37">
    <cfRule type="duplicateValues" dxfId="8" priority="10" stopIfTrue="1"/>
  </conditionalFormatting>
  <conditionalFormatting sqref="BK38">
    <cfRule type="duplicateValues" dxfId="7" priority="7" stopIfTrue="1"/>
  </conditionalFormatting>
  <conditionalFormatting sqref="BK38">
    <cfRule type="duplicateValues" dxfId="6" priority="8" stopIfTrue="1"/>
  </conditionalFormatting>
  <conditionalFormatting sqref="BK39">
    <cfRule type="duplicateValues" dxfId="5" priority="5" stopIfTrue="1"/>
  </conditionalFormatting>
  <conditionalFormatting sqref="BK39">
    <cfRule type="duplicateValues" dxfId="4" priority="6" stopIfTrue="1"/>
  </conditionalFormatting>
  <conditionalFormatting sqref="BK40">
    <cfRule type="duplicateValues" dxfId="3" priority="3" stopIfTrue="1"/>
  </conditionalFormatting>
  <conditionalFormatting sqref="BK40">
    <cfRule type="duplicateValues" dxfId="2" priority="4" stopIfTrue="1"/>
  </conditionalFormatting>
  <conditionalFormatting sqref="BK22">
    <cfRule type="duplicateValues" dxfId="1" priority="1" stopIfTrue="1"/>
  </conditionalFormatting>
  <conditionalFormatting sqref="BK22">
    <cfRule type="duplicateValues" dxfId="0" priority="2" stopIfTrue="1"/>
  </conditionalFormatting>
  <pageMargins left="0.28000000000000003" right="0.23" top="0.47" bottom="0.49"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3"/>
  <dimension ref="A1:EH113"/>
  <sheetViews>
    <sheetView zoomScale="50" zoomScaleNormal="50" workbookViewId="0">
      <selection activeCell="CU44" sqref="CU44"/>
    </sheetView>
  </sheetViews>
  <sheetFormatPr defaultColWidth="8.77734375" defaultRowHeight="18.75" x14ac:dyDescent="0.3"/>
  <cols>
    <col min="1" max="1" width="11.21875" style="132" customWidth="1"/>
    <col min="2" max="2" width="39.21875" style="46" customWidth="1"/>
    <col min="3" max="4" width="8.44140625" style="46" customWidth="1"/>
    <col min="5" max="5" width="8.5546875" style="46" customWidth="1"/>
    <col min="6" max="6" width="8.6640625" style="46" customWidth="1"/>
    <col min="7" max="16" width="8.6640625" style="46" hidden="1" customWidth="1"/>
    <col min="17" max="17" width="9.88671875" style="46" hidden="1" customWidth="1"/>
    <col min="18" max="20" width="8.6640625" style="46" hidden="1" customWidth="1"/>
    <col min="21" max="21" width="8.5546875" style="46" customWidth="1"/>
    <col min="22" max="58" width="8.6640625" style="46" hidden="1" customWidth="1"/>
    <col min="59" max="59" width="7.44140625" style="46" customWidth="1"/>
    <col min="60" max="62" width="10.5546875" style="46" hidden="1" customWidth="1"/>
    <col min="63" max="63" width="22.21875" style="46" hidden="1" customWidth="1"/>
    <col min="64" max="64" width="14.44140625" style="46" customWidth="1"/>
    <col min="65" max="65" width="10.109375" style="46" hidden="1" customWidth="1"/>
    <col min="66" max="66" width="8.21875" style="132" customWidth="1"/>
    <col min="67" max="67" width="42.44140625" style="132" customWidth="1"/>
    <col min="68" max="68" width="13.77734375" style="132" customWidth="1"/>
    <col min="69" max="69" width="14.21875" style="132" hidden="1" customWidth="1"/>
    <col min="70" max="70" width="11.33203125" style="132" hidden="1" customWidth="1"/>
    <col min="71" max="75" width="8.77734375" style="46" hidden="1" customWidth="1"/>
    <col min="76" max="76" width="31.21875" style="46" hidden="1" customWidth="1"/>
    <col min="77" max="77" width="17.6640625" style="46" hidden="1" customWidth="1"/>
    <col min="78" max="78" width="14.77734375" style="46" hidden="1" customWidth="1"/>
    <col min="79" max="98" width="8.77734375" style="46" hidden="1" customWidth="1"/>
    <col min="99" max="99" width="15" style="46" customWidth="1"/>
    <col min="100" max="16384" width="8.77734375" style="46"/>
  </cols>
  <sheetData>
    <row r="1" spans="1:90"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0" ht="34.5" customHeight="1" x14ac:dyDescent="0.3">
      <c r="A2" s="756" t="s">
        <v>1182</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R2" s="36"/>
    </row>
    <row r="3" spans="1:90" ht="33.75" hidden="1" customHeight="1" x14ac:dyDescent="0.3">
      <c r="A3" s="756" t="s">
        <v>375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R3" s="36"/>
    </row>
    <row r="4" spans="1:90" x14ac:dyDescent="0.3">
      <c r="A4" s="757" t="s">
        <v>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c r="BC4" s="757"/>
      <c r="BD4" s="757"/>
      <c r="BE4" s="757"/>
      <c r="BF4" s="757"/>
      <c r="BG4" s="757"/>
      <c r="BH4" s="757"/>
      <c r="BI4" s="757"/>
      <c r="BJ4" s="757"/>
      <c r="BK4" s="757"/>
      <c r="BL4" s="757"/>
      <c r="BM4" s="757"/>
      <c r="BN4" s="757"/>
      <c r="BO4" s="757"/>
      <c r="BP4" s="135"/>
      <c r="BR4" s="135"/>
    </row>
    <row r="5" spans="1:90" s="26" customFormat="1" ht="31.7" customHeigh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53" t="s">
        <v>658</v>
      </c>
      <c r="BQ5" s="60"/>
      <c r="BR5" s="161"/>
    </row>
    <row r="6" spans="1:90"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53"/>
      <c r="BQ6" s="60"/>
      <c r="BR6" s="161"/>
    </row>
    <row r="7" spans="1:90"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53"/>
      <c r="BQ7" s="60"/>
      <c r="BR7" s="161"/>
    </row>
    <row r="8" spans="1:90" s="26" customFormat="1" ht="108.7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53"/>
      <c r="BQ8" s="60" t="s">
        <v>917</v>
      </c>
      <c r="BR8" s="161" t="s">
        <v>1153</v>
      </c>
      <c r="BS8" s="572" t="s">
        <v>1117</v>
      </c>
      <c r="BT8" s="26" t="s">
        <v>1140</v>
      </c>
    </row>
    <row r="9" spans="1:90" s="26" customFormat="1" x14ac:dyDescent="0.3">
      <c r="A9" s="138">
        <v>2</v>
      </c>
      <c r="B9" s="139" t="s">
        <v>146</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29"/>
      <c r="BN9" s="29"/>
      <c r="BO9" s="29"/>
      <c r="BP9" s="143"/>
      <c r="BQ9" s="60"/>
      <c r="BR9" s="573"/>
    </row>
    <row r="10" spans="1:90" s="711" customFormat="1" ht="37.5" x14ac:dyDescent="0.3">
      <c r="A10" s="713" t="s">
        <v>147</v>
      </c>
      <c r="B10" s="707" t="s">
        <v>1207</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708"/>
      <c r="BN10" s="708"/>
      <c r="BO10" s="708"/>
      <c r="BP10" s="709"/>
      <c r="BQ10" s="81"/>
      <c r="BR10" s="710"/>
    </row>
    <row r="11" spans="1:90" s="26" customFormat="1" ht="37.5" x14ac:dyDescent="0.3">
      <c r="A11" s="703" t="s">
        <v>149</v>
      </c>
      <c r="B11" s="704" t="s">
        <v>148</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f>SUM(BH12:BH12)</f>
        <v>0</v>
      </c>
      <c r="BI11" s="141">
        <f>SUM(BI12:BI12)</f>
        <v>0</v>
      </c>
      <c r="BJ11" s="141">
        <f>SUM(BJ12:BJ12)</f>
        <v>0</v>
      </c>
      <c r="BK11" s="29"/>
      <c r="BL11" s="29"/>
      <c r="BM11" s="29"/>
      <c r="BN11" s="29"/>
      <c r="BO11" s="29"/>
      <c r="BP11" s="143"/>
      <c r="BQ11" s="60"/>
      <c r="BR11" s="573"/>
    </row>
    <row r="12" spans="1:90" s="49" customFormat="1" ht="37.5" x14ac:dyDescent="0.3">
      <c r="A12" s="15">
        <v>1</v>
      </c>
      <c r="B12" s="589" t="s">
        <v>654</v>
      </c>
      <c r="C12" s="7">
        <f t="shared" ref="C12" si="0">D12+E12</f>
        <v>0.73</v>
      </c>
      <c r="D12" s="7"/>
      <c r="E12" s="7">
        <f>F12+U12+BG12</f>
        <v>0.73</v>
      </c>
      <c r="F12" s="7">
        <f>G12+K12+L12+M12+R12+S12+T12</f>
        <v>0.67</v>
      </c>
      <c r="G12" s="140">
        <f>H12+I12+J12</f>
        <v>0.12</v>
      </c>
      <c r="H12" s="168">
        <v>0.12</v>
      </c>
      <c r="I12" s="157"/>
      <c r="J12" s="157"/>
      <c r="K12" s="168">
        <v>0.55000000000000004</v>
      </c>
      <c r="L12" s="168"/>
      <c r="M12" s="140">
        <f t="shared" ref="M12" si="1">SUM(N12:P12)</f>
        <v>0</v>
      </c>
      <c r="N12" s="168"/>
      <c r="O12" s="157"/>
      <c r="P12" s="168"/>
      <c r="Q12" s="157"/>
      <c r="R12" s="168"/>
      <c r="S12" s="157"/>
      <c r="T12" s="157"/>
      <c r="U12" s="7">
        <f t="shared" ref="U12" si="2">V12+W12+X12+Y12+Z12+AA12+AB12+AC12+AD12+AU12+AV12+AW12+AX12+AY12+AZ12+BA12+BB12+BC12+BD12+BE12+BF12</f>
        <v>0.06</v>
      </c>
      <c r="V12" s="157"/>
      <c r="W12" s="157"/>
      <c r="X12" s="157"/>
      <c r="Y12" s="157"/>
      <c r="Z12" s="157"/>
      <c r="AA12" s="157"/>
      <c r="AB12" s="157"/>
      <c r="AC12" s="157"/>
      <c r="AD12" s="141">
        <f t="shared" ref="AD12" si="3">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7">
        <f t="shared" ref="BG12" si="4">BH12+BI12+BJ12</f>
        <v>0</v>
      </c>
      <c r="BH12" s="149"/>
      <c r="BI12" s="149"/>
      <c r="BJ12" s="56"/>
      <c r="BK12" s="152" t="s">
        <v>409</v>
      </c>
      <c r="BL12" s="17" t="s">
        <v>199</v>
      </c>
      <c r="BM12" s="149"/>
      <c r="BN12" s="15" t="s">
        <v>94</v>
      </c>
      <c r="BO12" s="45" t="s">
        <v>760</v>
      </c>
      <c r="BP12" s="15" t="s">
        <v>1208</v>
      </c>
      <c r="BQ12" s="132"/>
      <c r="BR12" s="588"/>
      <c r="BS12" s="46" t="s">
        <v>1118</v>
      </c>
      <c r="BT12" s="46"/>
    </row>
    <row r="13" spans="1:90" s="49" customFormat="1" ht="37.5" x14ac:dyDescent="0.3">
      <c r="A13" s="759">
        <v>2</v>
      </c>
      <c r="B13" s="761" t="s">
        <v>197</v>
      </c>
      <c r="C13" s="7">
        <f>D13+E13</f>
        <v>2.3200000000000003</v>
      </c>
      <c r="D13" s="7"/>
      <c r="E13" s="7">
        <f>F13+U13+BG13</f>
        <v>2.3200000000000003</v>
      </c>
      <c r="F13" s="7">
        <f>G13+K13+L13+M13+R13+S13+T13</f>
        <v>1.78</v>
      </c>
      <c r="G13" s="140">
        <f>H13+I13+J13</f>
        <v>0</v>
      </c>
      <c r="H13" s="168"/>
      <c r="I13" s="168"/>
      <c r="J13" s="168"/>
      <c r="K13" s="168">
        <v>0.95</v>
      </c>
      <c r="L13" s="168">
        <v>0.22</v>
      </c>
      <c r="M13" s="140">
        <f>SUM(N13:P13)</f>
        <v>0.54</v>
      </c>
      <c r="N13" s="168"/>
      <c r="O13" s="168"/>
      <c r="P13" s="168">
        <v>0.54</v>
      </c>
      <c r="Q13" s="168"/>
      <c r="R13" s="168">
        <v>7.0000000000000007E-2</v>
      </c>
      <c r="S13" s="168"/>
      <c r="T13" s="168"/>
      <c r="U13" s="7">
        <f>V13+W13+X13+Y13+Z13+AA13+AB13+AC13+AD13+AU13+AV13+AW13+AX13+AY13+AZ13+BA13+BB13+BC13+BD13+BE13+BF13</f>
        <v>0.54</v>
      </c>
      <c r="V13" s="168"/>
      <c r="W13" s="168"/>
      <c r="X13" s="168"/>
      <c r="Y13" s="168"/>
      <c r="Z13" s="168"/>
      <c r="AA13" s="168"/>
      <c r="AB13" s="168"/>
      <c r="AC13" s="168"/>
      <c r="AD13" s="141">
        <f>SUM(AE13:AT13)</f>
        <v>0.3</v>
      </c>
      <c r="AE13" s="168"/>
      <c r="AF13" s="168"/>
      <c r="AG13" s="168"/>
      <c r="AH13" s="168"/>
      <c r="AI13" s="168"/>
      <c r="AJ13" s="168"/>
      <c r="AK13" s="168">
        <v>0.3</v>
      </c>
      <c r="AL13" s="168"/>
      <c r="AM13" s="168"/>
      <c r="AN13" s="168"/>
      <c r="AO13" s="168"/>
      <c r="AP13" s="168"/>
      <c r="AQ13" s="168"/>
      <c r="AR13" s="168"/>
      <c r="AS13" s="168"/>
      <c r="AT13" s="168"/>
      <c r="AU13" s="168"/>
      <c r="AV13" s="168"/>
      <c r="AW13" s="168"/>
      <c r="AX13" s="168">
        <v>0.23</v>
      </c>
      <c r="AY13" s="168"/>
      <c r="AZ13" s="168"/>
      <c r="BA13" s="168"/>
      <c r="BB13" s="168"/>
      <c r="BC13" s="168"/>
      <c r="BD13" s="168">
        <v>0.01</v>
      </c>
      <c r="BE13" s="168"/>
      <c r="BF13" s="168"/>
      <c r="BG13" s="7">
        <f>BH13+BI13+BJ13</f>
        <v>0</v>
      </c>
      <c r="BH13" s="56"/>
      <c r="BI13" s="56"/>
      <c r="BJ13" s="56"/>
      <c r="BK13" s="152" t="s">
        <v>409</v>
      </c>
      <c r="BL13" s="15" t="s">
        <v>199</v>
      </c>
      <c r="BM13" s="149" t="s">
        <v>966</v>
      </c>
      <c r="BN13" s="15" t="s">
        <v>104</v>
      </c>
      <c r="BO13" s="763" t="s">
        <v>509</v>
      </c>
      <c r="BP13" s="15" t="s">
        <v>1208</v>
      </c>
      <c r="BQ13" s="132"/>
      <c r="BR13" s="170"/>
      <c r="BS13" s="46"/>
      <c r="BT13" s="46"/>
      <c r="BU13" s="46"/>
      <c r="BV13" s="46"/>
      <c r="BW13" s="46"/>
      <c r="BX13" s="46"/>
      <c r="BY13" s="46"/>
      <c r="BZ13" s="46"/>
      <c r="CA13" s="46"/>
      <c r="CB13" s="46"/>
      <c r="CC13" s="46"/>
      <c r="CD13" s="46"/>
      <c r="CE13" s="46"/>
      <c r="CF13" s="46"/>
      <c r="CG13" s="46"/>
      <c r="CH13" s="46"/>
      <c r="CI13" s="46"/>
      <c r="CJ13" s="46"/>
      <c r="CK13" s="46"/>
      <c r="CL13" s="46"/>
    </row>
    <row r="14" spans="1:90" s="49" customFormat="1" ht="37.5" x14ac:dyDescent="0.3">
      <c r="A14" s="760"/>
      <c r="B14" s="762"/>
      <c r="C14" s="7">
        <f>D14+E14</f>
        <v>3.5599999999999996</v>
      </c>
      <c r="D14" s="7"/>
      <c r="E14" s="7">
        <f>F14+U14+BG14</f>
        <v>3.5599999999999996</v>
      </c>
      <c r="F14" s="7">
        <f>G14+K14+L14+M14+R14+S14+T14</f>
        <v>2.3699999999999997</v>
      </c>
      <c r="G14" s="140">
        <f>H14+I14+J14</f>
        <v>0</v>
      </c>
      <c r="H14" s="168"/>
      <c r="I14" s="168"/>
      <c r="J14" s="168"/>
      <c r="K14" s="168">
        <v>1</v>
      </c>
      <c r="L14" s="168">
        <v>0.3</v>
      </c>
      <c r="M14" s="140">
        <f>SUM(N14:P14)</f>
        <v>1</v>
      </c>
      <c r="N14" s="168"/>
      <c r="O14" s="168"/>
      <c r="P14" s="168">
        <v>1</v>
      </c>
      <c r="Q14" s="168"/>
      <c r="R14" s="168">
        <v>7.0000000000000007E-2</v>
      </c>
      <c r="S14" s="168"/>
      <c r="T14" s="168"/>
      <c r="U14" s="7">
        <f>V14+W14+X14+Y14+Z14+AA14+AB14+AC14+AD14+AU14+AV14+AW14+AX14+AY14+AZ14+BA14+BB14+BC14+BD14+BE14+BF14</f>
        <v>1.19</v>
      </c>
      <c r="V14" s="168"/>
      <c r="W14" s="168"/>
      <c r="X14" s="168"/>
      <c r="Y14" s="168"/>
      <c r="Z14" s="168"/>
      <c r="AA14" s="168"/>
      <c r="AB14" s="168"/>
      <c r="AC14" s="168"/>
      <c r="AD14" s="141">
        <f>SUM(AE14:AT14)</f>
        <v>1.17</v>
      </c>
      <c r="AE14" s="168">
        <v>0.85</v>
      </c>
      <c r="AF14" s="168"/>
      <c r="AG14" s="168"/>
      <c r="AH14" s="168"/>
      <c r="AI14" s="168"/>
      <c r="AJ14" s="168"/>
      <c r="AK14" s="168">
        <v>0.32</v>
      </c>
      <c r="AL14" s="168"/>
      <c r="AM14" s="168"/>
      <c r="AN14" s="168"/>
      <c r="AO14" s="168"/>
      <c r="AP14" s="168"/>
      <c r="AQ14" s="168"/>
      <c r="AR14" s="168"/>
      <c r="AS14" s="168"/>
      <c r="AT14" s="168"/>
      <c r="AU14" s="168"/>
      <c r="AV14" s="168"/>
      <c r="AW14" s="168"/>
      <c r="AX14" s="168"/>
      <c r="AY14" s="168"/>
      <c r="AZ14" s="168"/>
      <c r="BA14" s="168"/>
      <c r="BB14" s="168"/>
      <c r="BC14" s="168"/>
      <c r="BD14" s="168">
        <v>0.02</v>
      </c>
      <c r="BE14" s="168"/>
      <c r="BF14" s="168"/>
      <c r="BG14" s="7">
        <f>BH14+BI14+BJ14</f>
        <v>0</v>
      </c>
      <c r="BH14" s="56"/>
      <c r="BI14" s="56"/>
      <c r="BJ14" s="56"/>
      <c r="BK14" s="152" t="s">
        <v>409</v>
      </c>
      <c r="BL14" s="38" t="s">
        <v>161</v>
      </c>
      <c r="BM14" s="149" t="s">
        <v>651</v>
      </c>
      <c r="BN14" s="15" t="s">
        <v>104</v>
      </c>
      <c r="BO14" s="764"/>
      <c r="BP14" s="15" t="s">
        <v>1208</v>
      </c>
      <c r="BQ14" s="132"/>
      <c r="BR14" s="170"/>
      <c r="BS14" s="46"/>
      <c r="BT14" s="46"/>
      <c r="BU14" s="46"/>
      <c r="BV14" s="46"/>
      <c r="BW14" s="46"/>
      <c r="BX14" s="46"/>
      <c r="BY14" s="46"/>
      <c r="BZ14" s="46"/>
      <c r="CA14" s="46"/>
      <c r="CB14" s="46"/>
      <c r="CC14" s="46"/>
      <c r="CD14" s="46"/>
      <c r="CE14" s="46"/>
      <c r="CF14" s="46"/>
      <c r="CG14" s="46"/>
      <c r="CH14" s="46"/>
      <c r="CI14" s="46"/>
      <c r="CJ14" s="46"/>
      <c r="CK14" s="46"/>
      <c r="CL14" s="46"/>
    </row>
    <row r="15" spans="1:90" s="49" customFormat="1" ht="37.5" x14ac:dyDescent="0.3">
      <c r="A15" s="765">
        <v>3</v>
      </c>
      <c r="B15" s="766" t="s">
        <v>1205</v>
      </c>
      <c r="C15" s="7">
        <f>D15+E15</f>
        <v>6.5</v>
      </c>
      <c r="D15" s="7"/>
      <c r="E15" s="7">
        <f>F15+U15+BG15</f>
        <v>6.5</v>
      </c>
      <c r="F15" s="7">
        <f>G15+K15+L15+M15+R15+S15+T15</f>
        <v>6.5</v>
      </c>
      <c r="G15" s="140">
        <f>H15+I15+J15</f>
        <v>0</v>
      </c>
      <c r="H15" s="219"/>
      <c r="I15" s="168"/>
      <c r="J15" s="168"/>
      <c r="K15" s="140">
        <v>5</v>
      </c>
      <c r="L15" s="220">
        <v>1.5</v>
      </c>
      <c r="M15" s="140">
        <f>SUM(N15:P15)</f>
        <v>0</v>
      </c>
      <c r="N15" s="219"/>
      <c r="O15" s="168"/>
      <c r="P15" s="220"/>
      <c r="Q15" s="168"/>
      <c r="R15" s="220"/>
      <c r="S15" s="168"/>
      <c r="T15" s="168"/>
      <c r="U15" s="7">
        <f>V15+W15+X15+Y15+Z15+AA15+AB15+AC15+AD15+AU15+AV15+AW15+AX15+AY15+AZ15+BA15+BB15+BC15+BD15+BE15+BF15</f>
        <v>0</v>
      </c>
      <c r="V15" s="168"/>
      <c r="W15" s="168"/>
      <c r="X15" s="168"/>
      <c r="Y15" s="168"/>
      <c r="Z15" s="168"/>
      <c r="AA15" s="168"/>
      <c r="AB15" s="168"/>
      <c r="AC15" s="168"/>
      <c r="AD15" s="141">
        <f>SUM(AE15:AT15)</f>
        <v>0</v>
      </c>
      <c r="AE15" s="168"/>
      <c r="AF15" s="168"/>
      <c r="AG15" s="168"/>
      <c r="AH15" s="168"/>
      <c r="AI15" s="168"/>
      <c r="AJ15" s="168"/>
      <c r="AK15" s="168"/>
      <c r="AL15" s="168"/>
      <c r="AM15" s="168"/>
      <c r="AN15" s="168"/>
      <c r="AO15" s="168"/>
      <c r="AP15" s="168"/>
      <c r="AQ15" s="168"/>
      <c r="AR15" s="168"/>
      <c r="AS15" s="168"/>
      <c r="AT15" s="168"/>
      <c r="AU15" s="168"/>
      <c r="AV15" s="220"/>
      <c r="AW15" s="168"/>
      <c r="AX15" s="168"/>
      <c r="AY15" s="220"/>
      <c r="AZ15" s="220"/>
      <c r="BA15" s="168"/>
      <c r="BB15" s="168"/>
      <c r="BC15" s="168"/>
      <c r="BD15" s="220"/>
      <c r="BE15" s="168"/>
      <c r="BF15" s="168"/>
      <c r="BG15" s="7">
        <f>BH15+BI15+BJ15</f>
        <v>0</v>
      </c>
      <c r="BH15" s="56"/>
      <c r="BI15" s="56"/>
      <c r="BJ15" s="56"/>
      <c r="BK15" s="152" t="s">
        <v>409</v>
      </c>
      <c r="BL15" s="38" t="s">
        <v>161</v>
      </c>
      <c r="BM15" s="149" t="s">
        <v>973</v>
      </c>
      <c r="BN15" s="45" t="s">
        <v>100</v>
      </c>
      <c r="BO15" s="767" t="s">
        <v>509</v>
      </c>
      <c r="BP15" s="759" t="s">
        <v>1208</v>
      </c>
      <c r="BQ15" s="132"/>
      <c r="BR15" s="170"/>
      <c r="BS15" s="46"/>
      <c r="BT15" s="46"/>
      <c r="BU15" s="46"/>
      <c r="BV15" s="46"/>
      <c r="BW15" s="46"/>
      <c r="BX15" s="46"/>
      <c r="BY15" s="46"/>
      <c r="BZ15" s="46"/>
      <c r="CA15" s="46"/>
      <c r="CB15" s="46"/>
      <c r="CC15" s="46"/>
      <c r="CD15" s="46"/>
      <c r="CE15" s="46"/>
      <c r="CF15" s="46"/>
      <c r="CG15" s="46"/>
      <c r="CH15" s="46"/>
      <c r="CI15" s="46"/>
      <c r="CJ15" s="46"/>
      <c r="CK15" s="46"/>
      <c r="CL15" s="46"/>
    </row>
    <row r="16" spans="1:90" s="49" customFormat="1" x14ac:dyDescent="0.3">
      <c r="A16" s="765"/>
      <c r="B16" s="766"/>
      <c r="C16" s="7">
        <f>D16+E16</f>
        <v>5.24</v>
      </c>
      <c r="D16" s="7"/>
      <c r="E16" s="7">
        <f>F16+U16+BG16</f>
        <v>5.24</v>
      </c>
      <c r="F16" s="7">
        <f>G16+K16+L16+M16+R16+S16+T16</f>
        <v>5.24</v>
      </c>
      <c r="G16" s="140">
        <f>H16+I16+J16</f>
        <v>0</v>
      </c>
      <c r="H16" s="219"/>
      <c r="I16" s="168"/>
      <c r="J16" s="168"/>
      <c r="K16" s="140">
        <v>3.24</v>
      </c>
      <c r="L16" s="220">
        <v>2</v>
      </c>
      <c r="M16" s="140">
        <f>SUM(N16:P16)</f>
        <v>0</v>
      </c>
      <c r="N16" s="219"/>
      <c r="O16" s="168"/>
      <c r="P16" s="220"/>
      <c r="Q16" s="168"/>
      <c r="R16" s="220"/>
      <c r="S16" s="168"/>
      <c r="T16" s="168"/>
      <c r="U16" s="7">
        <f>V16+W16+X16+Y16+Z16+AA16+AB16+AC16+AD16+AU16+AV16+AW16+AX16+AY16+AZ16+BA16+BB16+BC16+BD16+BE16+BF16</f>
        <v>0</v>
      </c>
      <c r="V16" s="168"/>
      <c r="W16" s="168"/>
      <c r="X16" s="168"/>
      <c r="Y16" s="168"/>
      <c r="Z16" s="168"/>
      <c r="AA16" s="168"/>
      <c r="AB16" s="168"/>
      <c r="AC16" s="168"/>
      <c r="AD16" s="141">
        <f>SUM(AE16:AT16)</f>
        <v>0</v>
      </c>
      <c r="AE16" s="168"/>
      <c r="AF16" s="168"/>
      <c r="AG16" s="168"/>
      <c r="AH16" s="168"/>
      <c r="AI16" s="168"/>
      <c r="AJ16" s="168"/>
      <c r="AK16" s="168"/>
      <c r="AL16" s="168"/>
      <c r="AM16" s="168"/>
      <c r="AN16" s="168"/>
      <c r="AO16" s="168"/>
      <c r="AP16" s="168"/>
      <c r="AQ16" s="168"/>
      <c r="AR16" s="168"/>
      <c r="AS16" s="168"/>
      <c r="AT16" s="168"/>
      <c r="AU16" s="168"/>
      <c r="AV16" s="220"/>
      <c r="AW16" s="168"/>
      <c r="AX16" s="168"/>
      <c r="AY16" s="220"/>
      <c r="AZ16" s="220"/>
      <c r="BA16" s="168"/>
      <c r="BB16" s="168"/>
      <c r="BC16" s="168"/>
      <c r="BD16" s="220"/>
      <c r="BE16" s="168"/>
      <c r="BF16" s="168"/>
      <c r="BG16" s="7">
        <f>BH16+BI16+BJ16</f>
        <v>0</v>
      </c>
      <c r="BH16" s="56"/>
      <c r="BI16" s="56"/>
      <c r="BJ16" s="56"/>
      <c r="BK16" s="152" t="s">
        <v>409</v>
      </c>
      <c r="BL16" s="15" t="s">
        <v>199</v>
      </c>
      <c r="BM16" s="149" t="s">
        <v>974</v>
      </c>
      <c r="BN16" s="45" t="s">
        <v>100</v>
      </c>
      <c r="BO16" s="767"/>
      <c r="BP16" s="760"/>
      <c r="BQ16" s="132"/>
      <c r="BR16" s="170"/>
      <c r="BS16" s="46"/>
      <c r="BT16" s="46"/>
      <c r="BU16" s="46"/>
      <c r="BV16" s="46"/>
      <c r="BW16" s="46"/>
      <c r="BX16" s="46"/>
      <c r="BY16" s="46"/>
      <c r="BZ16" s="46"/>
      <c r="CA16" s="46"/>
      <c r="CB16" s="46"/>
      <c r="CC16" s="46"/>
      <c r="CD16" s="46"/>
      <c r="CE16" s="46"/>
      <c r="CF16" s="46"/>
      <c r="CG16" s="46"/>
      <c r="CH16" s="46"/>
      <c r="CI16" s="46"/>
      <c r="CJ16" s="46"/>
      <c r="CK16" s="46"/>
      <c r="CL16" s="46"/>
    </row>
    <row r="17" spans="1:90" s="49" customFormat="1" ht="56.25" x14ac:dyDescent="0.3">
      <c r="A17" s="703" t="s">
        <v>154</v>
      </c>
      <c r="B17" s="704" t="s">
        <v>1211</v>
      </c>
      <c r="C17" s="7"/>
      <c r="D17" s="7"/>
      <c r="E17" s="7"/>
      <c r="F17" s="7"/>
      <c r="G17" s="140"/>
      <c r="H17" s="168"/>
      <c r="I17" s="168"/>
      <c r="J17" s="168"/>
      <c r="K17" s="168"/>
      <c r="L17" s="140"/>
      <c r="M17" s="140"/>
      <c r="N17" s="140"/>
      <c r="O17" s="168"/>
      <c r="P17" s="140"/>
      <c r="Q17" s="168"/>
      <c r="R17" s="140"/>
      <c r="S17" s="168"/>
      <c r="T17" s="168"/>
      <c r="U17" s="7"/>
      <c r="V17" s="168"/>
      <c r="W17" s="168"/>
      <c r="X17" s="168"/>
      <c r="Y17" s="168"/>
      <c r="Z17" s="140"/>
      <c r="AA17" s="168"/>
      <c r="AB17" s="168"/>
      <c r="AC17" s="168"/>
      <c r="AD17" s="141"/>
      <c r="AE17" s="140"/>
      <c r="AF17" s="140"/>
      <c r="AG17" s="168"/>
      <c r="AH17" s="168"/>
      <c r="AI17" s="140"/>
      <c r="AJ17" s="168"/>
      <c r="AK17" s="140"/>
      <c r="AL17" s="168"/>
      <c r="AM17" s="168"/>
      <c r="AN17" s="168"/>
      <c r="AO17" s="168"/>
      <c r="AP17" s="168"/>
      <c r="AQ17" s="168"/>
      <c r="AR17" s="168"/>
      <c r="AS17" s="168"/>
      <c r="AT17" s="168"/>
      <c r="AU17" s="168"/>
      <c r="AV17" s="140"/>
      <c r="AW17" s="168"/>
      <c r="AX17" s="168"/>
      <c r="AY17" s="140"/>
      <c r="AZ17" s="140"/>
      <c r="BA17" s="168"/>
      <c r="BB17" s="168"/>
      <c r="BC17" s="168"/>
      <c r="BD17" s="140"/>
      <c r="BE17" s="168"/>
      <c r="BF17" s="168"/>
      <c r="BG17" s="7"/>
      <c r="BH17" s="56"/>
      <c r="BI17" s="169"/>
      <c r="BJ17" s="56"/>
      <c r="BK17" s="152"/>
      <c r="BL17" s="38"/>
      <c r="BM17" s="149"/>
      <c r="BN17" s="15"/>
      <c r="BO17" s="15"/>
      <c r="BP17" s="15"/>
      <c r="BQ17" s="132"/>
      <c r="BR17" s="588"/>
      <c r="BS17" s="46"/>
      <c r="BT17" s="46"/>
      <c r="BU17" s="46"/>
      <c r="BV17" s="46"/>
      <c r="BW17" s="46"/>
      <c r="BX17" s="46"/>
      <c r="BY17" s="46"/>
      <c r="BZ17" s="46"/>
      <c r="CA17" s="46"/>
      <c r="CB17" s="46"/>
      <c r="CC17" s="46"/>
      <c r="CD17" s="46"/>
      <c r="CE17" s="46"/>
      <c r="CF17" s="46"/>
      <c r="CG17" s="46"/>
      <c r="CH17" s="46"/>
      <c r="CI17" s="46"/>
      <c r="CJ17" s="46"/>
      <c r="CK17" s="46"/>
      <c r="CL17" s="46"/>
    </row>
    <row r="18" spans="1:90" s="49" customFormat="1" ht="37.5" x14ac:dyDescent="0.3">
      <c r="A18" s="15">
        <v>4</v>
      </c>
      <c r="B18" s="11" t="s">
        <v>263</v>
      </c>
      <c r="C18" s="7">
        <f t="shared" ref="C18:C21" si="5">D18+E18</f>
        <v>0.2</v>
      </c>
      <c r="D18" s="7"/>
      <c r="E18" s="7">
        <f t="shared" ref="E18:E21" si="6">F18+U18+BG18</f>
        <v>0.2</v>
      </c>
      <c r="F18" s="7">
        <f>G18+K18+L18+M18+R18+S18+T18</f>
        <v>0</v>
      </c>
      <c r="G18" s="140">
        <f>H18+I18+J18</f>
        <v>0</v>
      </c>
      <c r="H18" s="168"/>
      <c r="I18" s="168"/>
      <c r="J18" s="168"/>
      <c r="K18" s="168"/>
      <c r="L18" s="168"/>
      <c r="M18" s="140">
        <f>SUM(N18:P18)</f>
        <v>0</v>
      </c>
      <c r="N18" s="168"/>
      <c r="O18" s="168"/>
      <c r="P18" s="168"/>
      <c r="Q18" s="168"/>
      <c r="R18" s="168"/>
      <c r="S18" s="168"/>
      <c r="T18" s="168"/>
      <c r="U18" s="7">
        <f>V18+W18+X18+Y18+Z18+AA18+AB18+AC18+AD18+AU18+AV18+AW18+AX18+AY18+AZ18+BA18+BB18+BC18+BD18+BE18+BF18</f>
        <v>0</v>
      </c>
      <c r="V18" s="168"/>
      <c r="W18" s="168"/>
      <c r="X18" s="168"/>
      <c r="Y18" s="168"/>
      <c r="Z18" s="168"/>
      <c r="AA18" s="168"/>
      <c r="AB18" s="168"/>
      <c r="AC18" s="168"/>
      <c r="AD18" s="141">
        <f>SUM(AE18:AT18)</f>
        <v>0</v>
      </c>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7">
        <f>BH18+BI18+BJ18</f>
        <v>0.2</v>
      </c>
      <c r="BH18" s="56"/>
      <c r="BI18" s="56">
        <v>0.2</v>
      </c>
      <c r="BJ18" s="56"/>
      <c r="BK18" s="152" t="s">
        <v>409</v>
      </c>
      <c r="BL18" s="17" t="s">
        <v>132</v>
      </c>
      <c r="BM18" s="149" t="s">
        <v>1036</v>
      </c>
      <c r="BN18" s="15" t="s">
        <v>96</v>
      </c>
      <c r="BO18" s="15" t="s">
        <v>711</v>
      </c>
      <c r="BP18" s="15" t="s">
        <v>1208</v>
      </c>
      <c r="BQ18" s="132"/>
      <c r="BR18" s="170"/>
      <c r="BS18" s="46"/>
      <c r="BT18" s="46"/>
      <c r="BU18" s="46"/>
      <c r="BV18" s="46"/>
      <c r="BW18" s="46"/>
      <c r="BX18" s="46"/>
      <c r="BY18" s="46"/>
      <c r="BZ18" s="46"/>
      <c r="CA18" s="46"/>
      <c r="CB18" s="46"/>
      <c r="CC18" s="46"/>
      <c r="CD18" s="46"/>
      <c r="CE18" s="46"/>
      <c r="CF18" s="46"/>
      <c r="CG18" s="46"/>
      <c r="CH18" s="46"/>
      <c r="CI18" s="46"/>
      <c r="CJ18" s="46"/>
      <c r="CK18" s="46"/>
      <c r="CL18" s="46"/>
    </row>
    <row r="19" spans="1:90" s="49" customFormat="1" ht="37.5" x14ac:dyDescent="0.3">
      <c r="A19" s="15">
        <v>5</v>
      </c>
      <c r="B19" s="11" t="s">
        <v>266</v>
      </c>
      <c r="C19" s="7">
        <f t="shared" si="5"/>
        <v>1.1099999999999999</v>
      </c>
      <c r="D19" s="7"/>
      <c r="E19" s="7">
        <f t="shared" si="6"/>
        <v>1.1099999999999999</v>
      </c>
      <c r="F19" s="7">
        <f>G19+K19+L19+M19+R19+S19+T19</f>
        <v>0.71</v>
      </c>
      <c r="G19" s="140">
        <f>H19+I19+J19</f>
        <v>0</v>
      </c>
      <c r="H19" s="168"/>
      <c r="I19" s="168"/>
      <c r="J19" s="168"/>
      <c r="K19" s="168">
        <v>0.71</v>
      </c>
      <c r="L19" s="168"/>
      <c r="M19" s="140">
        <f>SUM(N19:P19)</f>
        <v>0</v>
      </c>
      <c r="N19" s="168"/>
      <c r="O19" s="168"/>
      <c r="P19" s="168"/>
      <c r="Q19" s="168"/>
      <c r="R19" s="168"/>
      <c r="S19" s="168"/>
      <c r="T19" s="168"/>
      <c r="U19" s="7">
        <f>V19+W19+X19+Y19+Z19+AA19+AB19+AC19+AD19+AU19+AV19+AW19+AX19+AY19+AZ19+BA19+BB19+BC19+BD19+BE19+BF19</f>
        <v>0</v>
      </c>
      <c r="V19" s="168"/>
      <c r="W19" s="168"/>
      <c r="X19" s="168"/>
      <c r="Y19" s="168"/>
      <c r="Z19" s="168"/>
      <c r="AA19" s="168"/>
      <c r="AB19" s="168"/>
      <c r="AC19" s="168"/>
      <c r="AD19" s="141">
        <f>SUM(AE19:AT19)</f>
        <v>0</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7">
        <f>BH19+BI19+BJ19</f>
        <v>0.4</v>
      </c>
      <c r="BH19" s="56">
        <v>0.4</v>
      </c>
      <c r="BI19" s="56"/>
      <c r="BJ19" s="56"/>
      <c r="BK19" s="152" t="s">
        <v>409</v>
      </c>
      <c r="BL19" s="17" t="s">
        <v>132</v>
      </c>
      <c r="BM19" s="149" t="s">
        <v>1037</v>
      </c>
      <c r="BN19" s="15" t="s">
        <v>99</v>
      </c>
      <c r="BO19" s="15" t="s">
        <v>711</v>
      </c>
      <c r="BP19" s="15" t="s">
        <v>1208</v>
      </c>
      <c r="BQ19" s="132"/>
      <c r="BR19" s="170"/>
      <c r="BS19" s="46"/>
      <c r="BT19" s="46"/>
      <c r="BU19" s="46"/>
      <c r="BV19" s="46"/>
      <c r="BW19" s="46"/>
      <c r="BX19" s="46"/>
      <c r="BY19" s="46"/>
      <c r="BZ19" s="46"/>
      <c r="CA19" s="46"/>
      <c r="CB19" s="46"/>
      <c r="CC19" s="46"/>
      <c r="CD19" s="46"/>
      <c r="CE19" s="46"/>
      <c r="CF19" s="46"/>
      <c r="CG19" s="46"/>
      <c r="CH19" s="46"/>
      <c r="CI19" s="46"/>
      <c r="CJ19" s="46"/>
      <c r="CK19" s="46"/>
      <c r="CL19" s="46"/>
    </row>
    <row r="20" spans="1:90" s="49" customFormat="1" ht="37.5" x14ac:dyDescent="0.3">
      <c r="A20" s="15">
        <v>6</v>
      </c>
      <c r="B20" s="571" t="s">
        <v>866</v>
      </c>
      <c r="C20" s="7">
        <f t="shared" si="5"/>
        <v>1</v>
      </c>
      <c r="D20" s="15"/>
      <c r="E20" s="7">
        <f t="shared" si="6"/>
        <v>1</v>
      </c>
      <c r="F20" s="7">
        <f>G20+K20+L20+M20+R20+S20+T20</f>
        <v>1</v>
      </c>
      <c r="G20" s="140">
        <f>H20+I20+J20</f>
        <v>0</v>
      </c>
      <c r="H20" s="168"/>
      <c r="I20" s="168"/>
      <c r="J20" s="168"/>
      <c r="K20" s="149">
        <v>1</v>
      </c>
      <c r="L20" s="168"/>
      <c r="M20" s="140">
        <f>SUM(N20:P20)</f>
        <v>0</v>
      </c>
      <c r="N20" s="168"/>
      <c r="O20" s="168"/>
      <c r="P20" s="168"/>
      <c r="Q20" s="168"/>
      <c r="R20" s="168"/>
      <c r="S20" s="168"/>
      <c r="T20" s="168"/>
      <c r="U20" s="7">
        <f>V20+W20+X20+Y20+Z20+AA20+AB20+AC20+AD20+AU20+AV20+AW20+AX20+AY20+AZ20+BA20+BB20+BC20+BD20+BE20+BF20</f>
        <v>0</v>
      </c>
      <c r="V20" s="168"/>
      <c r="W20" s="168"/>
      <c r="X20" s="168"/>
      <c r="Y20" s="168"/>
      <c r="Z20" s="168"/>
      <c r="AA20" s="168"/>
      <c r="AB20" s="168"/>
      <c r="AC20" s="168"/>
      <c r="AD20" s="141">
        <f>SUM(AE20:AT20)</f>
        <v>0</v>
      </c>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7">
        <f>BH20+BI20+BJ20</f>
        <v>0</v>
      </c>
      <c r="BH20" s="56"/>
      <c r="BI20" s="56"/>
      <c r="BJ20" s="56"/>
      <c r="BK20" s="152" t="s">
        <v>409</v>
      </c>
      <c r="BL20" s="17" t="s">
        <v>450</v>
      </c>
      <c r="BM20" s="149" t="s">
        <v>1047</v>
      </c>
      <c r="BN20" s="38" t="s">
        <v>99</v>
      </c>
      <c r="BO20" s="15" t="s">
        <v>505</v>
      </c>
      <c r="BP20" s="15" t="s">
        <v>863</v>
      </c>
      <c r="BQ20" s="132"/>
      <c r="BR20" s="170"/>
      <c r="BS20" s="46"/>
      <c r="BT20" s="46"/>
      <c r="BU20" s="46"/>
      <c r="BV20" s="46"/>
      <c r="BW20" s="46"/>
      <c r="BX20" s="46"/>
      <c r="BY20" s="46"/>
      <c r="BZ20" s="46"/>
      <c r="CA20" s="46"/>
      <c r="CB20" s="46"/>
      <c r="CC20" s="46"/>
      <c r="CD20" s="46"/>
      <c r="CE20" s="46"/>
      <c r="CF20" s="46"/>
      <c r="CG20" s="46"/>
      <c r="CH20" s="46"/>
      <c r="CI20" s="46"/>
      <c r="CJ20" s="46"/>
      <c r="CK20" s="46"/>
      <c r="CL20" s="46"/>
    </row>
    <row r="21" spans="1:90" s="49" customFormat="1" ht="37.5" x14ac:dyDescent="0.3">
      <c r="A21" s="15">
        <v>7</v>
      </c>
      <c r="B21" s="11" t="s">
        <v>407</v>
      </c>
      <c r="C21" s="7">
        <f t="shared" si="5"/>
        <v>0.43</v>
      </c>
      <c r="D21" s="7"/>
      <c r="E21" s="7">
        <f t="shared" si="6"/>
        <v>0.43</v>
      </c>
      <c r="F21" s="7">
        <f>G21+K21+L21+M21+R21+S21+T21</f>
        <v>0.43</v>
      </c>
      <c r="G21" s="140">
        <f>H21+I21+J21</f>
        <v>0</v>
      </c>
      <c r="H21" s="168"/>
      <c r="I21" s="168"/>
      <c r="J21" s="168"/>
      <c r="K21" s="168">
        <v>0.43</v>
      </c>
      <c r="L21" s="168"/>
      <c r="M21" s="140">
        <f>SUM(N21:P21)</f>
        <v>0</v>
      </c>
      <c r="N21" s="168"/>
      <c r="O21" s="168"/>
      <c r="P21" s="168"/>
      <c r="Q21" s="168"/>
      <c r="R21" s="168"/>
      <c r="S21" s="168"/>
      <c r="T21" s="168"/>
      <c r="U21" s="7">
        <f>V21+W21+X21+Y21+Z21+AA21+AB21+AC21+AD21+AU21+AV21+AW21+AX21+AY21+AZ21+BA21+BB21+BC21+BD21+BE21+BF21</f>
        <v>0</v>
      </c>
      <c r="V21" s="168"/>
      <c r="W21" s="168"/>
      <c r="X21" s="168"/>
      <c r="Y21" s="168"/>
      <c r="Z21" s="168"/>
      <c r="AA21" s="168"/>
      <c r="AB21" s="168"/>
      <c r="AC21" s="168"/>
      <c r="AD21" s="141">
        <f>SUM(AE21:AT21)</f>
        <v>0</v>
      </c>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7">
        <f>BH21+BI21+BJ21</f>
        <v>0</v>
      </c>
      <c r="BH21" s="56"/>
      <c r="BI21" s="56"/>
      <c r="BJ21" s="56"/>
      <c r="BK21" s="152" t="s">
        <v>409</v>
      </c>
      <c r="BL21" s="15" t="s">
        <v>137</v>
      </c>
      <c r="BM21" s="149"/>
      <c r="BN21" s="45" t="s">
        <v>100</v>
      </c>
      <c r="BO21" s="15" t="s">
        <v>1206</v>
      </c>
      <c r="BP21" s="15" t="s">
        <v>1208</v>
      </c>
      <c r="BQ21" s="132"/>
      <c r="BR21" s="170"/>
      <c r="BS21" s="46"/>
      <c r="BT21" s="46" t="s">
        <v>1143</v>
      </c>
      <c r="BU21" s="46"/>
      <c r="BV21" s="46"/>
      <c r="BW21" s="46"/>
      <c r="BX21" s="46"/>
      <c r="BY21" s="46"/>
      <c r="BZ21" s="46"/>
      <c r="CA21" s="46"/>
      <c r="CB21" s="46"/>
      <c r="CC21" s="46"/>
      <c r="CD21" s="46"/>
      <c r="CE21" s="46"/>
      <c r="CF21" s="46"/>
      <c r="CG21" s="46"/>
      <c r="CH21" s="46"/>
      <c r="CI21" s="46"/>
      <c r="CJ21" s="46"/>
      <c r="CK21" s="46"/>
      <c r="CL21" s="46"/>
    </row>
    <row r="22" spans="1:90" s="49" customFormat="1" ht="37.5" x14ac:dyDescent="0.3">
      <c r="A22" s="15">
        <v>8</v>
      </c>
      <c r="B22" s="11" t="s">
        <v>165</v>
      </c>
      <c r="C22" s="7">
        <f t="shared" ref="C22:C85" si="7">D22+E22</f>
        <v>0.4</v>
      </c>
      <c r="D22" s="7">
        <v>0.4</v>
      </c>
      <c r="E22" s="7">
        <f t="shared" ref="E22:E34" si="8">F22+U22+BG22</f>
        <v>0</v>
      </c>
      <c r="F22" s="7">
        <f t="shared" ref="F22:F85" si="9">G22+K22+L22+M22+R22+S22+T22</f>
        <v>0</v>
      </c>
      <c r="G22" s="140">
        <f t="shared" ref="G22:G85" si="10">H22+I22+J22</f>
        <v>0</v>
      </c>
      <c r="H22" s="168"/>
      <c r="I22" s="168"/>
      <c r="J22" s="168"/>
      <c r="K22" s="168"/>
      <c r="L22" s="140"/>
      <c r="M22" s="140">
        <f t="shared" ref="M22:M85" si="11">SUM(N22:P22)</f>
        <v>0</v>
      </c>
      <c r="N22" s="140"/>
      <c r="O22" s="168"/>
      <c r="P22" s="140"/>
      <c r="Q22" s="168"/>
      <c r="R22" s="140"/>
      <c r="S22" s="168"/>
      <c r="T22" s="168"/>
      <c r="U22" s="7">
        <f t="shared" ref="U22:U85" si="12">V22+W22+X22+Y22+Z22+AA22+AB22+AC22+AD22+AU22+AV22+AW22+AX22+AY22+AZ22+BA22+BB22+BC22+BD22+BE22+BF22</f>
        <v>0</v>
      </c>
      <c r="V22" s="168"/>
      <c r="W22" s="168"/>
      <c r="X22" s="168"/>
      <c r="Y22" s="168"/>
      <c r="Z22" s="140"/>
      <c r="AA22" s="168"/>
      <c r="AB22" s="168"/>
      <c r="AC22" s="168"/>
      <c r="AD22" s="141">
        <f t="shared" ref="AD22:AD85" si="13">SUM(AE22:AT22)</f>
        <v>0</v>
      </c>
      <c r="AE22" s="140"/>
      <c r="AF22" s="140"/>
      <c r="AG22" s="168"/>
      <c r="AH22" s="168"/>
      <c r="AI22" s="140"/>
      <c r="AJ22" s="168"/>
      <c r="AK22" s="140"/>
      <c r="AL22" s="168"/>
      <c r="AM22" s="168"/>
      <c r="AN22" s="168"/>
      <c r="AO22" s="168"/>
      <c r="AP22" s="168"/>
      <c r="AQ22" s="168"/>
      <c r="AR22" s="168"/>
      <c r="AS22" s="168"/>
      <c r="AT22" s="168"/>
      <c r="AU22" s="168"/>
      <c r="AV22" s="140"/>
      <c r="AW22" s="168"/>
      <c r="AX22" s="168"/>
      <c r="AY22" s="140"/>
      <c r="AZ22" s="140"/>
      <c r="BA22" s="168"/>
      <c r="BB22" s="168"/>
      <c r="BC22" s="168"/>
      <c r="BD22" s="140"/>
      <c r="BE22" s="168"/>
      <c r="BF22" s="168"/>
      <c r="BG22" s="7">
        <f t="shared" ref="BG22:BG85" si="14">BH22+BI22+BJ22</f>
        <v>0</v>
      </c>
      <c r="BH22" s="56"/>
      <c r="BI22" s="169"/>
      <c r="BJ22" s="56"/>
      <c r="BK22" s="152" t="s">
        <v>409</v>
      </c>
      <c r="BL22" s="38" t="s">
        <v>161</v>
      </c>
      <c r="BM22" s="149" t="s">
        <v>996</v>
      </c>
      <c r="BN22" s="15" t="s">
        <v>94</v>
      </c>
      <c r="BO22" s="15" t="s">
        <v>711</v>
      </c>
      <c r="BP22" s="15" t="s">
        <v>1208</v>
      </c>
      <c r="BQ22" s="132"/>
      <c r="BR22" s="588"/>
      <c r="BS22" s="46" t="s">
        <v>1122</v>
      </c>
      <c r="BT22" s="46"/>
      <c r="BU22" s="46"/>
      <c r="BV22" s="46"/>
      <c r="BW22" s="46"/>
      <c r="BX22" s="46"/>
      <c r="BY22" s="46"/>
      <c r="BZ22" s="46"/>
      <c r="CA22" s="46"/>
      <c r="CB22" s="46"/>
      <c r="CC22" s="46"/>
      <c r="CD22" s="46"/>
      <c r="CE22" s="46"/>
      <c r="CF22" s="46"/>
      <c r="CG22" s="46"/>
      <c r="CH22" s="46"/>
      <c r="CI22" s="46"/>
      <c r="CJ22" s="46"/>
      <c r="CK22" s="46"/>
      <c r="CL22" s="46"/>
    </row>
    <row r="23" spans="1:90" s="49" customFormat="1" ht="37.5" x14ac:dyDescent="0.3">
      <c r="A23" s="15">
        <v>9</v>
      </c>
      <c r="B23" s="11" t="s">
        <v>528</v>
      </c>
      <c r="C23" s="7">
        <f t="shared" si="7"/>
        <v>0.2</v>
      </c>
      <c r="D23" s="7">
        <v>0.2</v>
      </c>
      <c r="E23" s="7">
        <f t="shared" si="8"/>
        <v>0</v>
      </c>
      <c r="F23" s="7">
        <f t="shared" si="9"/>
        <v>0</v>
      </c>
      <c r="G23" s="140">
        <f t="shared" si="10"/>
        <v>0</v>
      </c>
      <c r="H23" s="168"/>
      <c r="I23" s="168"/>
      <c r="J23" s="168"/>
      <c r="K23" s="168"/>
      <c r="L23" s="140"/>
      <c r="M23" s="140">
        <f t="shared" si="11"/>
        <v>0</v>
      </c>
      <c r="N23" s="140"/>
      <c r="O23" s="168"/>
      <c r="P23" s="140"/>
      <c r="Q23" s="168"/>
      <c r="R23" s="140"/>
      <c r="S23" s="168"/>
      <c r="T23" s="168"/>
      <c r="U23" s="7">
        <f t="shared" si="12"/>
        <v>0</v>
      </c>
      <c r="V23" s="168"/>
      <c r="W23" s="168"/>
      <c r="X23" s="168"/>
      <c r="Y23" s="168"/>
      <c r="Z23" s="140"/>
      <c r="AA23" s="168"/>
      <c r="AB23" s="168"/>
      <c r="AC23" s="168"/>
      <c r="AD23" s="141">
        <f t="shared" si="13"/>
        <v>0</v>
      </c>
      <c r="AE23" s="140"/>
      <c r="AF23" s="140"/>
      <c r="AG23" s="168"/>
      <c r="AH23" s="168"/>
      <c r="AI23" s="140"/>
      <c r="AJ23" s="168"/>
      <c r="AK23" s="140"/>
      <c r="AL23" s="168"/>
      <c r="AM23" s="168"/>
      <c r="AN23" s="168"/>
      <c r="AO23" s="168"/>
      <c r="AP23" s="168"/>
      <c r="AQ23" s="168"/>
      <c r="AR23" s="168"/>
      <c r="AS23" s="168"/>
      <c r="AT23" s="168"/>
      <c r="AU23" s="168"/>
      <c r="AV23" s="140"/>
      <c r="AW23" s="168"/>
      <c r="AX23" s="168"/>
      <c r="AY23" s="140"/>
      <c r="AZ23" s="140"/>
      <c r="BA23" s="168"/>
      <c r="BB23" s="168"/>
      <c r="BC23" s="168"/>
      <c r="BD23" s="140"/>
      <c r="BE23" s="168"/>
      <c r="BF23" s="168"/>
      <c r="BG23" s="7">
        <f t="shared" si="14"/>
        <v>0</v>
      </c>
      <c r="BH23" s="56"/>
      <c r="BI23" s="169"/>
      <c r="BJ23" s="56"/>
      <c r="BK23" s="152" t="s">
        <v>409</v>
      </c>
      <c r="BL23" s="38" t="s">
        <v>161</v>
      </c>
      <c r="BM23" s="149" t="s">
        <v>995</v>
      </c>
      <c r="BN23" s="15" t="s">
        <v>94</v>
      </c>
      <c r="BO23" s="15" t="s">
        <v>711</v>
      </c>
      <c r="BP23" s="15" t="s">
        <v>1208</v>
      </c>
      <c r="BQ23" s="132"/>
      <c r="BR23" s="588"/>
      <c r="BS23" s="46" t="s">
        <v>1123</v>
      </c>
      <c r="BT23" s="46"/>
      <c r="BU23" s="46"/>
      <c r="BV23" s="46"/>
      <c r="BW23" s="46"/>
      <c r="BX23" s="46"/>
      <c r="BY23" s="46"/>
      <c r="BZ23" s="46"/>
      <c r="CA23" s="46"/>
      <c r="CB23" s="46"/>
      <c r="CC23" s="46"/>
      <c r="CD23" s="46"/>
      <c r="CE23" s="46"/>
      <c r="CF23" s="46"/>
      <c r="CG23" s="46"/>
      <c r="CH23" s="46"/>
      <c r="CI23" s="46"/>
      <c r="CJ23" s="46"/>
      <c r="CK23" s="46"/>
      <c r="CL23" s="46"/>
    </row>
    <row r="24" spans="1:90" s="49" customFormat="1" ht="37.5" x14ac:dyDescent="0.3">
      <c r="A24" s="15">
        <v>10</v>
      </c>
      <c r="B24" s="11" t="s">
        <v>730</v>
      </c>
      <c r="C24" s="7">
        <f t="shared" si="7"/>
        <v>0.15</v>
      </c>
      <c r="D24" s="7">
        <v>0.15</v>
      </c>
      <c r="E24" s="7">
        <f t="shared" si="8"/>
        <v>0</v>
      </c>
      <c r="F24" s="7">
        <f t="shared" si="9"/>
        <v>0</v>
      </c>
      <c r="G24" s="140">
        <f t="shared" si="10"/>
        <v>0</v>
      </c>
      <c r="H24" s="168"/>
      <c r="I24" s="168"/>
      <c r="J24" s="168"/>
      <c r="K24" s="168"/>
      <c r="L24" s="140"/>
      <c r="M24" s="140">
        <f t="shared" si="11"/>
        <v>0</v>
      </c>
      <c r="N24" s="140"/>
      <c r="O24" s="168"/>
      <c r="P24" s="140"/>
      <c r="Q24" s="168"/>
      <c r="R24" s="140"/>
      <c r="S24" s="168"/>
      <c r="T24" s="168"/>
      <c r="U24" s="7">
        <f t="shared" si="12"/>
        <v>0</v>
      </c>
      <c r="V24" s="168"/>
      <c r="W24" s="168"/>
      <c r="X24" s="168"/>
      <c r="Y24" s="168"/>
      <c r="Z24" s="140"/>
      <c r="AA24" s="168"/>
      <c r="AB24" s="168"/>
      <c r="AC24" s="168"/>
      <c r="AD24" s="141">
        <f t="shared" si="13"/>
        <v>0</v>
      </c>
      <c r="AE24" s="140"/>
      <c r="AF24" s="140"/>
      <c r="AG24" s="168"/>
      <c r="AH24" s="168"/>
      <c r="AI24" s="140"/>
      <c r="AJ24" s="168"/>
      <c r="AK24" s="140"/>
      <c r="AL24" s="168"/>
      <c r="AM24" s="168"/>
      <c r="AN24" s="168"/>
      <c r="AO24" s="168"/>
      <c r="AP24" s="168"/>
      <c r="AQ24" s="168"/>
      <c r="AR24" s="168"/>
      <c r="AS24" s="168"/>
      <c r="AT24" s="168"/>
      <c r="AU24" s="168"/>
      <c r="AV24" s="140"/>
      <c r="AW24" s="168"/>
      <c r="AX24" s="168"/>
      <c r="AY24" s="140"/>
      <c r="AZ24" s="140"/>
      <c r="BA24" s="168"/>
      <c r="BB24" s="168"/>
      <c r="BC24" s="168"/>
      <c r="BD24" s="140"/>
      <c r="BE24" s="168"/>
      <c r="BF24" s="168"/>
      <c r="BG24" s="7">
        <f t="shared" si="14"/>
        <v>0</v>
      </c>
      <c r="BH24" s="56"/>
      <c r="BI24" s="169"/>
      <c r="BJ24" s="56"/>
      <c r="BK24" s="152" t="s">
        <v>409</v>
      </c>
      <c r="BL24" s="38" t="s">
        <v>161</v>
      </c>
      <c r="BM24" s="149" t="s">
        <v>998</v>
      </c>
      <c r="BN24" s="15" t="s">
        <v>94</v>
      </c>
      <c r="BO24" s="15" t="s">
        <v>711</v>
      </c>
      <c r="BP24" s="15" t="s">
        <v>1208</v>
      </c>
      <c r="BQ24" s="132"/>
      <c r="BR24" s="588"/>
      <c r="BS24" s="46" t="s">
        <v>1122</v>
      </c>
      <c r="BT24" s="46"/>
      <c r="BU24" s="46"/>
      <c r="BV24" s="46"/>
      <c r="BW24" s="46"/>
      <c r="BX24" s="46"/>
      <c r="BY24" s="46"/>
      <c r="BZ24" s="46"/>
      <c r="CA24" s="46"/>
      <c r="CB24" s="46"/>
      <c r="CC24" s="46"/>
      <c r="CD24" s="46"/>
      <c r="CE24" s="46"/>
      <c r="CF24" s="46"/>
      <c r="CG24" s="46"/>
      <c r="CH24" s="46"/>
      <c r="CI24" s="46"/>
      <c r="CJ24" s="46"/>
      <c r="CK24" s="46"/>
      <c r="CL24" s="46"/>
    </row>
    <row r="25" spans="1:90" s="49" customFormat="1" ht="37.5" x14ac:dyDescent="0.3">
      <c r="A25" s="15">
        <v>11</v>
      </c>
      <c r="B25" s="11" t="s">
        <v>731</v>
      </c>
      <c r="C25" s="7">
        <f t="shared" si="7"/>
        <v>0.15</v>
      </c>
      <c r="D25" s="7">
        <v>0.15</v>
      </c>
      <c r="E25" s="7">
        <f t="shared" si="8"/>
        <v>0</v>
      </c>
      <c r="F25" s="7">
        <f t="shared" si="9"/>
        <v>0</v>
      </c>
      <c r="G25" s="140">
        <f t="shared" si="10"/>
        <v>0</v>
      </c>
      <c r="H25" s="168"/>
      <c r="I25" s="168"/>
      <c r="J25" s="168"/>
      <c r="K25" s="168"/>
      <c r="L25" s="140"/>
      <c r="M25" s="140">
        <f t="shared" si="11"/>
        <v>0</v>
      </c>
      <c r="N25" s="140"/>
      <c r="O25" s="168"/>
      <c r="P25" s="140"/>
      <c r="Q25" s="168"/>
      <c r="R25" s="140"/>
      <c r="S25" s="168"/>
      <c r="T25" s="168"/>
      <c r="U25" s="7">
        <f t="shared" si="12"/>
        <v>0</v>
      </c>
      <c r="V25" s="168"/>
      <c r="W25" s="168"/>
      <c r="X25" s="168"/>
      <c r="Y25" s="168"/>
      <c r="Z25" s="140"/>
      <c r="AA25" s="168"/>
      <c r="AB25" s="168"/>
      <c r="AC25" s="168"/>
      <c r="AD25" s="141">
        <f t="shared" si="13"/>
        <v>0</v>
      </c>
      <c r="AE25" s="140"/>
      <c r="AF25" s="140"/>
      <c r="AG25" s="168"/>
      <c r="AH25" s="168"/>
      <c r="AI25" s="140"/>
      <c r="AJ25" s="168"/>
      <c r="AK25" s="140"/>
      <c r="AL25" s="168"/>
      <c r="AM25" s="168"/>
      <c r="AN25" s="168"/>
      <c r="AO25" s="168"/>
      <c r="AP25" s="168"/>
      <c r="AQ25" s="168"/>
      <c r="AR25" s="168"/>
      <c r="AS25" s="168"/>
      <c r="AT25" s="168"/>
      <c r="AU25" s="168"/>
      <c r="AV25" s="140"/>
      <c r="AW25" s="168"/>
      <c r="AX25" s="168"/>
      <c r="AY25" s="140"/>
      <c r="AZ25" s="140"/>
      <c r="BA25" s="168"/>
      <c r="BB25" s="168"/>
      <c r="BC25" s="168"/>
      <c r="BD25" s="140"/>
      <c r="BE25" s="168"/>
      <c r="BF25" s="168"/>
      <c r="BG25" s="7">
        <f t="shared" si="14"/>
        <v>0</v>
      </c>
      <c r="BH25" s="56"/>
      <c r="BI25" s="169"/>
      <c r="BJ25" s="56"/>
      <c r="BK25" s="152" t="s">
        <v>409</v>
      </c>
      <c r="BL25" s="38" t="s">
        <v>161</v>
      </c>
      <c r="BM25" s="149" t="s">
        <v>997</v>
      </c>
      <c r="BN25" s="15" t="s">
        <v>94</v>
      </c>
      <c r="BO25" s="15" t="s">
        <v>711</v>
      </c>
      <c r="BP25" s="15" t="s">
        <v>1208</v>
      </c>
      <c r="BQ25" s="132"/>
      <c r="BR25" s="588"/>
      <c r="BS25" s="46" t="s">
        <v>1123</v>
      </c>
      <c r="BT25" s="46"/>
      <c r="BU25" s="46"/>
      <c r="BV25" s="46"/>
      <c r="BW25" s="46"/>
      <c r="BX25" s="46"/>
      <c r="BY25" s="46"/>
      <c r="BZ25" s="46"/>
      <c r="CA25" s="46"/>
      <c r="CB25" s="46"/>
      <c r="CC25" s="46"/>
      <c r="CD25" s="46"/>
      <c r="CE25" s="46"/>
      <c r="CF25" s="46"/>
      <c r="CG25" s="46"/>
      <c r="CH25" s="46"/>
      <c r="CI25" s="46"/>
      <c r="CJ25" s="46"/>
      <c r="CK25" s="46"/>
      <c r="CL25" s="46"/>
    </row>
    <row r="26" spans="1:90" s="49" customFormat="1" ht="37.5" x14ac:dyDescent="0.3">
      <c r="A26" s="15">
        <v>12</v>
      </c>
      <c r="B26" s="11" t="s">
        <v>732</v>
      </c>
      <c r="C26" s="7">
        <f t="shared" si="7"/>
        <v>0.14000000000000001</v>
      </c>
      <c r="D26" s="7">
        <v>0.14000000000000001</v>
      </c>
      <c r="E26" s="7">
        <f t="shared" si="8"/>
        <v>0</v>
      </c>
      <c r="F26" s="7">
        <f t="shared" si="9"/>
        <v>0</v>
      </c>
      <c r="G26" s="140">
        <f t="shared" si="10"/>
        <v>0</v>
      </c>
      <c r="H26" s="168"/>
      <c r="I26" s="168"/>
      <c r="J26" s="168"/>
      <c r="K26" s="168"/>
      <c r="L26" s="140"/>
      <c r="M26" s="140">
        <f t="shared" si="11"/>
        <v>0</v>
      </c>
      <c r="N26" s="140"/>
      <c r="O26" s="168"/>
      <c r="P26" s="140"/>
      <c r="Q26" s="168"/>
      <c r="R26" s="140"/>
      <c r="S26" s="168"/>
      <c r="T26" s="168"/>
      <c r="U26" s="7">
        <f t="shared" si="12"/>
        <v>0</v>
      </c>
      <c r="V26" s="168"/>
      <c r="W26" s="168"/>
      <c r="X26" s="168"/>
      <c r="Y26" s="168"/>
      <c r="Z26" s="140"/>
      <c r="AA26" s="168"/>
      <c r="AB26" s="168"/>
      <c r="AC26" s="168"/>
      <c r="AD26" s="141">
        <f t="shared" si="13"/>
        <v>0</v>
      </c>
      <c r="AE26" s="140"/>
      <c r="AF26" s="140"/>
      <c r="AG26" s="168"/>
      <c r="AH26" s="168"/>
      <c r="AI26" s="140"/>
      <c r="AJ26" s="168"/>
      <c r="AK26" s="140"/>
      <c r="AL26" s="168"/>
      <c r="AM26" s="168"/>
      <c r="AN26" s="168"/>
      <c r="AO26" s="168"/>
      <c r="AP26" s="168"/>
      <c r="AQ26" s="168"/>
      <c r="AR26" s="168"/>
      <c r="AS26" s="168"/>
      <c r="AT26" s="168"/>
      <c r="AU26" s="168"/>
      <c r="AV26" s="140"/>
      <c r="AW26" s="168"/>
      <c r="AX26" s="168"/>
      <c r="AY26" s="140"/>
      <c r="AZ26" s="140"/>
      <c r="BA26" s="168"/>
      <c r="BB26" s="168"/>
      <c r="BC26" s="168"/>
      <c r="BD26" s="140"/>
      <c r="BE26" s="168"/>
      <c r="BF26" s="168"/>
      <c r="BG26" s="7">
        <f t="shared" si="14"/>
        <v>0</v>
      </c>
      <c r="BH26" s="56"/>
      <c r="BI26" s="169"/>
      <c r="BJ26" s="56"/>
      <c r="BK26" s="152" t="s">
        <v>409</v>
      </c>
      <c r="BL26" s="38" t="s">
        <v>161</v>
      </c>
      <c r="BM26" s="149" t="s">
        <v>1003</v>
      </c>
      <c r="BN26" s="15" t="s">
        <v>94</v>
      </c>
      <c r="BO26" s="15" t="s">
        <v>711</v>
      </c>
      <c r="BP26" s="15" t="s">
        <v>1208</v>
      </c>
      <c r="BQ26" s="132"/>
      <c r="BR26" s="588"/>
      <c r="BS26" s="46" t="s">
        <v>1123</v>
      </c>
      <c r="BT26" s="46"/>
      <c r="BU26" s="46"/>
      <c r="BV26" s="46"/>
      <c r="BW26" s="46"/>
      <c r="BX26" s="46"/>
      <c r="BY26" s="46"/>
      <c r="BZ26" s="46"/>
      <c r="CA26" s="46"/>
      <c r="CB26" s="46"/>
      <c r="CC26" s="46"/>
      <c r="CD26" s="46"/>
      <c r="CE26" s="46"/>
      <c r="CF26" s="46"/>
      <c r="CG26" s="46"/>
      <c r="CH26" s="46"/>
      <c r="CI26" s="46"/>
      <c r="CJ26" s="46"/>
      <c r="CK26" s="46"/>
      <c r="CL26" s="46"/>
    </row>
    <row r="27" spans="1:90" s="49" customFormat="1" ht="37.5" x14ac:dyDescent="0.3">
      <c r="A27" s="15">
        <v>13</v>
      </c>
      <c r="B27" s="11" t="s">
        <v>1095</v>
      </c>
      <c r="C27" s="7">
        <f t="shared" si="7"/>
        <v>0.16</v>
      </c>
      <c r="D27" s="7">
        <v>0.16</v>
      </c>
      <c r="E27" s="7">
        <f t="shared" si="8"/>
        <v>0</v>
      </c>
      <c r="F27" s="7">
        <f t="shared" si="9"/>
        <v>0</v>
      </c>
      <c r="G27" s="140">
        <f t="shared" si="10"/>
        <v>0</v>
      </c>
      <c r="H27" s="168"/>
      <c r="I27" s="168"/>
      <c r="J27" s="168"/>
      <c r="K27" s="168"/>
      <c r="L27" s="140"/>
      <c r="M27" s="140">
        <f t="shared" si="11"/>
        <v>0</v>
      </c>
      <c r="N27" s="140"/>
      <c r="O27" s="168"/>
      <c r="P27" s="140"/>
      <c r="Q27" s="168"/>
      <c r="R27" s="140"/>
      <c r="S27" s="168"/>
      <c r="T27" s="168"/>
      <c r="U27" s="7">
        <f t="shared" si="12"/>
        <v>0</v>
      </c>
      <c r="V27" s="168"/>
      <c r="W27" s="168"/>
      <c r="X27" s="168"/>
      <c r="Y27" s="168"/>
      <c r="Z27" s="140"/>
      <c r="AA27" s="168"/>
      <c r="AB27" s="168"/>
      <c r="AC27" s="168"/>
      <c r="AD27" s="141">
        <f t="shared" si="13"/>
        <v>0</v>
      </c>
      <c r="AE27" s="140"/>
      <c r="AF27" s="140"/>
      <c r="AG27" s="168"/>
      <c r="AH27" s="168"/>
      <c r="AI27" s="140"/>
      <c r="AJ27" s="168"/>
      <c r="AK27" s="140"/>
      <c r="AL27" s="168"/>
      <c r="AM27" s="168"/>
      <c r="AN27" s="168"/>
      <c r="AO27" s="168"/>
      <c r="AP27" s="168"/>
      <c r="AQ27" s="168"/>
      <c r="AR27" s="168"/>
      <c r="AS27" s="168"/>
      <c r="AT27" s="168"/>
      <c r="AU27" s="168"/>
      <c r="AV27" s="140"/>
      <c r="AW27" s="168"/>
      <c r="AX27" s="168"/>
      <c r="AY27" s="140"/>
      <c r="AZ27" s="140"/>
      <c r="BA27" s="168"/>
      <c r="BB27" s="168"/>
      <c r="BC27" s="168"/>
      <c r="BD27" s="140"/>
      <c r="BE27" s="168"/>
      <c r="BF27" s="168"/>
      <c r="BG27" s="7">
        <f t="shared" si="14"/>
        <v>0</v>
      </c>
      <c r="BH27" s="56"/>
      <c r="BI27" s="169"/>
      <c r="BJ27" s="56"/>
      <c r="BK27" s="152" t="s">
        <v>409</v>
      </c>
      <c r="BL27" s="38" t="s">
        <v>161</v>
      </c>
      <c r="BM27" s="149" t="s">
        <v>1004</v>
      </c>
      <c r="BN27" s="15" t="s">
        <v>94</v>
      </c>
      <c r="BO27" s="15" t="s">
        <v>711</v>
      </c>
      <c r="BP27" s="15" t="s">
        <v>863</v>
      </c>
      <c r="BQ27" s="132"/>
      <c r="BR27" s="588"/>
      <c r="BS27" s="46" t="s">
        <v>1122</v>
      </c>
      <c r="BT27" s="46"/>
      <c r="BU27" s="46"/>
      <c r="BV27" s="46"/>
      <c r="BW27" s="46"/>
      <c r="BX27" s="46"/>
      <c r="BY27" s="46"/>
      <c r="BZ27" s="46"/>
      <c r="CA27" s="46"/>
      <c r="CB27" s="46"/>
      <c r="CC27" s="46"/>
      <c r="CD27" s="46"/>
      <c r="CE27" s="46"/>
      <c r="CF27" s="46"/>
      <c r="CG27" s="46"/>
      <c r="CH27" s="46"/>
      <c r="CI27" s="46"/>
      <c r="CJ27" s="46"/>
      <c r="CK27" s="46"/>
      <c r="CL27" s="46"/>
    </row>
    <row r="28" spans="1:90" s="49" customFormat="1" ht="37.5" x14ac:dyDescent="0.3">
      <c r="A28" s="15">
        <v>14</v>
      </c>
      <c r="B28" s="11" t="s">
        <v>1096</v>
      </c>
      <c r="C28" s="7">
        <f t="shared" si="7"/>
        <v>0.33</v>
      </c>
      <c r="D28" s="7">
        <v>0.33</v>
      </c>
      <c r="E28" s="7">
        <f t="shared" si="8"/>
        <v>0</v>
      </c>
      <c r="F28" s="7">
        <f t="shared" si="9"/>
        <v>0</v>
      </c>
      <c r="G28" s="140">
        <f t="shared" si="10"/>
        <v>0</v>
      </c>
      <c r="H28" s="168"/>
      <c r="I28" s="168"/>
      <c r="J28" s="168"/>
      <c r="K28" s="168"/>
      <c r="L28" s="140"/>
      <c r="M28" s="140">
        <f t="shared" si="11"/>
        <v>0</v>
      </c>
      <c r="N28" s="140"/>
      <c r="O28" s="168"/>
      <c r="P28" s="140"/>
      <c r="Q28" s="168"/>
      <c r="R28" s="140"/>
      <c r="S28" s="168"/>
      <c r="T28" s="168"/>
      <c r="U28" s="7">
        <f t="shared" si="12"/>
        <v>0</v>
      </c>
      <c r="V28" s="168"/>
      <c r="W28" s="168"/>
      <c r="X28" s="168"/>
      <c r="Y28" s="168"/>
      <c r="Z28" s="140"/>
      <c r="AA28" s="168"/>
      <c r="AB28" s="168"/>
      <c r="AC28" s="168"/>
      <c r="AD28" s="141">
        <f t="shared" si="13"/>
        <v>0</v>
      </c>
      <c r="AE28" s="140"/>
      <c r="AF28" s="140"/>
      <c r="AG28" s="168"/>
      <c r="AH28" s="168"/>
      <c r="AI28" s="140"/>
      <c r="AJ28" s="168"/>
      <c r="AK28" s="140"/>
      <c r="AL28" s="168"/>
      <c r="AM28" s="168"/>
      <c r="AN28" s="168"/>
      <c r="AO28" s="168"/>
      <c r="AP28" s="168"/>
      <c r="AQ28" s="168"/>
      <c r="AR28" s="168"/>
      <c r="AS28" s="168"/>
      <c r="AT28" s="168"/>
      <c r="AU28" s="168"/>
      <c r="AV28" s="140"/>
      <c r="AW28" s="168"/>
      <c r="AX28" s="168"/>
      <c r="AY28" s="140"/>
      <c r="AZ28" s="140"/>
      <c r="BA28" s="168"/>
      <c r="BB28" s="168"/>
      <c r="BC28" s="168"/>
      <c r="BD28" s="140"/>
      <c r="BE28" s="168"/>
      <c r="BF28" s="168"/>
      <c r="BG28" s="7">
        <f t="shared" si="14"/>
        <v>0</v>
      </c>
      <c r="BH28" s="56"/>
      <c r="BI28" s="169"/>
      <c r="BJ28" s="56"/>
      <c r="BK28" s="152" t="s">
        <v>409</v>
      </c>
      <c r="BL28" s="38" t="s">
        <v>161</v>
      </c>
      <c r="BM28" s="149"/>
      <c r="BN28" s="15" t="s">
        <v>94</v>
      </c>
      <c r="BO28" s="15" t="s">
        <v>711</v>
      </c>
      <c r="BP28" s="15" t="s">
        <v>863</v>
      </c>
      <c r="BQ28" s="132"/>
      <c r="BR28" s="588"/>
      <c r="BS28" s="46" t="s">
        <v>1122</v>
      </c>
      <c r="BT28" s="46"/>
      <c r="BU28" s="46"/>
      <c r="BV28" s="46"/>
      <c r="BW28" s="46"/>
      <c r="BX28" s="46"/>
      <c r="BY28" s="46"/>
      <c r="BZ28" s="46"/>
      <c r="CA28" s="46"/>
      <c r="CB28" s="46"/>
      <c r="CC28" s="46"/>
      <c r="CD28" s="46"/>
      <c r="CE28" s="46"/>
      <c r="CF28" s="46"/>
      <c r="CG28" s="46"/>
      <c r="CH28" s="46"/>
      <c r="CI28" s="46"/>
      <c r="CJ28" s="46"/>
      <c r="CK28" s="46"/>
      <c r="CL28" s="46"/>
    </row>
    <row r="29" spans="1:90" s="49" customFormat="1" ht="37.5" x14ac:dyDescent="0.3">
      <c r="A29" s="15">
        <v>15</v>
      </c>
      <c r="B29" s="11" t="s">
        <v>1097</v>
      </c>
      <c r="C29" s="7">
        <f t="shared" si="7"/>
        <v>0.27</v>
      </c>
      <c r="D29" s="7">
        <v>0.27</v>
      </c>
      <c r="E29" s="7">
        <f t="shared" si="8"/>
        <v>0</v>
      </c>
      <c r="F29" s="7">
        <f t="shared" si="9"/>
        <v>0</v>
      </c>
      <c r="G29" s="140">
        <f t="shared" si="10"/>
        <v>0</v>
      </c>
      <c r="H29" s="168"/>
      <c r="I29" s="168"/>
      <c r="J29" s="168"/>
      <c r="K29" s="168"/>
      <c r="L29" s="140"/>
      <c r="M29" s="140">
        <f t="shared" si="11"/>
        <v>0</v>
      </c>
      <c r="N29" s="140"/>
      <c r="O29" s="168"/>
      <c r="P29" s="140"/>
      <c r="Q29" s="168"/>
      <c r="R29" s="140"/>
      <c r="S29" s="168"/>
      <c r="T29" s="168"/>
      <c r="U29" s="7">
        <f t="shared" si="12"/>
        <v>0</v>
      </c>
      <c r="V29" s="168"/>
      <c r="W29" s="168"/>
      <c r="X29" s="168"/>
      <c r="Y29" s="168"/>
      <c r="Z29" s="140"/>
      <c r="AA29" s="168"/>
      <c r="AB29" s="168"/>
      <c r="AC29" s="168"/>
      <c r="AD29" s="141">
        <f t="shared" si="13"/>
        <v>0</v>
      </c>
      <c r="AE29" s="140"/>
      <c r="AF29" s="140"/>
      <c r="AG29" s="168"/>
      <c r="AH29" s="168"/>
      <c r="AI29" s="140"/>
      <c r="AJ29" s="168"/>
      <c r="AK29" s="140"/>
      <c r="AL29" s="168"/>
      <c r="AM29" s="168"/>
      <c r="AN29" s="168"/>
      <c r="AO29" s="168"/>
      <c r="AP29" s="168"/>
      <c r="AQ29" s="168"/>
      <c r="AR29" s="168"/>
      <c r="AS29" s="168"/>
      <c r="AT29" s="168"/>
      <c r="AU29" s="168"/>
      <c r="AV29" s="140"/>
      <c r="AW29" s="168"/>
      <c r="AX29" s="168"/>
      <c r="AY29" s="140"/>
      <c r="AZ29" s="140"/>
      <c r="BA29" s="168"/>
      <c r="BB29" s="168"/>
      <c r="BC29" s="168"/>
      <c r="BD29" s="140"/>
      <c r="BE29" s="168"/>
      <c r="BF29" s="168"/>
      <c r="BG29" s="7">
        <f t="shared" si="14"/>
        <v>0</v>
      </c>
      <c r="BH29" s="56"/>
      <c r="BI29" s="169"/>
      <c r="BJ29" s="56"/>
      <c r="BK29" s="152" t="s">
        <v>409</v>
      </c>
      <c r="BL29" s="38" t="s">
        <v>161</v>
      </c>
      <c r="BM29" s="149"/>
      <c r="BN29" s="15" t="s">
        <v>94</v>
      </c>
      <c r="BO29" s="15" t="s">
        <v>711</v>
      </c>
      <c r="BP29" s="15" t="s">
        <v>863</v>
      </c>
      <c r="BQ29" s="132"/>
      <c r="BR29" s="588"/>
      <c r="BS29" s="46" t="s">
        <v>1122</v>
      </c>
      <c r="BT29" s="46"/>
      <c r="BU29" s="46"/>
      <c r="BV29" s="46"/>
      <c r="BW29" s="46"/>
      <c r="BX29" s="46"/>
      <c r="BY29" s="46"/>
      <c r="BZ29" s="46"/>
      <c r="CA29" s="46"/>
      <c r="CB29" s="46"/>
      <c r="CC29" s="46"/>
      <c r="CD29" s="46"/>
      <c r="CE29" s="46"/>
      <c r="CF29" s="46"/>
      <c r="CG29" s="46"/>
      <c r="CH29" s="46"/>
      <c r="CI29" s="46"/>
      <c r="CJ29" s="46"/>
      <c r="CK29" s="46"/>
      <c r="CL29" s="46"/>
    </row>
    <row r="30" spans="1:90" s="49" customFormat="1" ht="56.25" x14ac:dyDescent="0.3">
      <c r="A30" s="15">
        <v>16</v>
      </c>
      <c r="B30" s="11" t="s">
        <v>734</v>
      </c>
      <c r="C30" s="7">
        <f t="shared" si="7"/>
        <v>0.05</v>
      </c>
      <c r="D30" s="7">
        <v>0.05</v>
      </c>
      <c r="E30" s="7">
        <f t="shared" si="8"/>
        <v>0</v>
      </c>
      <c r="F30" s="7">
        <f t="shared" si="9"/>
        <v>0</v>
      </c>
      <c r="G30" s="140">
        <f t="shared" si="10"/>
        <v>0</v>
      </c>
      <c r="H30" s="168"/>
      <c r="I30" s="168"/>
      <c r="J30" s="168"/>
      <c r="K30" s="168"/>
      <c r="L30" s="140"/>
      <c r="M30" s="140">
        <f t="shared" si="11"/>
        <v>0</v>
      </c>
      <c r="N30" s="140"/>
      <c r="O30" s="168"/>
      <c r="P30" s="140"/>
      <c r="Q30" s="168"/>
      <c r="R30" s="140"/>
      <c r="S30" s="168"/>
      <c r="T30" s="168"/>
      <c r="U30" s="7">
        <f t="shared" si="12"/>
        <v>0</v>
      </c>
      <c r="V30" s="168"/>
      <c r="W30" s="168"/>
      <c r="X30" s="168"/>
      <c r="Y30" s="168"/>
      <c r="Z30" s="140"/>
      <c r="AA30" s="168"/>
      <c r="AB30" s="168"/>
      <c r="AC30" s="168"/>
      <c r="AD30" s="141">
        <f t="shared" si="13"/>
        <v>0</v>
      </c>
      <c r="AE30" s="140"/>
      <c r="AF30" s="140"/>
      <c r="AG30" s="168"/>
      <c r="AH30" s="168"/>
      <c r="AI30" s="140"/>
      <c r="AJ30" s="168"/>
      <c r="AK30" s="140"/>
      <c r="AL30" s="168"/>
      <c r="AM30" s="168"/>
      <c r="AN30" s="168"/>
      <c r="AO30" s="168"/>
      <c r="AP30" s="168"/>
      <c r="AQ30" s="168"/>
      <c r="AR30" s="168"/>
      <c r="AS30" s="168"/>
      <c r="AT30" s="168"/>
      <c r="AU30" s="168"/>
      <c r="AV30" s="140"/>
      <c r="AW30" s="168"/>
      <c r="AX30" s="168"/>
      <c r="AY30" s="140"/>
      <c r="AZ30" s="140"/>
      <c r="BA30" s="168"/>
      <c r="BB30" s="168"/>
      <c r="BC30" s="168"/>
      <c r="BD30" s="140"/>
      <c r="BE30" s="168"/>
      <c r="BF30" s="168"/>
      <c r="BG30" s="7">
        <f t="shared" si="14"/>
        <v>0</v>
      </c>
      <c r="BH30" s="56"/>
      <c r="BI30" s="169"/>
      <c r="BJ30" s="56"/>
      <c r="BK30" s="152" t="s">
        <v>409</v>
      </c>
      <c r="BL30" s="38" t="s">
        <v>161</v>
      </c>
      <c r="BM30" s="149"/>
      <c r="BN30" s="15" t="s">
        <v>94</v>
      </c>
      <c r="BO30" s="15" t="s">
        <v>711</v>
      </c>
      <c r="BP30" s="15" t="s">
        <v>1208</v>
      </c>
      <c r="BQ30" s="132"/>
      <c r="BR30" s="588"/>
      <c r="BS30" s="46" t="s">
        <v>1122</v>
      </c>
      <c r="BT30" s="46"/>
      <c r="BU30" s="46"/>
      <c r="BV30" s="46"/>
      <c r="BW30" s="46"/>
      <c r="BX30" s="46"/>
      <c r="BY30" s="46"/>
      <c r="BZ30" s="46"/>
      <c r="CA30" s="46"/>
      <c r="CB30" s="46"/>
      <c r="CC30" s="46"/>
      <c r="CD30" s="46"/>
      <c r="CE30" s="46"/>
      <c r="CF30" s="46"/>
      <c r="CG30" s="46"/>
      <c r="CH30" s="46"/>
      <c r="CI30" s="46"/>
      <c r="CJ30" s="46"/>
      <c r="CK30" s="46"/>
      <c r="CL30" s="46"/>
    </row>
    <row r="31" spans="1:90" s="49" customFormat="1" ht="56.25" x14ac:dyDescent="0.3">
      <c r="A31" s="15">
        <v>17</v>
      </c>
      <c r="B31" s="11" t="s">
        <v>735</v>
      </c>
      <c r="C31" s="7">
        <f t="shared" si="7"/>
        <v>0.06</v>
      </c>
      <c r="D31" s="7">
        <v>0.06</v>
      </c>
      <c r="E31" s="7">
        <f t="shared" si="8"/>
        <v>0</v>
      </c>
      <c r="F31" s="7">
        <f t="shared" si="9"/>
        <v>0</v>
      </c>
      <c r="G31" s="140">
        <f t="shared" si="10"/>
        <v>0</v>
      </c>
      <c r="H31" s="168"/>
      <c r="I31" s="168"/>
      <c r="J31" s="168"/>
      <c r="K31" s="168"/>
      <c r="L31" s="140"/>
      <c r="M31" s="140">
        <f t="shared" si="11"/>
        <v>0</v>
      </c>
      <c r="N31" s="140"/>
      <c r="O31" s="168"/>
      <c r="P31" s="140"/>
      <c r="Q31" s="168"/>
      <c r="R31" s="140"/>
      <c r="S31" s="168"/>
      <c r="T31" s="168"/>
      <c r="U31" s="7">
        <f t="shared" si="12"/>
        <v>0</v>
      </c>
      <c r="V31" s="168"/>
      <c r="W31" s="168"/>
      <c r="X31" s="168"/>
      <c r="Y31" s="168"/>
      <c r="Z31" s="140"/>
      <c r="AA31" s="168"/>
      <c r="AB31" s="168"/>
      <c r="AC31" s="168"/>
      <c r="AD31" s="141">
        <f t="shared" si="13"/>
        <v>0</v>
      </c>
      <c r="AE31" s="140"/>
      <c r="AF31" s="140"/>
      <c r="AG31" s="168"/>
      <c r="AH31" s="168"/>
      <c r="AI31" s="140"/>
      <c r="AJ31" s="168"/>
      <c r="AK31" s="140"/>
      <c r="AL31" s="168"/>
      <c r="AM31" s="168"/>
      <c r="AN31" s="168"/>
      <c r="AO31" s="168"/>
      <c r="AP31" s="168"/>
      <c r="AQ31" s="168"/>
      <c r="AR31" s="168"/>
      <c r="AS31" s="168"/>
      <c r="AT31" s="168"/>
      <c r="AU31" s="168"/>
      <c r="AV31" s="140"/>
      <c r="AW31" s="168"/>
      <c r="AX31" s="168"/>
      <c r="AY31" s="140"/>
      <c r="AZ31" s="140"/>
      <c r="BA31" s="168"/>
      <c r="BB31" s="168"/>
      <c r="BC31" s="168"/>
      <c r="BD31" s="140"/>
      <c r="BE31" s="168"/>
      <c r="BF31" s="168"/>
      <c r="BG31" s="7">
        <f t="shared" si="14"/>
        <v>0</v>
      </c>
      <c r="BH31" s="56"/>
      <c r="BI31" s="169"/>
      <c r="BJ31" s="56"/>
      <c r="BK31" s="152" t="s">
        <v>409</v>
      </c>
      <c r="BL31" s="38" t="s">
        <v>161</v>
      </c>
      <c r="BM31" s="149"/>
      <c r="BN31" s="15" t="s">
        <v>94</v>
      </c>
      <c r="BO31" s="15" t="s">
        <v>711</v>
      </c>
      <c r="BP31" s="15" t="s">
        <v>1208</v>
      </c>
      <c r="BQ31" s="132"/>
      <c r="BR31" s="588"/>
      <c r="BS31" s="46" t="s">
        <v>1122</v>
      </c>
      <c r="BT31" s="46"/>
      <c r="BU31" s="46"/>
      <c r="BV31" s="46"/>
      <c r="BW31" s="46"/>
      <c r="BX31" s="46"/>
      <c r="BY31" s="46"/>
      <c r="BZ31" s="46"/>
      <c r="CA31" s="46"/>
      <c r="CB31" s="46"/>
      <c r="CC31" s="46"/>
      <c r="CD31" s="46"/>
      <c r="CE31" s="46"/>
      <c r="CF31" s="46"/>
      <c r="CG31" s="46"/>
      <c r="CH31" s="46"/>
      <c r="CI31" s="46"/>
      <c r="CJ31" s="46"/>
      <c r="CK31" s="46"/>
      <c r="CL31" s="46"/>
    </row>
    <row r="32" spans="1:90" s="49" customFormat="1" ht="56.25" x14ac:dyDescent="0.3">
      <c r="A32" s="15">
        <v>18</v>
      </c>
      <c r="B32" s="11" t="s">
        <v>736</v>
      </c>
      <c r="C32" s="7">
        <f t="shared" si="7"/>
        <v>0.04</v>
      </c>
      <c r="D32" s="7">
        <v>0.04</v>
      </c>
      <c r="E32" s="7">
        <f t="shared" si="8"/>
        <v>0</v>
      </c>
      <c r="F32" s="7">
        <f t="shared" si="9"/>
        <v>0</v>
      </c>
      <c r="G32" s="140">
        <f t="shared" si="10"/>
        <v>0</v>
      </c>
      <c r="H32" s="168"/>
      <c r="I32" s="168"/>
      <c r="J32" s="168"/>
      <c r="K32" s="168"/>
      <c r="L32" s="140"/>
      <c r="M32" s="140">
        <f t="shared" si="11"/>
        <v>0</v>
      </c>
      <c r="N32" s="140"/>
      <c r="O32" s="168"/>
      <c r="P32" s="140"/>
      <c r="Q32" s="168"/>
      <c r="R32" s="140"/>
      <c r="S32" s="168"/>
      <c r="T32" s="168"/>
      <c r="U32" s="7">
        <f t="shared" si="12"/>
        <v>0</v>
      </c>
      <c r="V32" s="168"/>
      <c r="W32" s="168"/>
      <c r="X32" s="168"/>
      <c r="Y32" s="168"/>
      <c r="Z32" s="140"/>
      <c r="AA32" s="168"/>
      <c r="AB32" s="168"/>
      <c r="AC32" s="168"/>
      <c r="AD32" s="141">
        <f t="shared" si="13"/>
        <v>0</v>
      </c>
      <c r="AE32" s="140"/>
      <c r="AF32" s="140"/>
      <c r="AG32" s="168"/>
      <c r="AH32" s="168"/>
      <c r="AI32" s="140"/>
      <c r="AJ32" s="168"/>
      <c r="AK32" s="140"/>
      <c r="AL32" s="168"/>
      <c r="AM32" s="168"/>
      <c r="AN32" s="168"/>
      <c r="AO32" s="168"/>
      <c r="AP32" s="168"/>
      <c r="AQ32" s="168"/>
      <c r="AR32" s="168"/>
      <c r="AS32" s="168"/>
      <c r="AT32" s="168"/>
      <c r="AU32" s="168"/>
      <c r="AV32" s="140"/>
      <c r="AW32" s="168"/>
      <c r="AX32" s="168"/>
      <c r="AY32" s="140"/>
      <c r="AZ32" s="140"/>
      <c r="BA32" s="168"/>
      <c r="BB32" s="168"/>
      <c r="BC32" s="168"/>
      <c r="BD32" s="140"/>
      <c r="BE32" s="168"/>
      <c r="BF32" s="168"/>
      <c r="BG32" s="7">
        <f t="shared" si="14"/>
        <v>0</v>
      </c>
      <c r="BH32" s="56"/>
      <c r="BI32" s="169"/>
      <c r="BJ32" s="56"/>
      <c r="BK32" s="152" t="s">
        <v>409</v>
      </c>
      <c r="BL32" s="38" t="s">
        <v>161</v>
      </c>
      <c r="BM32" s="149"/>
      <c r="BN32" s="15" t="s">
        <v>94</v>
      </c>
      <c r="BO32" s="15" t="s">
        <v>711</v>
      </c>
      <c r="BP32" s="15" t="s">
        <v>1208</v>
      </c>
      <c r="BQ32" s="132"/>
      <c r="BR32" s="588"/>
      <c r="BS32" s="46" t="s">
        <v>1122</v>
      </c>
      <c r="BT32" s="46"/>
      <c r="BU32" s="46"/>
      <c r="BV32" s="46"/>
      <c r="BW32" s="46"/>
      <c r="BX32" s="46"/>
      <c r="BY32" s="46"/>
      <c r="BZ32" s="46"/>
      <c r="CA32" s="46"/>
      <c r="CB32" s="46"/>
      <c r="CC32" s="46"/>
      <c r="CD32" s="46"/>
      <c r="CE32" s="46"/>
      <c r="CF32" s="46"/>
      <c r="CG32" s="46"/>
      <c r="CH32" s="46"/>
      <c r="CI32" s="46"/>
      <c r="CJ32" s="46"/>
      <c r="CK32" s="46"/>
      <c r="CL32" s="46"/>
    </row>
    <row r="33" spans="1:138" s="49" customFormat="1" ht="37.5" x14ac:dyDescent="0.3">
      <c r="A33" s="15">
        <v>19</v>
      </c>
      <c r="B33" s="11" t="s">
        <v>737</v>
      </c>
      <c r="C33" s="7">
        <f t="shared" si="7"/>
        <v>0.02</v>
      </c>
      <c r="D33" s="7">
        <v>0.02</v>
      </c>
      <c r="E33" s="7">
        <f t="shared" si="8"/>
        <v>0</v>
      </c>
      <c r="F33" s="7">
        <f t="shared" si="9"/>
        <v>0</v>
      </c>
      <c r="G33" s="140">
        <f t="shared" si="10"/>
        <v>0</v>
      </c>
      <c r="H33" s="168"/>
      <c r="I33" s="168"/>
      <c r="J33" s="168"/>
      <c r="K33" s="168"/>
      <c r="L33" s="140"/>
      <c r="M33" s="140">
        <f t="shared" si="11"/>
        <v>0</v>
      </c>
      <c r="N33" s="140"/>
      <c r="O33" s="168"/>
      <c r="P33" s="140"/>
      <c r="Q33" s="168"/>
      <c r="R33" s="140"/>
      <c r="S33" s="168"/>
      <c r="T33" s="168"/>
      <c r="U33" s="7">
        <f t="shared" si="12"/>
        <v>0</v>
      </c>
      <c r="V33" s="168"/>
      <c r="W33" s="168"/>
      <c r="X33" s="168"/>
      <c r="Y33" s="168"/>
      <c r="Z33" s="140"/>
      <c r="AA33" s="168"/>
      <c r="AB33" s="168"/>
      <c r="AC33" s="168"/>
      <c r="AD33" s="141">
        <f t="shared" si="13"/>
        <v>0</v>
      </c>
      <c r="AE33" s="140"/>
      <c r="AF33" s="140"/>
      <c r="AG33" s="168"/>
      <c r="AH33" s="168"/>
      <c r="AI33" s="140"/>
      <c r="AJ33" s="168"/>
      <c r="AK33" s="140"/>
      <c r="AL33" s="168"/>
      <c r="AM33" s="168"/>
      <c r="AN33" s="168"/>
      <c r="AO33" s="168"/>
      <c r="AP33" s="168"/>
      <c r="AQ33" s="168"/>
      <c r="AR33" s="168"/>
      <c r="AS33" s="168"/>
      <c r="AT33" s="168"/>
      <c r="AU33" s="168"/>
      <c r="AV33" s="140"/>
      <c r="AW33" s="168"/>
      <c r="AX33" s="168"/>
      <c r="AY33" s="140"/>
      <c r="AZ33" s="140"/>
      <c r="BA33" s="168"/>
      <c r="BB33" s="168"/>
      <c r="BC33" s="168"/>
      <c r="BD33" s="140"/>
      <c r="BE33" s="168"/>
      <c r="BF33" s="168"/>
      <c r="BG33" s="7">
        <f t="shared" si="14"/>
        <v>0</v>
      </c>
      <c r="BH33" s="56"/>
      <c r="BI33" s="169"/>
      <c r="BJ33" s="56"/>
      <c r="BK33" s="152" t="s">
        <v>409</v>
      </c>
      <c r="BL33" s="38" t="s">
        <v>161</v>
      </c>
      <c r="BM33" s="149"/>
      <c r="BN33" s="15" t="s">
        <v>94</v>
      </c>
      <c r="BO33" s="15" t="s">
        <v>711</v>
      </c>
      <c r="BP33" s="15" t="s">
        <v>1208</v>
      </c>
      <c r="BQ33" s="132"/>
      <c r="BR33" s="588"/>
      <c r="BS33" s="46" t="s">
        <v>1122</v>
      </c>
      <c r="BT33" s="46"/>
      <c r="BU33" s="46"/>
      <c r="BV33" s="46"/>
      <c r="BW33" s="46"/>
      <c r="BX33" s="46"/>
      <c r="BY33" s="46"/>
      <c r="BZ33" s="46"/>
      <c r="CA33" s="46"/>
      <c r="CB33" s="46"/>
      <c r="CC33" s="46"/>
      <c r="CD33" s="46"/>
      <c r="CE33" s="46"/>
      <c r="CF33" s="46"/>
      <c r="CG33" s="46"/>
      <c r="CH33" s="46"/>
      <c r="CI33" s="46"/>
      <c r="CJ33" s="46"/>
      <c r="CK33" s="46"/>
      <c r="CL33" s="46"/>
    </row>
    <row r="34" spans="1:138" s="49" customFormat="1" ht="37.5" x14ac:dyDescent="0.3">
      <c r="A34" s="15">
        <v>20</v>
      </c>
      <c r="B34" s="11" t="s">
        <v>1124</v>
      </c>
      <c r="C34" s="7">
        <f t="shared" si="7"/>
        <v>0.09</v>
      </c>
      <c r="D34" s="7">
        <v>0.09</v>
      </c>
      <c r="E34" s="7">
        <f t="shared" si="8"/>
        <v>0</v>
      </c>
      <c r="F34" s="7">
        <f t="shared" si="9"/>
        <v>0</v>
      </c>
      <c r="G34" s="140">
        <f t="shared" si="10"/>
        <v>0</v>
      </c>
      <c r="H34" s="168"/>
      <c r="I34" s="168"/>
      <c r="J34" s="168"/>
      <c r="K34" s="168"/>
      <c r="L34" s="140"/>
      <c r="M34" s="140">
        <f t="shared" si="11"/>
        <v>0</v>
      </c>
      <c r="N34" s="140"/>
      <c r="O34" s="168"/>
      <c r="P34" s="140"/>
      <c r="Q34" s="168"/>
      <c r="R34" s="140"/>
      <c r="S34" s="168"/>
      <c r="T34" s="168"/>
      <c r="U34" s="7">
        <f t="shared" si="12"/>
        <v>0</v>
      </c>
      <c r="V34" s="168"/>
      <c r="W34" s="168"/>
      <c r="X34" s="168"/>
      <c r="Y34" s="168"/>
      <c r="Z34" s="140"/>
      <c r="AA34" s="168"/>
      <c r="AB34" s="168"/>
      <c r="AC34" s="168"/>
      <c r="AD34" s="141">
        <f t="shared" si="13"/>
        <v>0</v>
      </c>
      <c r="AE34" s="140"/>
      <c r="AF34" s="140"/>
      <c r="AG34" s="168"/>
      <c r="AH34" s="168"/>
      <c r="AI34" s="140"/>
      <c r="AJ34" s="168"/>
      <c r="AK34" s="140"/>
      <c r="AL34" s="168"/>
      <c r="AM34" s="168"/>
      <c r="AN34" s="168"/>
      <c r="AO34" s="168"/>
      <c r="AP34" s="168"/>
      <c r="AQ34" s="168"/>
      <c r="AR34" s="168"/>
      <c r="AS34" s="168"/>
      <c r="AT34" s="168"/>
      <c r="AU34" s="168"/>
      <c r="AV34" s="140"/>
      <c r="AW34" s="168"/>
      <c r="AX34" s="168"/>
      <c r="AY34" s="140"/>
      <c r="AZ34" s="140"/>
      <c r="BA34" s="168"/>
      <c r="BB34" s="168"/>
      <c r="BC34" s="168"/>
      <c r="BD34" s="140"/>
      <c r="BE34" s="168"/>
      <c r="BF34" s="168"/>
      <c r="BG34" s="7">
        <f t="shared" si="14"/>
        <v>0</v>
      </c>
      <c r="BH34" s="56"/>
      <c r="BI34" s="169"/>
      <c r="BJ34" s="56"/>
      <c r="BK34" s="152" t="s">
        <v>409</v>
      </c>
      <c r="BL34" s="38" t="s">
        <v>161</v>
      </c>
      <c r="BM34" s="149"/>
      <c r="BN34" s="15" t="s">
        <v>94</v>
      </c>
      <c r="BO34" s="15" t="s">
        <v>711</v>
      </c>
      <c r="BP34" s="15" t="s">
        <v>1208</v>
      </c>
      <c r="BQ34" s="132"/>
      <c r="BR34" s="588"/>
      <c r="BS34" s="46" t="s">
        <v>1122</v>
      </c>
      <c r="BT34" s="46"/>
      <c r="BU34" s="46"/>
      <c r="BV34" s="46"/>
      <c r="BW34" s="46"/>
      <c r="BX34" s="46"/>
      <c r="BY34" s="46"/>
      <c r="BZ34" s="46"/>
      <c r="CA34" s="46"/>
      <c r="CB34" s="46"/>
      <c r="CC34" s="46"/>
      <c r="CD34" s="46"/>
      <c r="CE34" s="46"/>
      <c r="CF34" s="46"/>
      <c r="CG34" s="46"/>
      <c r="CH34" s="46"/>
      <c r="CI34" s="46"/>
      <c r="CJ34" s="46"/>
      <c r="CK34" s="46"/>
      <c r="CL34" s="46"/>
    </row>
    <row r="35" spans="1:138" s="49" customFormat="1" ht="37.5" x14ac:dyDescent="0.3">
      <c r="A35" s="15">
        <v>21</v>
      </c>
      <c r="B35" s="576" t="s">
        <v>720</v>
      </c>
      <c r="C35" s="7">
        <f t="shared" si="7"/>
        <v>0.2</v>
      </c>
      <c r="D35" s="7">
        <v>0.2</v>
      </c>
      <c r="E35" s="7">
        <f>F35+U35+Sheet2!A1</f>
        <v>0</v>
      </c>
      <c r="F35" s="7">
        <f t="shared" si="9"/>
        <v>0</v>
      </c>
      <c r="G35" s="140">
        <f t="shared" si="10"/>
        <v>0</v>
      </c>
      <c r="H35" s="168"/>
      <c r="I35" s="168"/>
      <c r="J35" s="168"/>
      <c r="K35" s="168"/>
      <c r="L35" s="168"/>
      <c r="M35" s="140">
        <f t="shared" si="11"/>
        <v>0</v>
      </c>
      <c r="N35" s="168"/>
      <c r="O35" s="168"/>
      <c r="P35" s="168"/>
      <c r="Q35" s="168"/>
      <c r="R35" s="168"/>
      <c r="S35" s="168"/>
      <c r="T35" s="168"/>
      <c r="U35" s="7">
        <f t="shared" si="12"/>
        <v>0</v>
      </c>
      <c r="V35" s="168"/>
      <c r="W35" s="168"/>
      <c r="X35" s="168"/>
      <c r="Y35" s="168"/>
      <c r="Z35" s="168"/>
      <c r="AA35" s="168"/>
      <c r="AB35" s="168"/>
      <c r="AC35" s="168"/>
      <c r="AD35" s="141">
        <f t="shared" si="13"/>
        <v>0</v>
      </c>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H35" s="56"/>
      <c r="BI35" s="149">
        <v>0.02</v>
      </c>
      <c r="BJ35" s="56"/>
      <c r="BK35" s="152" t="s">
        <v>409</v>
      </c>
      <c r="BL35" s="38" t="s">
        <v>161</v>
      </c>
      <c r="BM35" s="149" t="s">
        <v>1001</v>
      </c>
      <c r="BN35" s="15" t="s">
        <v>94</v>
      </c>
      <c r="BO35" s="15" t="s">
        <v>711</v>
      </c>
      <c r="BP35" s="15" t="s">
        <v>1208</v>
      </c>
      <c r="BQ35" s="132"/>
      <c r="BR35" s="588"/>
      <c r="BS35" s="46"/>
      <c r="BT35" s="46"/>
      <c r="BU35" s="46"/>
      <c r="BV35" s="46"/>
      <c r="BW35" s="46"/>
      <c r="BX35" s="46"/>
      <c r="BY35" s="46"/>
      <c r="BZ35" s="46"/>
      <c r="CA35" s="46"/>
      <c r="CB35" s="46"/>
      <c r="CC35" s="46"/>
      <c r="CD35" s="46"/>
      <c r="CE35" s="46"/>
      <c r="CF35" s="46"/>
      <c r="CG35" s="46"/>
      <c r="CH35" s="46"/>
      <c r="CI35" s="46"/>
      <c r="CJ35" s="46"/>
      <c r="CK35" s="46"/>
      <c r="CL35" s="46"/>
    </row>
    <row r="36" spans="1:138" s="49" customFormat="1" ht="37.5" x14ac:dyDescent="0.3">
      <c r="A36" s="15">
        <v>22</v>
      </c>
      <c r="B36" s="11" t="s">
        <v>499</v>
      </c>
      <c r="C36" s="7">
        <f t="shared" si="7"/>
        <v>0.1</v>
      </c>
      <c r="D36" s="7">
        <v>0.1</v>
      </c>
      <c r="E36" s="7">
        <f t="shared" ref="E36:E67" si="15">F36+U36+BG36</f>
        <v>0</v>
      </c>
      <c r="F36" s="7">
        <f t="shared" si="9"/>
        <v>0</v>
      </c>
      <c r="G36" s="140">
        <f t="shared" si="10"/>
        <v>0</v>
      </c>
      <c r="H36" s="168"/>
      <c r="I36" s="168"/>
      <c r="J36" s="168"/>
      <c r="K36" s="168"/>
      <c r="L36" s="168"/>
      <c r="M36" s="140">
        <f t="shared" si="11"/>
        <v>0</v>
      </c>
      <c r="N36" s="168"/>
      <c r="O36" s="168"/>
      <c r="P36" s="168"/>
      <c r="Q36" s="168"/>
      <c r="R36" s="168"/>
      <c r="S36" s="168"/>
      <c r="T36" s="168"/>
      <c r="U36" s="7">
        <f t="shared" si="12"/>
        <v>0</v>
      </c>
      <c r="V36" s="168"/>
      <c r="W36" s="168"/>
      <c r="X36" s="168"/>
      <c r="Y36" s="168"/>
      <c r="Z36" s="168"/>
      <c r="AA36" s="168"/>
      <c r="AB36" s="168"/>
      <c r="AC36" s="168"/>
      <c r="AD36" s="141">
        <f t="shared" si="13"/>
        <v>0</v>
      </c>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7">
        <f t="shared" si="14"/>
        <v>0</v>
      </c>
      <c r="BH36" s="56"/>
      <c r="BI36" s="189"/>
      <c r="BJ36" s="56"/>
      <c r="BK36" s="152" t="s">
        <v>409</v>
      </c>
      <c r="BL36" s="38" t="s">
        <v>161</v>
      </c>
      <c r="BM36" s="149"/>
      <c r="BN36" s="15" t="s">
        <v>94</v>
      </c>
      <c r="BO36" s="15" t="s">
        <v>505</v>
      </c>
      <c r="BP36" s="15" t="s">
        <v>1208</v>
      </c>
      <c r="BQ36" s="132"/>
      <c r="BR36" s="588"/>
      <c r="BS36" s="46"/>
      <c r="BT36" s="46"/>
      <c r="BU36" s="46"/>
      <c r="BV36" s="46"/>
      <c r="BW36" s="46"/>
      <c r="BX36" s="46"/>
      <c r="BY36" s="46"/>
      <c r="BZ36" s="46"/>
      <c r="CA36" s="46"/>
      <c r="CB36" s="46"/>
      <c r="CC36" s="46"/>
      <c r="CD36" s="46"/>
      <c r="CE36" s="46"/>
      <c r="CF36" s="46"/>
      <c r="CG36" s="46"/>
      <c r="CH36" s="46"/>
      <c r="CI36" s="46"/>
      <c r="CJ36" s="46"/>
      <c r="CK36" s="46"/>
      <c r="CL36" s="46"/>
    </row>
    <row r="37" spans="1:138" s="49" customFormat="1" ht="37.5" x14ac:dyDescent="0.3">
      <c r="A37" s="15">
        <v>23</v>
      </c>
      <c r="B37" s="576" t="s">
        <v>1186</v>
      </c>
      <c r="C37" s="7">
        <f t="shared" si="7"/>
        <v>3</v>
      </c>
      <c r="D37" s="7">
        <v>3</v>
      </c>
      <c r="E37" s="7">
        <f t="shared" si="15"/>
        <v>0</v>
      </c>
      <c r="F37" s="7">
        <f t="shared" si="9"/>
        <v>0</v>
      </c>
      <c r="G37" s="140">
        <f t="shared" si="10"/>
        <v>0</v>
      </c>
      <c r="H37" s="168"/>
      <c r="I37" s="168"/>
      <c r="J37" s="168"/>
      <c r="K37" s="168"/>
      <c r="L37" s="168"/>
      <c r="M37" s="140">
        <f t="shared" si="11"/>
        <v>0</v>
      </c>
      <c r="N37" s="168"/>
      <c r="O37" s="168"/>
      <c r="P37" s="168"/>
      <c r="Q37" s="168"/>
      <c r="R37" s="168"/>
      <c r="S37" s="168"/>
      <c r="T37" s="168"/>
      <c r="U37" s="7">
        <f t="shared" si="12"/>
        <v>0</v>
      </c>
      <c r="V37" s="168"/>
      <c r="W37" s="168"/>
      <c r="X37" s="168"/>
      <c r="Y37" s="168"/>
      <c r="Z37" s="168"/>
      <c r="AA37" s="168"/>
      <c r="AB37" s="168"/>
      <c r="AC37" s="168"/>
      <c r="AD37" s="141">
        <f t="shared" si="13"/>
        <v>0</v>
      </c>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7">
        <f t="shared" si="14"/>
        <v>0</v>
      </c>
      <c r="BH37" s="56"/>
      <c r="BI37" s="189"/>
      <c r="BJ37" s="56"/>
      <c r="BK37" s="152" t="s">
        <v>409</v>
      </c>
      <c r="BL37" s="38" t="s">
        <v>161</v>
      </c>
      <c r="BM37" s="149" t="s">
        <v>1003</v>
      </c>
      <c r="BN37" s="15" t="s">
        <v>94</v>
      </c>
      <c r="BO37" s="15" t="s">
        <v>1179</v>
      </c>
      <c r="BP37" s="15" t="s">
        <v>1208</v>
      </c>
      <c r="BQ37" s="132" t="s">
        <v>854</v>
      </c>
      <c r="BR37" s="588"/>
      <c r="BS37" s="46" t="s">
        <v>1132</v>
      </c>
      <c r="BT37" s="46"/>
      <c r="BU37" s="46"/>
      <c r="BV37" s="46"/>
      <c r="BW37" s="46"/>
      <c r="BX37" s="46"/>
      <c r="BY37" s="46"/>
      <c r="BZ37" s="46"/>
      <c r="CA37" s="46"/>
      <c r="CB37" s="46"/>
      <c r="CC37" s="46"/>
      <c r="CD37" s="46"/>
      <c r="CE37" s="46"/>
      <c r="CF37" s="46"/>
      <c r="CG37" s="46"/>
      <c r="CH37" s="46"/>
      <c r="CI37" s="46"/>
      <c r="CJ37" s="46"/>
      <c r="CK37" s="46"/>
      <c r="CL37" s="46"/>
    </row>
    <row r="38" spans="1:138" s="595" customFormat="1" ht="37.5" x14ac:dyDescent="0.3">
      <c r="A38" s="15">
        <v>24</v>
      </c>
      <c r="B38" s="599" t="s">
        <v>486</v>
      </c>
      <c r="C38" s="593" t="e">
        <f t="shared" si="7"/>
        <v>#VALUE!</v>
      </c>
      <c r="D38" s="593"/>
      <c r="E38" s="593" t="e">
        <f t="shared" si="15"/>
        <v>#VALUE!</v>
      </c>
      <c r="F38" s="593">
        <f t="shared" si="9"/>
        <v>0</v>
      </c>
      <c r="G38" s="593">
        <f t="shared" si="10"/>
        <v>0</v>
      </c>
      <c r="H38" s="600"/>
      <c r="I38" s="601"/>
      <c r="J38" s="601"/>
      <c r="K38" s="601"/>
      <c r="L38" s="601"/>
      <c r="M38" s="593">
        <f t="shared" si="11"/>
        <v>0</v>
      </c>
      <c r="N38" s="601"/>
      <c r="O38" s="601"/>
      <c r="P38" s="601"/>
      <c r="Q38" s="601"/>
      <c r="R38" s="601"/>
      <c r="S38" s="601"/>
      <c r="T38" s="601"/>
      <c r="U38" s="593">
        <f t="shared" si="12"/>
        <v>0</v>
      </c>
      <c r="V38" s="601"/>
      <c r="W38" s="601"/>
      <c r="X38" s="601"/>
      <c r="Y38" s="601"/>
      <c r="Z38" s="601"/>
      <c r="AA38" s="601"/>
      <c r="AB38" s="601"/>
      <c r="AC38" s="601"/>
      <c r="AD38" s="596">
        <f t="shared" si="13"/>
        <v>0</v>
      </c>
      <c r="AE38" s="600"/>
      <c r="AF38" s="600"/>
      <c r="AG38" s="601"/>
      <c r="AH38" s="601"/>
      <c r="AI38" s="600"/>
      <c r="AJ38" s="601"/>
      <c r="AK38" s="600"/>
      <c r="AL38" s="601"/>
      <c r="AM38" s="601"/>
      <c r="AN38" s="601"/>
      <c r="AO38" s="601"/>
      <c r="AP38" s="601"/>
      <c r="AQ38" s="601"/>
      <c r="AR38" s="601"/>
      <c r="AS38" s="601"/>
      <c r="AT38" s="601"/>
      <c r="AU38" s="601"/>
      <c r="AV38" s="601"/>
      <c r="AW38" s="601"/>
      <c r="AX38" s="601"/>
      <c r="AY38" s="600"/>
      <c r="AZ38" s="600"/>
      <c r="BA38" s="601"/>
      <c r="BB38" s="601"/>
      <c r="BC38" s="601"/>
      <c r="BD38" s="600"/>
      <c r="BE38" s="601"/>
      <c r="BF38" s="601"/>
      <c r="BG38" s="593" t="e">
        <f t="shared" si="14"/>
        <v>#VALUE!</v>
      </c>
      <c r="BH38" s="592"/>
      <c r="BI38" s="712" t="s">
        <v>1210</v>
      </c>
      <c r="BJ38" s="592"/>
      <c r="BK38" s="597" t="s">
        <v>409</v>
      </c>
      <c r="BL38" s="602" t="s">
        <v>161</v>
      </c>
      <c r="BM38" s="112"/>
      <c r="BN38" s="112" t="s">
        <v>94</v>
      </c>
      <c r="BO38" s="112" t="s">
        <v>505</v>
      </c>
      <c r="BP38" s="15" t="s">
        <v>1208</v>
      </c>
      <c r="BQ38" s="714"/>
      <c r="BS38" s="633"/>
      <c r="BT38" s="715"/>
      <c r="BU38" s="715"/>
      <c r="DG38" s="595" t="s">
        <v>723</v>
      </c>
      <c r="DR38" s="595" t="s">
        <v>853</v>
      </c>
      <c r="DS38" s="595" t="s">
        <v>902</v>
      </c>
      <c r="DT38" s="595" t="s">
        <v>854</v>
      </c>
      <c r="EH38" s="595" t="s">
        <v>1209</v>
      </c>
    </row>
    <row r="39" spans="1:138" s="49" customFormat="1" ht="37.5" x14ac:dyDescent="0.3">
      <c r="A39" s="15">
        <v>25</v>
      </c>
      <c r="B39" s="577" t="s">
        <v>1187</v>
      </c>
      <c r="C39" s="7">
        <f t="shared" si="7"/>
        <v>0.16</v>
      </c>
      <c r="D39" s="7">
        <v>0.16</v>
      </c>
      <c r="E39" s="7">
        <f t="shared" si="15"/>
        <v>0</v>
      </c>
      <c r="F39" s="7">
        <f t="shared" si="9"/>
        <v>0</v>
      </c>
      <c r="G39" s="140">
        <f t="shared" si="10"/>
        <v>0</v>
      </c>
      <c r="H39" s="140"/>
      <c r="I39" s="168"/>
      <c r="J39" s="168"/>
      <c r="K39" s="140"/>
      <c r="L39" s="140"/>
      <c r="M39" s="140">
        <f t="shared" si="11"/>
        <v>0</v>
      </c>
      <c r="N39" s="140"/>
      <c r="O39" s="168"/>
      <c r="P39" s="140"/>
      <c r="Q39" s="168"/>
      <c r="R39" s="140"/>
      <c r="S39" s="168"/>
      <c r="T39" s="168"/>
      <c r="U39" s="7">
        <f t="shared" si="12"/>
        <v>0</v>
      </c>
      <c r="V39" s="168"/>
      <c r="W39" s="168"/>
      <c r="X39" s="168"/>
      <c r="Y39" s="168"/>
      <c r="Z39" s="140"/>
      <c r="AA39" s="168"/>
      <c r="AB39" s="168"/>
      <c r="AC39" s="168"/>
      <c r="AD39" s="141">
        <f t="shared" si="13"/>
        <v>0</v>
      </c>
      <c r="AE39" s="140"/>
      <c r="AF39" s="140"/>
      <c r="AG39" s="168"/>
      <c r="AH39" s="168"/>
      <c r="AI39" s="140"/>
      <c r="AJ39" s="168"/>
      <c r="AK39" s="168"/>
      <c r="AL39" s="168"/>
      <c r="AM39" s="168"/>
      <c r="AN39" s="168"/>
      <c r="AO39" s="168"/>
      <c r="AP39" s="168"/>
      <c r="AQ39" s="168"/>
      <c r="AR39" s="168"/>
      <c r="AS39" s="168"/>
      <c r="AT39" s="168"/>
      <c r="AU39" s="168"/>
      <c r="AV39" s="140"/>
      <c r="AW39" s="168"/>
      <c r="AX39" s="168"/>
      <c r="AY39" s="140"/>
      <c r="AZ39" s="140"/>
      <c r="BA39" s="168"/>
      <c r="BB39" s="168"/>
      <c r="BC39" s="168"/>
      <c r="BD39" s="140"/>
      <c r="BE39" s="168"/>
      <c r="BF39" s="168"/>
      <c r="BG39" s="7">
        <f t="shared" si="14"/>
        <v>0</v>
      </c>
      <c r="BH39" s="56"/>
      <c r="BI39" s="169"/>
      <c r="BJ39" s="56"/>
      <c r="BK39" s="152" t="s">
        <v>409</v>
      </c>
      <c r="BL39" s="15" t="s">
        <v>169</v>
      </c>
      <c r="BM39" s="149"/>
      <c r="BN39" s="15" t="s">
        <v>94</v>
      </c>
      <c r="BO39" s="15" t="s">
        <v>711</v>
      </c>
      <c r="BP39" s="15" t="s">
        <v>1208</v>
      </c>
      <c r="BQ39" s="132"/>
      <c r="BR39" s="588" t="s">
        <v>1118</v>
      </c>
      <c r="BS39" s="46"/>
      <c r="BT39" s="46"/>
      <c r="BU39" s="46"/>
      <c r="BV39" s="46"/>
      <c r="BW39" s="46"/>
      <c r="BX39" s="46"/>
      <c r="BY39" s="46"/>
      <c r="BZ39" s="46"/>
      <c r="CA39" s="46"/>
      <c r="CB39" s="46"/>
      <c r="CC39" s="46"/>
      <c r="CD39" s="46"/>
      <c r="CE39" s="46"/>
      <c r="CF39" s="46"/>
      <c r="CG39" s="46"/>
      <c r="CH39" s="46"/>
      <c r="CI39" s="46"/>
      <c r="CJ39" s="46"/>
      <c r="CK39" s="46"/>
      <c r="CL39" s="46"/>
    </row>
    <row r="40" spans="1:138" s="49" customFormat="1" ht="37.5" x14ac:dyDescent="0.3">
      <c r="A40" s="15">
        <v>26</v>
      </c>
      <c r="B40" s="577" t="s">
        <v>678</v>
      </c>
      <c r="C40" s="7">
        <f t="shared" si="7"/>
        <v>0.2</v>
      </c>
      <c r="D40" s="7">
        <v>0.2</v>
      </c>
      <c r="E40" s="7">
        <f t="shared" si="15"/>
        <v>0</v>
      </c>
      <c r="F40" s="7">
        <f t="shared" si="9"/>
        <v>0</v>
      </c>
      <c r="G40" s="140">
        <f t="shared" si="10"/>
        <v>0</v>
      </c>
      <c r="H40" s="140"/>
      <c r="I40" s="168"/>
      <c r="J40" s="168"/>
      <c r="K40" s="140"/>
      <c r="L40" s="140"/>
      <c r="M40" s="140">
        <f t="shared" si="11"/>
        <v>0</v>
      </c>
      <c r="N40" s="140"/>
      <c r="O40" s="168"/>
      <c r="P40" s="140"/>
      <c r="Q40" s="168"/>
      <c r="R40" s="140"/>
      <c r="S40" s="168"/>
      <c r="T40" s="168"/>
      <c r="U40" s="7">
        <f t="shared" si="12"/>
        <v>0</v>
      </c>
      <c r="V40" s="168"/>
      <c r="W40" s="168"/>
      <c r="X40" s="168"/>
      <c r="Y40" s="168"/>
      <c r="Z40" s="140"/>
      <c r="AA40" s="168"/>
      <c r="AB40" s="168"/>
      <c r="AC40" s="168"/>
      <c r="AD40" s="141">
        <f t="shared" si="13"/>
        <v>0</v>
      </c>
      <c r="AE40" s="140"/>
      <c r="AF40" s="140"/>
      <c r="AG40" s="168"/>
      <c r="AH40" s="168"/>
      <c r="AI40" s="140"/>
      <c r="AJ40" s="168"/>
      <c r="AK40" s="168"/>
      <c r="AL40" s="168"/>
      <c r="AM40" s="168"/>
      <c r="AN40" s="168"/>
      <c r="AO40" s="168"/>
      <c r="AP40" s="168"/>
      <c r="AQ40" s="168"/>
      <c r="AR40" s="168"/>
      <c r="AS40" s="168"/>
      <c r="AT40" s="168"/>
      <c r="AU40" s="168"/>
      <c r="AV40" s="140"/>
      <c r="AW40" s="168"/>
      <c r="AX40" s="168"/>
      <c r="AY40" s="140"/>
      <c r="AZ40" s="140"/>
      <c r="BA40" s="168"/>
      <c r="BB40" s="168"/>
      <c r="BC40" s="168"/>
      <c r="BD40" s="140"/>
      <c r="BE40" s="168"/>
      <c r="BF40" s="168"/>
      <c r="BG40" s="7">
        <f t="shared" si="14"/>
        <v>0</v>
      </c>
      <c r="BH40" s="56"/>
      <c r="BI40" s="169"/>
      <c r="BJ40" s="56"/>
      <c r="BK40" s="152" t="s">
        <v>409</v>
      </c>
      <c r="BL40" s="15" t="s">
        <v>169</v>
      </c>
      <c r="BM40" s="149" t="s">
        <v>1188</v>
      </c>
      <c r="BN40" s="15" t="s">
        <v>94</v>
      </c>
      <c r="BO40" s="15" t="s">
        <v>711</v>
      </c>
      <c r="BP40" s="15" t="s">
        <v>1208</v>
      </c>
      <c r="BQ40" s="132"/>
      <c r="BR40" s="588" t="s">
        <v>1118</v>
      </c>
      <c r="BS40" s="46"/>
      <c r="BT40" s="46"/>
      <c r="BU40" s="46"/>
      <c r="BV40" s="46"/>
      <c r="BW40" s="46"/>
      <c r="BX40" s="46"/>
      <c r="BY40" s="46"/>
      <c r="BZ40" s="46"/>
      <c r="CA40" s="46"/>
      <c r="CB40" s="46"/>
      <c r="CC40" s="46"/>
      <c r="CD40" s="46"/>
      <c r="CE40" s="46"/>
      <c r="CF40" s="46"/>
      <c r="CG40" s="46"/>
      <c r="CH40" s="46"/>
      <c r="CI40" s="46"/>
      <c r="CJ40" s="46"/>
      <c r="CK40" s="46"/>
      <c r="CL40" s="46"/>
    </row>
    <row r="41" spans="1:138" s="49" customFormat="1" ht="37.5" x14ac:dyDescent="0.3">
      <c r="A41" s="15">
        <v>27</v>
      </c>
      <c r="B41" s="577" t="s">
        <v>680</v>
      </c>
      <c r="C41" s="7">
        <f t="shared" si="7"/>
        <v>0.2</v>
      </c>
      <c r="D41" s="7">
        <v>0.2</v>
      </c>
      <c r="E41" s="7">
        <f t="shared" si="15"/>
        <v>0</v>
      </c>
      <c r="F41" s="7">
        <f t="shared" si="9"/>
        <v>0</v>
      </c>
      <c r="G41" s="140">
        <f t="shared" si="10"/>
        <v>0</v>
      </c>
      <c r="H41" s="140"/>
      <c r="I41" s="168"/>
      <c r="J41" s="168"/>
      <c r="K41" s="140"/>
      <c r="L41" s="140"/>
      <c r="M41" s="140">
        <f t="shared" si="11"/>
        <v>0</v>
      </c>
      <c r="N41" s="140"/>
      <c r="O41" s="168"/>
      <c r="P41" s="140"/>
      <c r="Q41" s="168"/>
      <c r="R41" s="140"/>
      <c r="S41" s="168"/>
      <c r="T41" s="168"/>
      <c r="U41" s="7">
        <f t="shared" si="12"/>
        <v>0</v>
      </c>
      <c r="V41" s="168"/>
      <c r="W41" s="168"/>
      <c r="X41" s="168"/>
      <c r="Y41" s="168"/>
      <c r="Z41" s="140"/>
      <c r="AA41" s="168"/>
      <c r="AB41" s="168"/>
      <c r="AC41" s="168"/>
      <c r="AD41" s="141">
        <f t="shared" si="13"/>
        <v>0</v>
      </c>
      <c r="AE41" s="140"/>
      <c r="AF41" s="140"/>
      <c r="AG41" s="168"/>
      <c r="AH41" s="168"/>
      <c r="AI41" s="140"/>
      <c r="AJ41" s="168"/>
      <c r="AK41" s="168"/>
      <c r="AL41" s="168"/>
      <c r="AM41" s="168"/>
      <c r="AN41" s="168"/>
      <c r="AO41" s="168"/>
      <c r="AP41" s="168"/>
      <c r="AQ41" s="168"/>
      <c r="AR41" s="168"/>
      <c r="AS41" s="168"/>
      <c r="AT41" s="168"/>
      <c r="AU41" s="168"/>
      <c r="AV41" s="140"/>
      <c r="AW41" s="168"/>
      <c r="AX41" s="168"/>
      <c r="AY41" s="140"/>
      <c r="AZ41" s="140"/>
      <c r="BA41" s="168"/>
      <c r="BB41" s="168"/>
      <c r="BC41" s="168"/>
      <c r="BD41" s="140"/>
      <c r="BE41" s="168"/>
      <c r="BF41" s="168"/>
      <c r="BG41" s="7">
        <f t="shared" si="14"/>
        <v>0</v>
      </c>
      <c r="BH41" s="56"/>
      <c r="BI41" s="169"/>
      <c r="BJ41" s="56"/>
      <c r="BK41" s="152" t="s">
        <v>409</v>
      </c>
      <c r="BL41" s="15" t="s">
        <v>169</v>
      </c>
      <c r="BM41" s="149"/>
      <c r="BN41" s="15" t="s">
        <v>94</v>
      </c>
      <c r="BO41" s="15" t="s">
        <v>711</v>
      </c>
      <c r="BP41" s="15" t="s">
        <v>1208</v>
      </c>
      <c r="BQ41" s="132"/>
      <c r="BR41" s="588" t="s">
        <v>1118</v>
      </c>
      <c r="BS41" s="46"/>
      <c r="BT41" s="46"/>
      <c r="BU41" s="46"/>
      <c r="BV41" s="46"/>
      <c r="BW41" s="46"/>
      <c r="BX41" s="46"/>
      <c r="BY41" s="46"/>
      <c r="BZ41" s="46"/>
      <c r="CA41" s="46"/>
      <c r="CB41" s="46"/>
      <c r="CC41" s="46"/>
      <c r="CD41" s="46"/>
      <c r="CE41" s="46"/>
      <c r="CF41" s="46"/>
      <c r="CG41" s="46"/>
      <c r="CH41" s="46"/>
      <c r="CI41" s="46"/>
      <c r="CJ41" s="46"/>
      <c r="CK41" s="46"/>
      <c r="CL41" s="46"/>
    </row>
    <row r="42" spans="1:138" s="84" customFormat="1" ht="56.25" x14ac:dyDescent="0.3">
      <c r="A42" s="15">
        <v>28</v>
      </c>
      <c r="B42" s="719" t="s">
        <v>1152</v>
      </c>
      <c r="C42" s="74">
        <f t="shared" si="7"/>
        <v>3.08</v>
      </c>
      <c r="D42" s="74"/>
      <c r="E42" s="74">
        <f t="shared" si="15"/>
        <v>3.08</v>
      </c>
      <c r="F42" s="74">
        <f t="shared" si="9"/>
        <v>3.08</v>
      </c>
      <c r="G42" s="293">
        <f t="shared" si="10"/>
        <v>0</v>
      </c>
      <c r="H42" s="295"/>
      <c r="I42" s="295"/>
      <c r="J42" s="295"/>
      <c r="K42" s="295">
        <v>3.08</v>
      </c>
      <c r="L42" s="295"/>
      <c r="M42" s="293">
        <f t="shared" si="11"/>
        <v>0</v>
      </c>
      <c r="N42" s="295"/>
      <c r="O42" s="295"/>
      <c r="P42" s="295"/>
      <c r="Q42" s="295"/>
      <c r="R42" s="295"/>
      <c r="S42" s="295"/>
      <c r="T42" s="295"/>
      <c r="U42" s="74">
        <f t="shared" si="12"/>
        <v>0</v>
      </c>
      <c r="V42" s="295"/>
      <c r="W42" s="295"/>
      <c r="X42" s="295"/>
      <c r="Y42" s="295"/>
      <c r="Z42" s="295"/>
      <c r="AA42" s="295"/>
      <c r="AB42" s="295"/>
      <c r="AC42" s="295"/>
      <c r="AD42" s="296">
        <f t="shared" si="13"/>
        <v>0</v>
      </c>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74">
        <f t="shared" si="14"/>
        <v>0</v>
      </c>
      <c r="BH42" s="292"/>
      <c r="BI42" s="292"/>
      <c r="BJ42" s="292"/>
      <c r="BK42" s="297" t="s">
        <v>409</v>
      </c>
      <c r="BL42" s="80" t="s">
        <v>137</v>
      </c>
      <c r="BM42" s="291" t="s">
        <v>1008</v>
      </c>
      <c r="BN42" s="80" t="s">
        <v>94</v>
      </c>
      <c r="BO42" s="80" t="s">
        <v>711</v>
      </c>
      <c r="BP42" s="80" t="s">
        <v>1208</v>
      </c>
      <c r="BQ42" s="718"/>
      <c r="BR42" s="299" t="s">
        <v>714</v>
      </c>
      <c r="BS42" s="83"/>
      <c r="BT42" s="83"/>
      <c r="BU42" s="83"/>
      <c r="BV42" s="83"/>
      <c r="BW42" s="83"/>
      <c r="BX42" s="83"/>
      <c r="BY42" s="83"/>
      <c r="BZ42" s="83"/>
      <c r="CA42" s="83"/>
      <c r="CB42" s="83"/>
      <c r="CC42" s="83"/>
      <c r="CD42" s="83"/>
      <c r="CE42" s="83"/>
      <c r="CF42" s="83"/>
      <c r="CG42" s="83"/>
      <c r="CH42" s="83"/>
      <c r="CI42" s="83"/>
      <c r="CJ42" s="83"/>
      <c r="CK42" s="83"/>
      <c r="CL42" s="83"/>
    </row>
    <row r="43" spans="1:138" s="84" customFormat="1" ht="37.5" x14ac:dyDescent="0.3">
      <c r="A43" s="15">
        <v>29</v>
      </c>
      <c r="B43" s="720" t="s">
        <v>819</v>
      </c>
      <c r="C43" s="74">
        <f t="shared" si="7"/>
        <v>0.8</v>
      </c>
      <c r="D43" s="80"/>
      <c r="E43" s="74">
        <f t="shared" si="15"/>
        <v>0.8</v>
      </c>
      <c r="F43" s="74">
        <f t="shared" si="9"/>
        <v>0.8</v>
      </c>
      <c r="G43" s="293">
        <f t="shared" si="10"/>
        <v>0</v>
      </c>
      <c r="H43" s="295"/>
      <c r="I43" s="295"/>
      <c r="J43" s="295"/>
      <c r="K43" s="295">
        <v>0.8</v>
      </c>
      <c r="L43" s="295"/>
      <c r="M43" s="293">
        <f t="shared" si="11"/>
        <v>0</v>
      </c>
      <c r="N43" s="295"/>
      <c r="O43" s="295"/>
      <c r="P43" s="295"/>
      <c r="Q43" s="295"/>
      <c r="R43" s="295"/>
      <c r="S43" s="295"/>
      <c r="T43" s="295"/>
      <c r="U43" s="74">
        <f t="shared" si="12"/>
        <v>0</v>
      </c>
      <c r="V43" s="295"/>
      <c r="W43" s="295"/>
      <c r="X43" s="295"/>
      <c r="Y43" s="295"/>
      <c r="Z43" s="295"/>
      <c r="AA43" s="295"/>
      <c r="AB43" s="295"/>
      <c r="AC43" s="295"/>
      <c r="AD43" s="296">
        <f t="shared" si="13"/>
        <v>0</v>
      </c>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74">
        <f t="shared" si="14"/>
        <v>0</v>
      </c>
      <c r="BH43" s="292"/>
      <c r="BI43" s="292"/>
      <c r="BJ43" s="292"/>
      <c r="BK43" s="297" t="s">
        <v>409</v>
      </c>
      <c r="BL43" s="80" t="s">
        <v>137</v>
      </c>
      <c r="BM43" s="291" t="s">
        <v>969</v>
      </c>
      <c r="BN43" s="80" t="s">
        <v>94</v>
      </c>
      <c r="BO43" s="80" t="s">
        <v>711</v>
      </c>
      <c r="BP43" s="80" t="s">
        <v>863</v>
      </c>
      <c r="BQ43" s="718"/>
      <c r="BR43" s="299"/>
      <c r="BS43" s="83"/>
      <c r="BT43" s="83"/>
      <c r="BU43" s="83"/>
      <c r="BV43" s="83"/>
      <c r="BW43" s="83"/>
      <c r="BX43" s="83"/>
      <c r="BY43" s="83"/>
      <c r="BZ43" s="83"/>
      <c r="CA43" s="83"/>
      <c r="CB43" s="83"/>
      <c r="CC43" s="83"/>
      <c r="CD43" s="83"/>
      <c r="CE43" s="83"/>
      <c r="CF43" s="83"/>
      <c r="CG43" s="83"/>
      <c r="CH43" s="83"/>
      <c r="CI43" s="83"/>
      <c r="CJ43" s="83"/>
      <c r="CK43" s="83"/>
      <c r="CL43" s="83"/>
    </row>
    <row r="44" spans="1:138" s="84" customFormat="1" ht="37.5" x14ac:dyDescent="0.3">
      <c r="A44" s="15">
        <v>30</v>
      </c>
      <c r="B44" s="720" t="s">
        <v>1148</v>
      </c>
      <c r="C44" s="74">
        <f t="shared" si="7"/>
        <v>0.8</v>
      </c>
      <c r="D44" s="80"/>
      <c r="E44" s="74">
        <f t="shared" si="15"/>
        <v>0.8</v>
      </c>
      <c r="F44" s="74">
        <f t="shared" si="9"/>
        <v>0.8</v>
      </c>
      <c r="G44" s="293">
        <f t="shared" si="10"/>
        <v>0</v>
      </c>
      <c r="H44" s="295"/>
      <c r="I44" s="295"/>
      <c r="J44" s="295"/>
      <c r="K44" s="295">
        <v>0.8</v>
      </c>
      <c r="L44" s="295"/>
      <c r="M44" s="293">
        <f t="shared" si="11"/>
        <v>0</v>
      </c>
      <c r="N44" s="295"/>
      <c r="O44" s="295"/>
      <c r="P44" s="295"/>
      <c r="Q44" s="295"/>
      <c r="R44" s="295"/>
      <c r="S44" s="295"/>
      <c r="T44" s="295"/>
      <c r="U44" s="74">
        <f t="shared" si="12"/>
        <v>0</v>
      </c>
      <c r="V44" s="295"/>
      <c r="W44" s="295"/>
      <c r="X44" s="295"/>
      <c r="Y44" s="295"/>
      <c r="Z44" s="295"/>
      <c r="AA44" s="295"/>
      <c r="AB44" s="295"/>
      <c r="AC44" s="295"/>
      <c r="AD44" s="296">
        <f t="shared" si="13"/>
        <v>0</v>
      </c>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74">
        <f t="shared" si="14"/>
        <v>0</v>
      </c>
      <c r="BH44" s="292"/>
      <c r="BI44" s="292"/>
      <c r="BJ44" s="292"/>
      <c r="BK44" s="297" t="s">
        <v>409</v>
      </c>
      <c r="BL44" s="80" t="s">
        <v>137</v>
      </c>
      <c r="BM44" s="291" t="s">
        <v>1189</v>
      </c>
      <c r="BN44" s="80" t="s">
        <v>94</v>
      </c>
      <c r="BO44" s="80" t="s">
        <v>711</v>
      </c>
      <c r="BP44" s="80" t="s">
        <v>863</v>
      </c>
      <c r="BQ44" s="718"/>
      <c r="BR44" s="299"/>
      <c r="BS44" s="83"/>
      <c r="BT44" s="83"/>
      <c r="BU44" s="83"/>
      <c r="BV44" s="83"/>
      <c r="BW44" s="83"/>
      <c r="BX44" s="83"/>
      <c r="BY44" s="83"/>
      <c r="BZ44" s="83"/>
      <c r="CA44" s="83"/>
      <c r="CB44" s="83"/>
      <c r="CC44" s="83"/>
      <c r="CD44" s="83"/>
      <c r="CE44" s="83"/>
      <c r="CF44" s="83"/>
      <c r="CG44" s="83"/>
      <c r="CH44" s="83"/>
      <c r="CI44" s="83"/>
      <c r="CJ44" s="83"/>
      <c r="CK44" s="83"/>
      <c r="CL44" s="83"/>
    </row>
    <row r="45" spans="1:138" s="49" customFormat="1" ht="37.5" x14ac:dyDescent="0.3">
      <c r="A45" s="15">
        <v>31</v>
      </c>
      <c r="B45" s="571" t="s">
        <v>820</v>
      </c>
      <c r="C45" s="7">
        <f t="shared" si="7"/>
        <v>0.4</v>
      </c>
      <c r="D45" s="15">
        <v>0.4</v>
      </c>
      <c r="E45" s="7">
        <f t="shared" si="15"/>
        <v>0</v>
      </c>
      <c r="F45" s="7">
        <f t="shared" si="9"/>
        <v>0</v>
      </c>
      <c r="G45" s="140">
        <f t="shared" si="10"/>
        <v>0</v>
      </c>
      <c r="H45" s="168"/>
      <c r="I45" s="168"/>
      <c r="J45" s="168"/>
      <c r="K45" s="168"/>
      <c r="L45" s="168"/>
      <c r="M45" s="140">
        <f t="shared" si="11"/>
        <v>0</v>
      </c>
      <c r="N45" s="168"/>
      <c r="O45" s="168"/>
      <c r="P45" s="168"/>
      <c r="Q45" s="168"/>
      <c r="R45" s="168"/>
      <c r="S45" s="168"/>
      <c r="T45" s="168"/>
      <c r="U45" s="7">
        <f t="shared" si="12"/>
        <v>0</v>
      </c>
      <c r="V45" s="168"/>
      <c r="W45" s="168"/>
      <c r="X45" s="168"/>
      <c r="Y45" s="168"/>
      <c r="Z45" s="168"/>
      <c r="AA45" s="168"/>
      <c r="AB45" s="168"/>
      <c r="AC45" s="168"/>
      <c r="AD45" s="141">
        <f t="shared" si="13"/>
        <v>0</v>
      </c>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7">
        <f t="shared" si="14"/>
        <v>0</v>
      </c>
      <c r="BH45" s="56"/>
      <c r="BI45" s="56"/>
      <c r="BJ45" s="56"/>
      <c r="BK45" s="152" t="s">
        <v>409</v>
      </c>
      <c r="BL45" s="15" t="s">
        <v>137</v>
      </c>
      <c r="BM45" s="149" t="s">
        <v>970</v>
      </c>
      <c r="BN45" s="15" t="s">
        <v>94</v>
      </c>
      <c r="BO45" s="15" t="s">
        <v>711</v>
      </c>
      <c r="BP45" s="15" t="s">
        <v>863</v>
      </c>
      <c r="BQ45" s="132"/>
      <c r="BR45" s="170"/>
      <c r="BS45" s="46"/>
      <c r="BT45" s="46"/>
      <c r="BU45" s="46"/>
      <c r="BV45" s="46"/>
      <c r="BW45" s="46"/>
      <c r="BX45" s="46"/>
      <c r="BY45" s="46"/>
      <c r="BZ45" s="46"/>
      <c r="CA45" s="46"/>
      <c r="CB45" s="46"/>
      <c r="CC45" s="46"/>
      <c r="CD45" s="46"/>
      <c r="CE45" s="46"/>
      <c r="CF45" s="46"/>
      <c r="CG45" s="46"/>
      <c r="CH45" s="46"/>
      <c r="CI45" s="46"/>
      <c r="CJ45" s="46"/>
      <c r="CK45" s="46"/>
      <c r="CL45" s="46"/>
    </row>
    <row r="46" spans="1:138" s="49" customFormat="1" ht="37.5" x14ac:dyDescent="0.3">
      <c r="A46" s="15">
        <v>32</v>
      </c>
      <c r="B46" s="579" t="s">
        <v>1149</v>
      </c>
      <c r="C46" s="7">
        <f t="shared" si="7"/>
        <v>0.4</v>
      </c>
      <c r="D46" s="15">
        <v>0.4</v>
      </c>
      <c r="E46" s="7">
        <f t="shared" si="15"/>
        <v>0</v>
      </c>
      <c r="F46" s="7">
        <f t="shared" si="9"/>
        <v>0</v>
      </c>
      <c r="G46" s="140">
        <f t="shared" si="10"/>
        <v>0</v>
      </c>
      <c r="H46" s="168"/>
      <c r="I46" s="168"/>
      <c r="J46" s="168"/>
      <c r="K46" s="168"/>
      <c r="L46" s="168"/>
      <c r="M46" s="140">
        <f t="shared" si="11"/>
        <v>0</v>
      </c>
      <c r="N46" s="168"/>
      <c r="O46" s="168"/>
      <c r="P46" s="168"/>
      <c r="Q46" s="168"/>
      <c r="R46" s="168"/>
      <c r="S46" s="168"/>
      <c r="T46" s="168"/>
      <c r="U46" s="7">
        <f t="shared" si="12"/>
        <v>0</v>
      </c>
      <c r="V46" s="168"/>
      <c r="W46" s="168"/>
      <c r="X46" s="168"/>
      <c r="Y46" s="168"/>
      <c r="Z46" s="168"/>
      <c r="AA46" s="168"/>
      <c r="AB46" s="168"/>
      <c r="AC46" s="168"/>
      <c r="AD46" s="141">
        <f t="shared" si="13"/>
        <v>0</v>
      </c>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7">
        <f t="shared" si="14"/>
        <v>0</v>
      </c>
      <c r="BH46" s="56"/>
      <c r="BI46" s="56"/>
      <c r="BJ46" s="56"/>
      <c r="BK46" s="152" t="s">
        <v>409</v>
      </c>
      <c r="BL46" s="15" t="s">
        <v>137</v>
      </c>
      <c r="BM46" s="149" t="s">
        <v>971</v>
      </c>
      <c r="BN46" s="15" t="s">
        <v>94</v>
      </c>
      <c r="BO46" s="15" t="s">
        <v>711</v>
      </c>
      <c r="BP46" s="15" t="s">
        <v>863</v>
      </c>
      <c r="BQ46" s="132"/>
      <c r="BR46" s="170"/>
      <c r="BS46" s="46"/>
      <c r="BT46" s="46"/>
      <c r="BU46" s="46"/>
      <c r="BV46" s="46"/>
      <c r="BW46" s="46"/>
      <c r="BX46" s="46"/>
      <c r="BY46" s="46"/>
      <c r="BZ46" s="46"/>
      <c r="CA46" s="46"/>
      <c r="CB46" s="46"/>
      <c r="CC46" s="46"/>
      <c r="CD46" s="46"/>
      <c r="CE46" s="46"/>
      <c r="CF46" s="46"/>
      <c r="CG46" s="46"/>
      <c r="CH46" s="46"/>
      <c r="CI46" s="46"/>
      <c r="CJ46" s="46"/>
      <c r="CK46" s="46"/>
      <c r="CL46" s="46"/>
    </row>
    <row r="47" spans="1:138" s="49" customFormat="1" ht="37.5" x14ac:dyDescent="0.3">
      <c r="A47" s="15">
        <v>33</v>
      </c>
      <c r="B47" s="579" t="s">
        <v>1150</v>
      </c>
      <c r="C47" s="7">
        <f t="shared" si="7"/>
        <v>0.4</v>
      </c>
      <c r="D47" s="15">
        <v>0.4</v>
      </c>
      <c r="E47" s="7">
        <f t="shared" si="15"/>
        <v>0</v>
      </c>
      <c r="F47" s="7">
        <f t="shared" si="9"/>
        <v>0</v>
      </c>
      <c r="G47" s="140">
        <f t="shared" si="10"/>
        <v>0</v>
      </c>
      <c r="H47" s="168"/>
      <c r="I47" s="168"/>
      <c r="J47" s="168"/>
      <c r="K47" s="168"/>
      <c r="L47" s="168"/>
      <c r="M47" s="140">
        <f t="shared" si="11"/>
        <v>0</v>
      </c>
      <c r="N47" s="168"/>
      <c r="O47" s="168"/>
      <c r="P47" s="168"/>
      <c r="Q47" s="168"/>
      <c r="R47" s="168"/>
      <c r="S47" s="168"/>
      <c r="T47" s="168"/>
      <c r="U47" s="7">
        <f t="shared" si="12"/>
        <v>0</v>
      </c>
      <c r="V47" s="168"/>
      <c r="W47" s="168"/>
      <c r="X47" s="168"/>
      <c r="Y47" s="168"/>
      <c r="Z47" s="168"/>
      <c r="AA47" s="168"/>
      <c r="AB47" s="168"/>
      <c r="AC47" s="168"/>
      <c r="AD47" s="141">
        <f t="shared" si="13"/>
        <v>0</v>
      </c>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7">
        <f t="shared" si="14"/>
        <v>0</v>
      </c>
      <c r="BH47" s="56"/>
      <c r="BI47" s="56"/>
      <c r="BJ47" s="56"/>
      <c r="BK47" s="152" t="s">
        <v>409</v>
      </c>
      <c r="BL47" s="15" t="s">
        <v>137</v>
      </c>
      <c r="BM47" s="149" t="s">
        <v>1190</v>
      </c>
      <c r="BN47" s="15" t="s">
        <v>94</v>
      </c>
      <c r="BO47" s="15" t="s">
        <v>711</v>
      </c>
      <c r="BP47" s="15" t="s">
        <v>863</v>
      </c>
      <c r="BQ47" s="132"/>
      <c r="BR47" s="170"/>
      <c r="BS47" s="46"/>
      <c r="BT47" s="46"/>
      <c r="BU47" s="46"/>
      <c r="BV47" s="46"/>
      <c r="BW47" s="46"/>
      <c r="BX47" s="46"/>
      <c r="BY47" s="46"/>
      <c r="BZ47" s="46"/>
      <c r="CA47" s="46"/>
      <c r="CB47" s="46"/>
      <c r="CC47" s="46"/>
      <c r="CD47" s="46"/>
      <c r="CE47" s="46"/>
      <c r="CF47" s="46"/>
      <c r="CG47" s="46"/>
      <c r="CH47" s="46"/>
      <c r="CI47" s="46"/>
      <c r="CJ47" s="46"/>
      <c r="CK47" s="46"/>
      <c r="CL47" s="46"/>
    </row>
    <row r="48" spans="1:138" s="49" customFormat="1" ht="37.5" x14ac:dyDescent="0.3">
      <c r="A48" s="15">
        <v>34</v>
      </c>
      <c r="B48" s="579" t="s">
        <v>1151</v>
      </c>
      <c r="C48" s="7">
        <f t="shared" si="7"/>
        <v>0.4</v>
      </c>
      <c r="D48" s="15">
        <v>0.4</v>
      </c>
      <c r="E48" s="7">
        <f t="shared" si="15"/>
        <v>0</v>
      </c>
      <c r="F48" s="7">
        <f t="shared" si="9"/>
        <v>0</v>
      </c>
      <c r="G48" s="140">
        <f t="shared" si="10"/>
        <v>0</v>
      </c>
      <c r="H48" s="168"/>
      <c r="I48" s="168"/>
      <c r="J48" s="168"/>
      <c r="K48" s="168"/>
      <c r="L48" s="168"/>
      <c r="M48" s="140">
        <f t="shared" si="11"/>
        <v>0</v>
      </c>
      <c r="N48" s="168"/>
      <c r="O48" s="168"/>
      <c r="P48" s="168"/>
      <c r="Q48" s="168"/>
      <c r="R48" s="168"/>
      <c r="S48" s="168"/>
      <c r="T48" s="168"/>
      <c r="U48" s="7">
        <f t="shared" si="12"/>
        <v>0</v>
      </c>
      <c r="V48" s="168"/>
      <c r="W48" s="168"/>
      <c r="X48" s="168"/>
      <c r="Y48" s="168"/>
      <c r="Z48" s="168"/>
      <c r="AA48" s="168"/>
      <c r="AB48" s="168"/>
      <c r="AC48" s="168"/>
      <c r="AD48" s="141">
        <f t="shared" si="13"/>
        <v>0</v>
      </c>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7">
        <f t="shared" si="14"/>
        <v>0</v>
      </c>
      <c r="BH48" s="56"/>
      <c r="BI48" s="56"/>
      <c r="BJ48" s="56"/>
      <c r="BK48" s="152" t="s">
        <v>409</v>
      </c>
      <c r="BL48" s="15" t="s">
        <v>137</v>
      </c>
      <c r="BM48" s="149" t="s">
        <v>1191</v>
      </c>
      <c r="BN48" s="15" t="s">
        <v>94</v>
      </c>
      <c r="BO48" s="15" t="s">
        <v>711</v>
      </c>
      <c r="BP48" s="15" t="s">
        <v>863</v>
      </c>
      <c r="BQ48" s="132"/>
      <c r="BR48" s="170"/>
      <c r="BS48" s="46"/>
      <c r="BT48" s="46"/>
      <c r="BU48" s="46"/>
      <c r="BV48" s="46"/>
      <c r="BW48" s="46"/>
      <c r="BX48" s="46"/>
      <c r="BY48" s="46"/>
      <c r="BZ48" s="46"/>
      <c r="CA48" s="46"/>
      <c r="CB48" s="46"/>
      <c r="CC48" s="46"/>
      <c r="CD48" s="46"/>
      <c r="CE48" s="46"/>
      <c r="CF48" s="46"/>
      <c r="CG48" s="46"/>
      <c r="CH48" s="46"/>
      <c r="CI48" s="46"/>
      <c r="CJ48" s="46"/>
      <c r="CK48" s="46"/>
      <c r="CL48" s="46"/>
    </row>
    <row r="49" spans="1:98" s="49" customFormat="1" ht="37.5" x14ac:dyDescent="0.3">
      <c r="A49" s="15">
        <v>35</v>
      </c>
      <c r="B49" s="579" t="s">
        <v>1161</v>
      </c>
      <c r="C49" s="7">
        <f t="shared" si="7"/>
        <v>0.4</v>
      </c>
      <c r="D49" s="15">
        <v>0.4</v>
      </c>
      <c r="E49" s="7">
        <f t="shared" si="15"/>
        <v>0</v>
      </c>
      <c r="F49" s="7">
        <f t="shared" si="9"/>
        <v>0</v>
      </c>
      <c r="G49" s="140">
        <f t="shared" si="10"/>
        <v>0</v>
      </c>
      <c r="H49" s="168"/>
      <c r="I49" s="168"/>
      <c r="J49" s="168"/>
      <c r="K49" s="168"/>
      <c r="L49" s="168"/>
      <c r="M49" s="140">
        <f t="shared" si="11"/>
        <v>0</v>
      </c>
      <c r="N49" s="168"/>
      <c r="O49" s="168"/>
      <c r="P49" s="168"/>
      <c r="Q49" s="168"/>
      <c r="R49" s="168"/>
      <c r="S49" s="168"/>
      <c r="T49" s="168"/>
      <c r="U49" s="7">
        <f t="shared" si="12"/>
        <v>0</v>
      </c>
      <c r="V49" s="168"/>
      <c r="W49" s="168"/>
      <c r="X49" s="168"/>
      <c r="Y49" s="168"/>
      <c r="Z49" s="168"/>
      <c r="AA49" s="168"/>
      <c r="AB49" s="168"/>
      <c r="AC49" s="168"/>
      <c r="AD49" s="141">
        <f t="shared" si="13"/>
        <v>0</v>
      </c>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7">
        <f t="shared" si="14"/>
        <v>0</v>
      </c>
      <c r="BH49" s="56"/>
      <c r="BI49" s="56"/>
      <c r="BJ49" s="56"/>
      <c r="BK49" s="152" t="s">
        <v>409</v>
      </c>
      <c r="BL49" s="15" t="s">
        <v>137</v>
      </c>
      <c r="BM49" s="149" t="s">
        <v>1192</v>
      </c>
      <c r="BN49" s="15" t="s">
        <v>94</v>
      </c>
      <c r="BO49" s="15" t="s">
        <v>711</v>
      </c>
      <c r="BP49" s="15" t="s">
        <v>863</v>
      </c>
      <c r="BQ49" s="132"/>
      <c r="BR49" s="170"/>
      <c r="BS49" s="46"/>
      <c r="BT49" s="46"/>
      <c r="BU49" s="46"/>
      <c r="BV49" s="46"/>
      <c r="BW49" s="46"/>
      <c r="BX49" s="46"/>
      <c r="BY49" s="46"/>
      <c r="BZ49" s="46"/>
      <c r="CA49" s="46"/>
      <c r="CB49" s="46"/>
      <c r="CC49" s="46"/>
      <c r="CD49" s="46"/>
      <c r="CE49" s="46"/>
      <c r="CF49" s="46"/>
      <c r="CG49" s="46"/>
      <c r="CH49" s="46"/>
      <c r="CI49" s="46"/>
      <c r="CJ49" s="46"/>
      <c r="CK49" s="46"/>
      <c r="CL49" s="46"/>
    </row>
    <row r="50" spans="1:98" s="49" customFormat="1" ht="37.5" x14ac:dyDescent="0.3">
      <c r="A50" s="15">
        <v>36</v>
      </c>
      <c r="B50" s="11" t="s">
        <v>1137</v>
      </c>
      <c r="C50" s="7">
        <f t="shared" si="7"/>
        <v>0.8</v>
      </c>
      <c r="D50" s="7">
        <v>0.8</v>
      </c>
      <c r="E50" s="7">
        <f t="shared" si="15"/>
        <v>0</v>
      </c>
      <c r="F50" s="7">
        <f t="shared" si="9"/>
        <v>0</v>
      </c>
      <c r="G50" s="140">
        <f t="shared" si="10"/>
        <v>0</v>
      </c>
      <c r="H50" s="140"/>
      <c r="I50" s="168"/>
      <c r="J50" s="168"/>
      <c r="K50" s="168"/>
      <c r="L50" s="140"/>
      <c r="M50" s="140">
        <f t="shared" si="11"/>
        <v>0</v>
      </c>
      <c r="N50" s="140"/>
      <c r="O50" s="168"/>
      <c r="P50" s="140"/>
      <c r="Q50" s="168"/>
      <c r="R50" s="140"/>
      <c r="S50" s="168"/>
      <c r="T50" s="168"/>
      <c r="U50" s="7">
        <f t="shared" si="12"/>
        <v>0</v>
      </c>
      <c r="V50" s="168"/>
      <c r="W50" s="168"/>
      <c r="X50" s="168"/>
      <c r="Y50" s="168"/>
      <c r="Z50" s="140"/>
      <c r="AA50" s="168"/>
      <c r="AB50" s="168"/>
      <c r="AC50" s="168"/>
      <c r="AD50" s="141">
        <f t="shared" si="13"/>
        <v>0</v>
      </c>
      <c r="AE50" s="168"/>
      <c r="AF50" s="168"/>
      <c r="AG50" s="168"/>
      <c r="AH50" s="168"/>
      <c r="AI50" s="168"/>
      <c r="AJ50" s="168"/>
      <c r="AK50" s="168"/>
      <c r="AL50" s="168"/>
      <c r="AM50" s="168"/>
      <c r="AN50" s="168"/>
      <c r="AO50" s="168"/>
      <c r="AP50" s="168"/>
      <c r="AQ50" s="168"/>
      <c r="AR50" s="168"/>
      <c r="AS50" s="168"/>
      <c r="AT50" s="168"/>
      <c r="AU50" s="168"/>
      <c r="AV50" s="140"/>
      <c r="AW50" s="168"/>
      <c r="AX50" s="168"/>
      <c r="AY50" s="168"/>
      <c r="AZ50" s="168"/>
      <c r="BA50" s="168"/>
      <c r="BB50" s="168"/>
      <c r="BC50" s="168"/>
      <c r="BD50" s="168"/>
      <c r="BE50" s="168"/>
      <c r="BF50" s="168"/>
      <c r="BG50" s="7">
        <f t="shared" si="14"/>
        <v>0</v>
      </c>
      <c r="BH50" s="56"/>
      <c r="BI50" s="56"/>
      <c r="BJ50" s="56"/>
      <c r="BK50" s="152" t="s">
        <v>409</v>
      </c>
      <c r="BL50" s="15" t="s">
        <v>139</v>
      </c>
      <c r="BM50" s="149" t="s">
        <v>1193</v>
      </c>
      <c r="BN50" s="15" t="s">
        <v>94</v>
      </c>
      <c r="BO50" s="15" t="s">
        <v>505</v>
      </c>
      <c r="BP50" s="15" t="s">
        <v>1208</v>
      </c>
      <c r="BQ50" s="132"/>
      <c r="BR50" s="170"/>
      <c r="BS50" s="46" t="s">
        <v>1155</v>
      </c>
      <c r="BT50" s="46"/>
      <c r="BU50" s="46"/>
      <c r="BV50" s="46"/>
      <c r="BW50" s="46"/>
      <c r="BX50" s="46"/>
      <c r="BY50" s="46"/>
      <c r="BZ50" s="46"/>
      <c r="CA50" s="46"/>
      <c r="CB50" s="46"/>
      <c r="CC50" s="46"/>
      <c r="CD50" s="46"/>
      <c r="CE50" s="46"/>
      <c r="CF50" s="46"/>
      <c r="CG50" s="46"/>
      <c r="CH50" s="46"/>
      <c r="CI50" s="46"/>
      <c r="CJ50" s="46"/>
      <c r="CK50" s="46"/>
      <c r="CL50" s="46"/>
    </row>
    <row r="51" spans="1:98" s="49" customFormat="1" ht="37.5" x14ac:dyDescent="0.3">
      <c r="A51" s="15">
        <v>37</v>
      </c>
      <c r="B51" s="11" t="s">
        <v>190</v>
      </c>
      <c r="C51" s="7">
        <f t="shared" si="7"/>
        <v>0.4</v>
      </c>
      <c r="D51" s="7">
        <v>0.4</v>
      </c>
      <c r="E51" s="7">
        <f t="shared" si="15"/>
        <v>0</v>
      </c>
      <c r="F51" s="7">
        <f t="shared" si="9"/>
        <v>0</v>
      </c>
      <c r="G51" s="140">
        <f t="shared" si="10"/>
        <v>0</v>
      </c>
      <c r="H51" s="140"/>
      <c r="I51" s="168"/>
      <c r="J51" s="168"/>
      <c r="K51" s="168"/>
      <c r="L51" s="140"/>
      <c r="M51" s="140">
        <f t="shared" si="11"/>
        <v>0</v>
      </c>
      <c r="N51" s="140"/>
      <c r="O51" s="168"/>
      <c r="P51" s="140"/>
      <c r="Q51" s="168"/>
      <c r="R51" s="140"/>
      <c r="S51" s="168"/>
      <c r="T51" s="168"/>
      <c r="U51" s="7">
        <f t="shared" si="12"/>
        <v>0</v>
      </c>
      <c r="V51" s="168"/>
      <c r="W51" s="168"/>
      <c r="X51" s="168"/>
      <c r="Y51" s="168"/>
      <c r="Z51" s="140"/>
      <c r="AA51" s="168"/>
      <c r="AB51" s="168"/>
      <c r="AC51" s="168"/>
      <c r="AD51" s="141">
        <f t="shared" si="13"/>
        <v>0</v>
      </c>
      <c r="AE51" s="168"/>
      <c r="AF51" s="168"/>
      <c r="AG51" s="168"/>
      <c r="AH51" s="168"/>
      <c r="AI51" s="168"/>
      <c r="AJ51" s="168"/>
      <c r="AK51" s="168"/>
      <c r="AL51" s="168"/>
      <c r="AM51" s="168"/>
      <c r="AN51" s="168"/>
      <c r="AO51" s="168"/>
      <c r="AP51" s="168"/>
      <c r="AQ51" s="168"/>
      <c r="AR51" s="168"/>
      <c r="AS51" s="168"/>
      <c r="AT51" s="168"/>
      <c r="AU51" s="168"/>
      <c r="AV51" s="140"/>
      <c r="AW51" s="168"/>
      <c r="AX51" s="168"/>
      <c r="AY51" s="168"/>
      <c r="AZ51" s="168"/>
      <c r="BA51" s="168"/>
      <c r="BB51" s="168"/>
      <c r="BC51" s="168"/>
      <c r="BD51" s="168"/>
      <c r="BE51" s="168"/>
      <c r="BF51" s="168"/>
      <c r="BG51" s="7">
        <f t="shared" si="14"/>
        <v>0</v>
      </c>
      <c r="BH51" s="56"/>
      <c r="BI51" s="56"/>
      <c r="BJ51" s="56"/>
      <c r="BK51" s="152" t="s">
        <v>409</v>
      </c>
      <c r="BL51" s="15" t="s">
        <v>139</v>
      </c>
      <c r="BM51" s="149" t="s">
        <v>1025</v>
      </c>
      <c r="BN51" s="15" t="s">
        <v>94</v>
      </c>
      <c r="BO51" s="15" t="s">
        <v>505</v>
      </c>
      <c r="BP51" s="15" t="s">
        <v>1208</v>
      </c>
      <c r="BQ51" s="132"/>
      <c r="BR51" s="170"/>
      <c r="BS51" s="46" t="s">
        <v>1155</v>
      </c>
      <c r="BT51" s="46"/>
      <c r="BU51" s="46"/>
      <c r="BV51" s="46"/>
      <c r="BW51" s="46"/>
      <c r="BX51" s="46"/>
      <c r="BY51" s="46"/>
      <c r="BZ51" s="46"/>
      <c r="CA51" s="46"/>
      <c r="CB51" s="46"/>
      <c r="CC51" s="46"/>
      <c r="CD51" s="46"/>
      <c r="CE51" s="46"/>
      <c r="CF51" s="46"/>
      <c r="CG51" s="46"/>
      <c r="CH51" s="46"/>
      <c r="CI51" s="46"/>
      <c r="CJ51" s="46"/>
      <c r="CK51" s="46"/>
      <c r="CL51" s="46"/>
    </row>
    <row r="52" spans="1:98" s="49" customFormat="1" ht="37.5" x14ac:dyDescent="0.3">
      <c r="A52" s="15">
        <v>38</v>
      </c>
      <c r="B52" s="11" t="s">
        <v>191</v>
      </c>
      <c r="C52" s="7">
        <f t="shared" si="7"/>
        <v>0.24</v>
      </c>
      <c r="D52" s="7">
        <v>0.24</v>
      </c>
      <c r="E52" s="7">
        <f t="shared" si="15"/>
        <v>0</v>
      </c>
      <c r="F52" s="7">
        <f t="shared" si="9"/>
        <v>0</v>
      </c>
      <c r="G52" s="140">
        <f t="shared" si="10"/>
        <v>0</v>
      </c>
      <c r="H52" s="140"/>
      <c r="I52" s="168"/>
      <c r="J52" s="168"/>
      <c r="K52" s="168"/>
      <c r="L52" s="140"/>
      <c r="M52" s="140">
        <f t="shared" si="11"/>
        <v>0</v>
      </c>
      <c r="N52" s="140"/>
      <c r="O52" s="168"/>
      <c r="P52" s="140"/>
      <c r="Q52" s="168"/>
      <c r="R52" s="140"/>
      <c r="S52" s="168"/>
      <c r="T52" s="168"/>
      <c r="U52" s="7">
        <f t="shared" si="12"/>
        <v>0</v>
      </c>
      <c r="V52" s="168"/>
      <c r="W52" s="168"/>
      <c r="X52" s="168"/>
      <c r="Y52" s="168"/>
      <c r="Z52" s="140"/>
      <c r="AA52" s="168"/>
      <c r="AB52" s="168"/>
      <c r="AC52" s="168"/>
      <c r="AD52" s="141">
        <f t="shared" si="13"/>
        <v>0</v>
      </c>
      <c r="AE52" s="168"/>
      <c r="AF52" s="168"/>
      <c r="AG52" s="168"/>
      <c r="AH52" s="168"/>
      <c r="AI52" s="168"/>
      <c r="AJ52" s="168"/>
      <c r="AK52" s="168"/>
      <c r="AL52" s="168"/>
      <c r="AM52" s="168"/>
      <c r="AN52" s="168"/>
      <c r="AO52" s="168"/>
      <c r="AP52" s="168"/>
      <c r="AQ52" s="168"/>
      <c r="AR52" s="168"/>
      <c r="AS52" s="168"/>
      <c r="AT52" s="168"/>
      <c r="AU52" s="168"/>
      <c r="AV52" s="140"/>
      <c r="AW52" s="168"/>
      <c r="AX52" s="168"/>
      <c r="AY52" s="168"/>
      <c r="AZ52" s="168"/>
      <c r="BA52" s="168"/>
      <c r="BB52" s="168"/>
      <c r="BC52" s="168"/>
      <c r="BD52" s="168"/>
      <c r="BE52" s="168"/>
      <c r="BF52" s="168"/>
      <c r="BG52" s="7">
        <f t="shared" si="14"/>
        <v>0</v>
      </c>
      <c r="BH52" s="56"/>
      <c r="BI52" s="56"/>
      <c r="BJ52" s="56"/>
      <c r="BK52" s="152" t="s">
        <v>409</v>
      </c>
      <c r="BL52" s="15" t="s">
        <v>139</v>
      </c>
      <c r="BM52" s="149"/>
      <c r="BN52" s="15" t="s">
        <v>94</v>
      </c>
      <c r="BO52" s="15" t="s">
        <v>505</v>
      </c>
      <c r="BP52" s="15" t="s">
        <v>1208</v>
      </c>
      <c r="BQ52" s="132"/>
      <c r="BR52" s="170"/>
      <c r="BS52" s="46" t="s">
        <v>1118</v>
      </c>
      <c r="BT52" s="46"/>
      <c r="BU52" s="46"/>
      <c r="BV52" s="46"/>
      <c r="BW52" s="46"/>
      <c r="BX52" s="46"/>
      <c r="BY52" s="46"/>
      <c r="BZ52" s="46"/>
      <c r="CA52" s="46"/>
      <c r="CB52" s="46"/>
      <c r="CC52" s="46"/>
      <c r="CD52" s="46"/>
      <c r="CE52" s="46"/>
      <c r="CF52" s="46"/>
      <c r="CG52" s="46"/>
      <c r="CH52" s="46"/>
      <c r="CI52" s="46"/>
      <c r="CJ52" s="46"/>
      <c r="CK52" s="46"/>
      <c r="CL52" s="46"/>
    </row>
    <row r="53" spans="1:98" s="49" customFormat="1" ht="37.5" x14ac:dyDescent="0.3">
      <c r="A53" s="15">
        <v>39</v>
      </c>
      <c r="B53" s="11" t="s">
        <v>192</v>
      </c>
      <c r="C53" s="7">
        <f t="shared" si="7"/>
        <v>0.18</v>
      </c>
      <c r="D53" s="7">
        <v>0.18</v>
      </c>
      <c r="E53" s="7">
        <f t="shared" si="15"/>
        <v>0</v>
      </c>
      <c r="F53" s="7">
        <f t="shared" si="9"/>
        <v>0</v>
      </c>
      <c r="G53" s="140">
        <f t="shared" si="10"/>
        <v>0</v>
      </c>
      <c r="H53" s="140"/>
      <c r="I53" s="168"/>
      <c r="J53" s="168"/>
      <c r="K53" s="168"/>
      <c r="L53" s="140"/>
      <c r="M53" s="140">
        <f t="shared" si="11"/>
        <v>0</v>
      </c>
      <c r="N53" s="140"/>
      <c r="O53" s="168"/>
      <c r="P53" s="140"/>
      <c r="Q53" s="168"/>
      <c r="R53" s="140"/>
      <c r="S53" s="168"/>
      <c r="T53" s="168"/>
      <c r="U53" s="7">
        <f t="shared" si="12"/>
        <v>0</v>
      </c>
      <c r="V53" s="168"/>
      <c r="W53" s="168"/>
      <c r="X53" s="168"/>
      <c r="Y53" s="168"/>
      <c r="Z53" s="140"/>
      <c r="AA53" s="168"/>
      <c r="AB53" s="168"/>
      <c r="AC53" s="168"/>
      <c r="AD53" s="141">
        <f t="shared" si="13"/>
        <v>0</v>
      </c>
      <c r="AE53" s="168"/>
      <c r="AF53" s="168"/>
      <c r="AG53" s="168"/>
      <c r="AH53" s="168"/>
      <c r="AI53" s="168"/>
      <c r="AJ53" s="168"/>
      <c r="AK53" s="168"/>
      <c r="AL53" s="168"/>
      <c r="AM53" s="168"/>
      <c r="AN53" s="168"/>
      <c r="AO53" s="168"/>
      <c r="AP53" s="168"/>
      <c r="AQ53" s="168"/>
      <c r="AR53" s="168"/>
      <c r="AS53" s="168"/>
      <c r="AT53" s="168"/>
      <c r="AU53" s="168"/>
      <c r="AV53" s="140"/>
      <c r="AW53" s="168"/>
      <c r="AX53" s="168"/>
      <c r="AY53" s="168"/>
      <c r="AZ53" s="168"/>
      <c r="BA53" s="168"/>
      <c r="BB53" s="168"/>
      <c r="BC53" s="168"/>
      <c r="BD53" s="168"/>
      <c r="BE53" s="168"/>
      <c r="BF53" s="168"/>
      <c r="BG53" s="7">
        <f t="shared" si="14"/>
        <v>0</v>
      </c>
      <c r="BH53" s="56"/>
      <c r="BI53" s="56"/>
      <c r="BJ53" s="56"/>
      <c r="BK53" s="152" t="s">
        <v>409</v>
      </c>
      <c r="BL53" s="15" t="s">
        <v>139</v>
      </c>
      <c r="BM53" s="149"/>
      <c r="BN53" s="15" t="s">
        <v>94</v>
      </c>
      <c r="BO53" s="15" t="s">
        <v>1156</v>
      </c>
      <c r="BP53" s="15" t="s">
        <v>1208</v>
      </c>
      <c r="BQ53" s="132"/>
      <c r="BR53" s="170"/>
      <c r="BS53" s="46" t="s">
        <v>1118</v>
      </c>
      <c r="BT53" s="46"/>
      <c r="BU53" s="46"/>
      <c r="BV53" s="46"/>
      <c r="BW53" s="46"/>
      <c r="BX53" s="46"/>
      <c r="BY53" s="46"/>
      <c r="BZ53" s="46"/>
      <c r="CA53" s="46"/>
      <c r="CB53" s="46"/>
      <c r="CC53" s="46"/>
      <c r="CD53" s="46"/>
      <c r="CE53" s="46"/>
      <c r="CF53" s="46"/>
      <c r="CG53" s="46"/>
      <c r="CH53" s="46"/>
      <c r="CI53" s="46"/>
      <c r="CJ53" s="46"/>
      <c r="CK53" s="46"/>
      <c r="CL53" s="46"/>
    </row>
    <row r="54" spans="1:98" s="49" customFormat="1" ht="37.5" x14ac:dyDescent="0.3">
      <c r="A54" s="15">
        <v>40</v>
      </c>
      <c r="B54" s="11" t="s">
        <v>193</v>
      </c>
      <c r="C54" s="7">
        <f t="shared" si="7"/>
        <v>0.56000000000000005</v>
      </c>
      <c r="D54" s="7">
        <v>0.56000000000000005</v>
      </c>
      <c r="E54" s="7">
        <f t="shared" si="15"/>
        <v>0</v>
      </c>
      <c r="F54" s="7">
        <f t="shared" si="9"/>
        <v>0</v>
      </c>
      <c r="G54" s="140">
        <f t="shared" si="10"/>
        <v>0</v>
      </c>
      <c r="H54" s="140"/>
      <c r="I54" s="168"/>
      <c r="J54" s="168"/>
      <c r="K54" s="168"/>
      <c r="L54" s="140"/>
      <c r="M54" s="140">
        <f t="shared" si="11"/>
        <v>0</v>
      </c>
      <c r="N54" s="140"/>
      <c r="O54" s="168"/>
      <c r="P54" s="140"/>
      <c r="Q54" s="168"/>
      <c r="R54" s="140"/>
      <c r="S54" s="168"/>
      <c r="T54" s="168"/>
      <c r="U54" s="7">
        <f t="shared" si="12"/>
        <v>0</v>
      </c>
      <c r="V54" s="168"/>
      <c r="W54" s="168"/>
      <c r="X54" s="168"/>
      <c r="Y54" s="168"/>
      <c r="Z54" s="140"/>
      <c r="AA54" s="168"/>
      <c r="AB54" s="168"/>
      <c r="AC54" s="168"/>
      <c r="AD54" s="141">
        <f t="shared" si="13"/>
        <v>0</v>
      </c>
      <c r="AE54" s="168"/>
      <c r="AF54" s="168"/>
      <c r="AG54" s="168"/>
      <c r="AH54" s="168"/>
      <c r="AI54" s="168"/>
      <c r="AJ54" s="168"/>
      <c r="AK54" s="168"/>
      <c r="AL54" s="168"/>
      <c r="AM54" s="168"/>
      <c r="AN54" s="168"/>
      <c r="AO54" s="168"/>
      <c r="AP54" s="168"/>
      <c r="AQ54" s="168"/>
      <c r="AR54" s="168"/>
      <c r="AS54" s="168"/>
      <c r="AT54" s="168"/>
      <c r="AU54" s="168"/>
      <c r="AV54" s="140"/>
      <c r="AW54" s="168"/>
      <c r="AX54" s="168"/>
      <c r="AY54" s="168"/>
      <c r="AZ54" s="168"/>
      <c r="BA54" s="168"/>
      <c r="BB54" s="168"/>
      <c r="BC54" s="168"/>
      <c r="BD54" s="168"/>
      <c r="BE54" s="168"/>
      <c r="BF54" s="168"/>
      <c r="BG54" s="7">
        <f t="shared" si="14"/>
        <v>0</v>
      </c>
      <c r="BH54" s="56"/>
      <c r="BI54" s="56"/>
      <c r="BJ54" s="56"/>
      <c r="BK54" s="152" t="s">
        <v>409</v>
      </c>
      <c r="BL54" s="15" t="s">
        <v>139</v>
      </c>
      <c r="BM54" s="149" t="s">
        <v>1024</v>
      </c>
      <c r="BN54" s="15" t="s">
        <v>94</v>
      </c>
      <c r="BO54" s="15" t="s">
        <v>1156</v>
      </c>
      <c r="BP54" s="15" t="s">
        <v>1208</v>
      </c>
      <c r="BQ54" s="132"/>
      <c r="BR54" s="170"/>
      <c r="BS54" s="46" t="s">
        <v>1118</v>
      </c>
      <c r="BT54" s="46"/>
      <c r="BU54" s="46"/>
      <c r="BV54" s="46"/>
      <c r="BW54" s="46"/>
      <c r="BY54" s="46"/>
      <c r="BZ54" s="46"/>
      <c r="CA54" s="46"/>
      <c r="CB54" s="46"/>
      <c r="CC54" s="46"/>
      <c r="CD54" s="46"/>
      <c r="CE54" s="46"/>
      <c r="CF54" s="46"/>
      <c r="CG54" s="46"/>
      <c r="CH54" s="46"/>
      <c r="CI54" s="46"/>
      <c r="CJ54" s="46"/>
      <c r="CK54" s="46"/>
      <c r="CL54" s="46"/>
    </row>
    <row r="55" spans="1:98" s="49" customFormat="1" ht="37.5" x14ac:dyDescent="0.3">
      <c r="A55" s="15">
        <v>41</v>
      </c>
      <c r="B55" s="11" t="s">
        <v>1204</v>
      </c>
      <c r="C55" s="7">
        <f t="shared" si="7"/>
        <v>1.25</v>
      </c>
      <c r="D55" s="7">
        <v>1.25</v>
      </c>
      <c r="E55" s="7">
        <f t="shared" si="15"/>
        <v>0</v>
      </c>
      <c r="F55" s="7">
        <f t="shared" si="9"/>
        <v>0</v>
      </c>
      <c r="G55" s="140">
        <f t="shared" si="10"/>
        <v>0</v>
      </c>
      <c r="H55" s="140"/>
      <c r="I55" s="168"/>
      <c r="J55" s="168"/>
      <c r="K55" s="140"/>
      <c r="L55" s="140"/>
      <c r="M55" s="140">
        <f t="shared" si="11"/>
        <v>0</v>
      </c>
      <c r="N55" s="140"/>
      <c r="O55" s="168"/>
      <c r="P55" s="140"/>
      <c r="Q55" s="168"/>
      <c r="R55" s="140"/>
      <c r="S55" s="168"/>
      <c r="T55" s="168"/>
      <c r="U55" s="7">
        <f t="shared" si="12"/>
        <v>0</v>
      </c>
      <c r="V55" s="168"/>
      <c r="W55" s="168"/>
      <c r="X55" s="168"/>
      <c r="Y55" s="168"/>
      <c r="Z55" s="140"/>
      <c r="AA55" s="168"/>
      <c r="AB55" s="168"/>
      <c r="AC55" s="168"/>
      <c r="AD55" s="141">
        <f t="shared" si="13"/>
        <v>0</v>
      </c>
      <c r="AE55" s="168"/>
      <c r="AF55" s="168"/>
      <c r="AG55" s="168"/>
      <c r="AH55" s="168"/>
      <c r="AI55" s="168"/>
      <c r="AJ55" s="168"/>
      <c r="AK55" s="168"/>
      <c r="AL55" s="168"/>
      <c r="AM55" s="168"/>
      <c r="AN55" s="168"/>
      <c r="AO55" s="168"/>
      <c r="AP55" s="168"/>
      <c r="AQ55" s="168"/>
      <c r="AR55" s="168"/>
      <c r="AS55" s="168"/>
      <c r="AT55" s="168"/>
      <c r="AU55" s="168"/>
      <c r="AV55" s="140"/>
      <c r="AW55" s="168"/>
      <c r="AX55" s="168"/>
      <c r="AY55" s="168"/>
      <c r="AZ55" s="168"/>
      <c r="BA55" s="168"/>
      <c r="BB55" s="168"/>
      <c r="BC55" s="168"/>
      <c r="BD55" s="168"/>
      <c r="BE55" s="168"/>
      <c r="BF55" s="168"/>
      <c r="BG55" s="7">
        <f t="shared" si="14"/>
        <v>0</v>
      </c>
      <c r="BH55" s="56"/>
      <c r="BI55" s="56"/>
      <c r="BJ55" s="56"/>
      <c r="BK55" s="152" t="s">
        <v>409</v>
      </c>
      <c r="BL55" s="15" t="s">
        <v>139</v>
      </c>
      <c r="BM55" s="149" t="s">
        <v>1023</v>
      </c>
      <c r="BN55" s="15" t="s">
        <v>94</v>
      </c>
      <c r="BO55" s="15" t="s">
        <v>1156</v>
      </c>
      <c r="BP55" s="15" t="s">
        <v>1208</v>
      </c>
      <c r="BQ55" s="132"/>
      <c r="BR55" s="170"/>
      <c r="BS55" s="46" t="s">
        <v>1118</v>
      </c>
      <c r="BT55" s="46"/>
      <c r="BU55" s="46"/>
      <c r="BV55" s="46"/>
      <c r="BW55" s="46"/>
      <c r="BX55" s="46"/>
      <c r="BY55" s="46"/>
      <c r="BZ55" s="46"/>
      <c r="CA55" s="46"/>
      <c r="CB55" s="46"/>
      <c r="CC55" s="46"/>
      <c r="CD55" s="46"/>
      <c r="CE55" s="46"/>
      <c r="CF55" s="46"/>
      <c r="CG55" s="46"/>
      <c r="CH55" s="46"/>
      <c r="CI55" s="46"/>
      <c r="CJ55" s="46"/>
      <c r="CK55" s="46"/>
      <c r="CL55" s="46"/>
    </row>
    <row r="56" spans="1:98" s="84" customFormat="1" ht="37.5" x14ac:dyDescent="0.3">
      <c r="A56" s="15">
        <v>42</v>
      </c>
      <c r="B56" s="123" t="s">
        <v>688</v>
      </c>
      <c r="C56" s="74">
        <f t="shared" si="7"/>
        <v>0.48</v>
      </c>
      <c r="D56" s="74"/>
      <c r="E56" s="74">
        <f t="shared" si="15"/>
        <v>0.48</v>
      </c>
      <c r="F56" s="74">
        <f t="shared" si="9"/>
        <v>0.48</v>
      </c>
      <c r="G56" s="293">
        <f t="shared" si="10"/>
        <v>0</v>
      </c>
      <c r="H56" s="295"/>
      <c r="I56" s="294"/>
      <c r="J56" s="294"/>
      <c r="K56" s="295">
        <v>0.48</v>
      </c>
      <c r="L56" s="295"/>
      <c r="M56" s="293">
        <f t="shared" si="11"/>
        <v>0</v>
      </c>
      <c r="N56" s="295"/>
      <c r="O56" s="294"/>
      <c r="P56" s="295"/>
      <c r="Q56" s="294"/>
      <c r="R56" s="295"/>
      <c r="S56" s="294"/>
      <c r="T56" s="294"/>
      <c r="U56" s="74">
        <f t="shared" si="12"/>
        <v>0</v>
      </c>
      <c r="V56" s="608"/>
      <c r="W56" s="608"/>
      <c r="X56" s="608"/>
      <c r="Y56" s="608"/>
      <c r="Z56" s="608"/>
      <c r="AA56" s="608"/>
      <c r="AB56" s="608"/>
      <c r="AC56" s="608"/>
      <c r="AD56" s="645">
        <f t="shared" si="13"/>
        <v>0</v>
      </c>
      <c r="AE56" s="608"/>
      <c r="AF56" s="608"/>
      <c r="AG56" s="608"/>
      <c r="AH56" s="608"/>
      <c r="AI56" s="608"/>
      <c r="AJ56" s="608"/>
      <c r="AK56" s="608"/>
      <c r="AL56" s="608"/>
      <c r="AM56" s="608"/>
      <c r="AN56" s="608"/>
      <c r="AO56" s="608"/>
      <c r="AP56" s="608"/>
      <c r="AQ56" s="608"/>
      <c r="AR56" s="608"/>
      <c r="AS56" s="608"/>
      <c r="AT56" s="608"/>
      <c r="AU56" s="608"/>
      <c r="AV56" s="607"/>
      <c r="AW56" s="608"/>
      <c r="AX56" s="608"/>
      <c r="AY56" s="607"/>
      <c r="AZ56" s="607"/>
      <c r="BA56" s="608"/>
      <c r="BB56" s="608"/>
      <c r="BC56" s="608"/>
      <c r="BD56" s="607"/>
      <c r="BE56" s="608"/>
      <c r="BF56" s="608"/>
      <c r="BG56" s="74">
        <f t="shared" si="14"/>
        <v>0</v>
      </c>
      <c r="BH56" s="123"/>
      <c r="BI56" s="123"/>
      <c r="BJ56" s="123"/>
      <c r="BK56" s="79" t="s">
        <v>409</v>
      </c>
      <c r="BL56" s="80" t="s">
        <v>199</v>
      </c>
      <c r="BM56" s="80" t="s">
        <v>1107</v>
      </c>
      <c r="BN56" s="80" t="s">
        <v>94</v>
      </c>
      <c r="BO56" s="80" t="s">
        <v>505</v>
      </c>
      <c r="BP56" s="80" t="s">
        <v>1208</v>
      </c>
      <c r="BQ56" s="83"/>
      <c r="BS56" s="83"/>
      <c r="BT56" s="83"/>
      <c r="BU56" s="83"/>
      <c r="BV56" s="83"/>
      <c r="BW56" s="83"/>
      <c r="BX56" s="83" t="s">
        <v>1183</v>
      </c>
      <c r="BY56" s="83"/>
      <c r="BZ56" s="83"/>
      <c r="CA56" s="83"/>
      <c r="CB56" s="83"/>
      <c r="CC56" s="83"/>
      <c r="CD56" s="83"/>
      <c r="CE56" s="83"/>
      <c r="CF56" s="83"/>
      <c r="CG56" s="606"/>
      <c r="CH56" s="83"/>
      <c r="CI56" s="83"/>
      <c r="CJ56" s="83"/>
      <c r="CK56" s="83"/>
      <c r="CL56" s="83"/>
    </row>
    <row r="57" spans="1:98" s="84" customFormat="1" ht="37.5" x14ac:dyDescent="0.3">
      <c r="A57" s="15">
        <v>43</v>
      </c>
      <c r="B57" s="123" t="s">
        <v>691</v>
      </c>
      <c r="C57" s="74">
        <f t="shared" si="7"/>
        <v>0.43</v>
      </c>
      <c r="D57" s="74"/>
      <c r="E57" s="74">
        <f t="shared" si="15"/>
        <v>0.43</v>
      </c>
      <c r="F57" s="74">
        <f t="shared" si="9"/>
        <v>0.43</v>
      </c>
      <c r="G57" s="293">
        <f t="shared" si="10"/>
        <v>0</v>
      </c>
      <c r="H57" s="295"/>
      <c r="I57" s="294"/>
      <c r="J57" s="294"/>
      <c r="K57" s="295">
        <v>0.43</v>
      </c>
      <c r="L57" s="295"/>
      <c r="M57" s="293">
        <f t="shared" si="11"/>
        <v>0</v>
      </c>
      <c r="N57" s="295"/>
      <c r="O57" s="294"/>
      <c r="P57" s="295"/>
      <c r="Q57" s="294"/>
      <c r="R57" s="295"/>
      <c r="S57" s="294"/>
      <c r="T57" s="294"/>
      <c r="U57" s="74">
        <f t="shared" si="12"/>
        <v>0</v>
      </c>
      <c r="V57" s="608"/>
      <c r="W57" s="608"/>
      <c r="X57" s="608"/>
      <c r="Y57" s="608"/>
      <c r="Z57" s="608"/>
      <c r="AA57" s="608"/>
      <c r="AB57" s="608"/>
      <c r="AC57" s="608"/>
      <c r="AD57" s="645">
        <f t="shared" si="13"/>
        <v>0</v>
      </c>
      <c r="AE57" s="608"/>
      <c r="AF57" s="608"/>
      <c r="AG57" s="608"/>
      <c r="AH57" s="608"/>
      <c r="AI57" s="608"/>
      <c r="AJ57" s="608"/>
      <c r="AK57" s="608"/>
      <c r="AL57" s="608"/>
      <c r="AM57" s="608"/>
      <c r="AN57" s="608"/>
      <c r="AO57" s="608"/>
      <c r="AP57" s="608"/>
      <c r="AQ57" s="608"/>
      <c r="AR57" s="608"/>
      <c r="AS57" s="608"/>
      <c r="AT57" s="608"/>
      <c r="AU57" s="608"/>
      <c r="AV57" s="607"/>
      <c r="AW57" s="608"/>
      <c r="AX57" s="608"/>
      <c r="AY57" s="607"/>
      <c r="AZ57" s="607"/>
      <c r="BA57" s="608"/>
      <c r="BB57" s="608"/>
      <c r="BC57" s="608"/>
      <c r="BD57" s="607"/>
      <c r="BE57" s="608"/>
      <c r="BF57" s="608"/>
      <c r="BG57" s="74">
        <f t="shared" si="14"/>
        <v>0</v>
      </c>
      <c r="BH57" s="123"/>
      <c r="BI57" s="123"/>
      <c r="BJ57" s="123"/>
      <c r="BK57" s="79" t="s">
        <v>409</v>
      </c>
      <c r="BL57" s="80" t="s">
        <v>199</v>
      </c>
      <c r="BM57" s="80" t="s">
        <v>1194</v>
      </c>
      <c r="BN57" s="80" t="s">
        <v>94</v>
      </c>
      <c r="BO57" s="80" t="s">
        <v>505</v>
      </c>
      <c r="BP57" s="80" t="s">
        <v>1208</v>
      </c>
      <c r="BQ57" s="83"/>
      <c r="BS57" s="83"/>
      <c r="BT57" s="83"/>
      <c r="BU57" s="83"/>
      <c r="BV57" s="83"/>
      <c r="BW57" s="83"/>
      <c r="BX57" s="83" t="s">
        <v>1183</v>
      </c>
      <c r="BY57" s="83"/>
      <c r="BZ57" s="83"/>
      <c r="CA57" s="83"/>
      <c r="CB57" s="83"/>
      <c r="CC57" s="83"/>
      <c r="CD57" s="83"/>
      <c r="CE57" s="83"/>
      <c r="CF57" s="83"/>
      <c r="CG57" s="606"/>
      <c r="CH57" s="83"/>
      <c r="CI57" s="83"/>
      <c r="CJ57" s="83"/>
      <c r="CK57" s="83"/>
      <c r="CL57" s="83"/>
    </row>
    <row r="58" spans="1:98" s="84" customFormat="1" ht="37.5" x14ac:dyDescent="0.3">
      <c r="A58" s="15">
        <v>44</v>
      </c>
      <c r="B58" s="123" t="s">
        <v>209</v>
      </c>
      <c r="C58" s="74">
        <f t="shared" si="7"/>
        <v>0.3</v>
      </c>
      <c r="D58" s="74">
        <v>0.15</v>
      </c>
      <c r="E58" s="74">
        <f t="shared" si="15"/>
        <v>0.15</v>
      </c>
      <c r="F58" s="74">
        <f t="shared" si="9"/>
        <v>0.15</v>
      </c>
      <c r="G58" s="293">
        <f t="shared" si="10"/>
        <v>0</v>
      </c>
      <c r="H58" s="294"/>
      <c r="I58" s="294"/>
      <c r="J58" s="294"/>
      <c r="K58" s="293">
        <v>0.15</v>
      </c>
      <c r="L58" s="294"/>
      <c r="M58" s="293">
        <f t="shared" si="11"/>
        <v>0</v>
      </c>
      <c r="N58" s="294"/>
      <c r="O58" s="294"/>
      <c r="P58" s="295"/>
      <c r="Q58" s="294"/>
      <c r="R58" s="294"/>
      <c r="S58" s="294"/>
      <c r="T58" s="294"/>
      <c r="U58" s="74">
        <f t="shared" si="12"/>
        <v>0</v>
      </c>
      <c r="V58" s="608"/>
      <c r="W58" s="608"/>
      <c r="X58" s="608"/>
      <c r="Y58" s="608"/>
      <c r="Z58" s="608"/>
      <c r="AA58" s="608"/>
      <c r="AB58" s="608"/>
      <c r="AC58" s="608"/>
      <c r="AD58" s="645">
        <f t="shared" si="13"/>
        <v>0</v>
      </c>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8"/>
      <c r="BA58" s="608"/>
      <c r="BB58" s="608"/>
      <c r="BC58" s="608"/>
      <c r="BD58" s="608"/>
      <c r="BE58" s="608"/>
      <c r="BF58" s="608"/>
      <c r="BG58" s="74">
        <f t="shared" si="14"/>
        <v>0</v>
      </c>
      <c r="BH58" s="123"/>
      <c r="BI58" s="123"/>
      <c r="BJ58" s="123"/>
      <c r="BK58" s="79" t="s">
        <v>409</v>
      </c>
      <c r="BL58" s="92" t="s">
        <v>199</v>
      </c>
      <c r="BM58" s="80" t="s">
        <v>1109</v>
      </c>
      <c r="BN58" s="80" t="s">
        <v>94</v>
      </c>
      <c r="BO58" s="80" t="s">
        <v>1113</v>
      </c>
      <c r="BP58" s="80" t="s">
        <v>1208</v>
      </c>
      <c r="BQ58" s="83"/>
      <c r="BR58" s="84" t="s">
        <v>1119</v>
      </c>
      <c r="BS58" s="83"/>
      <c r="BT58" s="83"/>
      <c r="BU58" s="83"/>
      <c r="BV58" s="83"/>
      <c r="BW58" s="83"/>
      <c r="BX58" s="83" t="s">
        <v>1183</v>
      </c>
      <c r="BY58" s="83"/>
      <c r="BZ58" s="83"/>
      <c r="CA58" s="83"/>
      <c r="CB58" s="83"/>
      <c r="CC58" s="83"/>
      <c r="CD58" s="83"/>
      <c r="CE58" s="83"/>
      <c r="CF58" s="83"/>
      <c r="CG58" s="606"/>
      <c r="CH58" s="83"/>
      <c r="CI58" s="83"/>
      <c r="CJ58" s="83"/>
      <c r="CK58" s="83"/>
      <c r="CL58" s="83"/>
    </row>
    <row r="59" spans="1:98" s="49" customFormat="1" ht="37.5" x14ac:dyDescent="0.3">
      <c r="A59" s="15">
        <v>45</v>
      </c>
      <c r="B59" s="567" t="s">
        <v>205</v>
      </c>
      <c r="C59" s="7">
        <f t="shared" si="7"/>
        <v>0.16</v>
      </c>
      <c r="D59" s="7">
        <v>0.16</v>
      </c>
      <c r="E59" s="7">
        <f t="shared" si="15"/>
        <v>0</v>
      </c>
      <c r="F59" s="7">
        <f t="shared" si="9"/>
        <v>0</v>
      </c>
      <c r="G59" s="140">
        <f t="shared" si="10"/>
        <v>0</v>
      </c>
      <c r="H59" s="198"/>
      <c r="I59" s="168"/>
      <c r="J59" s="168"/>
      <c r="K59" s="198"/>
      <c r="L59" s="198"/>
      <c r="M59" s="140">
        <f t="shared" si="11"/>
        <v>0</v>
      </c>
      <c r="N59" s="198"/>
      <c r="O59" s="168"/>
      <c r="P59" s="198"/>
      <c r="Q59" s="168"/>
      <c r="R59" s="198"/>
      <c r="S59" s="168"/>
      <c r="T59" s="168"/>
      <c r="U59" s="7">
        <f t="shared" si="12"/>
        <v>0</v>
      </c>
      <c r="V59" s="168"/>
      <c r="W59" s="168"/>
      <c r="X59" s="168"/>
      <c r="Y59" s="168"/>
      <c r="Z59" s="168"/>
      <c r="AA59" s="168"/>
      <c r="AB59" s="168"/>
      <c r="AC59" s="168"/>
      <c r="AD59" s="141">
        <f t="shared" si="13"/>
        <v>0</v>
      </c>
      <c r="AE59" s="168"/>
      <c r="AF59" s="168"/>
      <c r="AG59" s="168"/>
      <c r="AH59" s="168"/>
      <c r="AI59" s="168"/>
      <c r="AJ59" s="168"/>
      <c r="AK59" s="168"/>
      <c r="AL59" s="168"/>
      <c r="AM59" s="168"/>
      <c r="AN59" s="168"/>
      <c r="AO59" s="168"/>
      <c r="AP59" s="168"/>
      <c r="AQ59" s="168"/>
      <c r="AR59" s="168"/>
      <c r="AS59" s="168"/>
      <c r="AT59" s="168"/>
      <c r="AU59" s="168"/>
      <c r="AV59" s="198"/>
      <c r="AW59" s="168"/>
      <c r="AX59" s="168"/>
      <c r="AY59" s="198"/>
      <c r="AZ59" s="198"/>
      <c r="BA59" s="168"/>
      <c r="BB59" s="168"/>
      <c r="BC59" s="168"/>
      <c r="BD59" s="198"/>
      <c r="BE59" s="168"/>
      <c r="BF59" s="168"/>
      <c r="BG59" s="7">
        <f t="shared" si="14"/>
        <v>0</v>
      </c>
      <c r="BH59" s="56"/>
      <c r="BI59" s="56"/>
      <c r="BJ59" s="56"/>
      <c r="BK59" s="152" t="s">
        <v>409</v>
      </c>
      <c r="BL59" s="15" t="s">
        <v>199</v>
      </c>
      <c r="BM59" s="149" t="s">
        <v>1195</v>
      </c>
      <c r="BN59" s="15" t="s">
        <v>94</v>
      </c>
      <c r="BO59" s="15" t="s">
        <v>1113</v>
      </c>
      <c r="BP59" s="15" t="s">
        <v>1208</v>
      </c>
      <c r="BQ59" s="132"/>
      <c r="BR59" s="170"/>
      <c r="BS59" s="46" t="s">
        <v>1118</v>
      </c>
      <c r="BT59" s="46"/>
      <c r="BU59" s="46"/>
      <c r="BV59" s="46"/>
      <c r="BW59" s="46"/>
      <c r="BX59" s="46"/>
      <c r="BY59" s="46"/>
      <c r="BZ59" s="46"/>
      <c r="CA59" s="46"/>
      <c r="CB59" s="46"/>
      <c r="CC59" s="46"/>
      <c r="CD59" s="46"/>
      <c r="CE59" s="46"/>
      <c r="CF59" s="46"/>
      <c r="CG59" s="46"/>
      <c r="CH59" s="46"/>
      <c r="CI59" s="46"/>
      <c r="CJ59" s="46"/>
      <c r="CK59" s="46"/>
      <c r="CL59" s="46"/>
    </row>
    <row r="60" spans="1:98" s="49" customFormat="1" ht="37.5" x14ac:dyDescent="0.3">
      <c r="A60" s="15">
        <v>46</v>
      </c>
      <c r="B60" s="567" t="s">
        <v>206</v>
      </c>
      <c r="C60" s="7">
        <f t="shared" si="7"/>
        <v>0.12</v>
      </c>
      <c r="D60" s="7">
        <v>0.12</v>
      </c>
      <c r="E60" s="7">
        <f t="shared" si="15"/>
        <v>0</v>
      </c>
      <c r="F60" s="7">
        <f t="shared" si="9"/>
        <v>0</v>
      </c>
      <c r="G60" s="140">
        <f t="shared" si="10"/>
        <v>0</v>
      </c>
      <c r="H60" s="198"/>
      <c r="I60" s="168"/>
      <c r="J60" s="168"/>
      <c r="K60" s="198"/>
      <c r="L60" s="198"/>
      <c r="M60" s="140">
        <f t="shared" si="11"/>
        <v>0</v>
      </c>
      <c r="N60" s="198"/>
      <c r="O60" s="168"/>
      <c r="P60" s="198"/>
      <c r="Q60" s="168"/>
      <c r="R60" s="198"/>
      <c r="S60" s="168"/>
      <c r="T60" s="168"/>
      <c r="U60" s="7">
        <f t="shared" si="12"/>
        <v>0</v>
      </c>
      <c r="V60" s="168"/>
      <c r="W60" s="168"/>
      <c r="X60" s="168"/>
      <c r="Y60" s="168"/>
      <c r="Z60" s="168"/>
      <c r="AA60" s="168"/>
      <c r="AB60" s="168"/>
      <c r="AC60" s="168"/>
      <c r="AD60" s="141">
        <f t="shared" si="13"/>
        <v>0</v>
      </c>
      <c r="AE60" s="168"/>
      <c r="AF60" s="168"/>
      <c r="AG60" s="168"/>
      <c r="AH60" s="168"/>
      <c r="AI60" s="168"/>
      <c r="AJ60" s="168"/>
      <c r="AK60" s="168"/>
      <c r="AL60" s="168"/>
      <c r="AM60" s="168"/>
      <c r="AN60" s="168"/>
      <c r="AO60" s="168"/>
      <c r="AP60" s="168"/>
      <c r="AQ60" s="168"/>
      <c r="AR60" s="168"/>
      <c r="AS60" s="168"/>
      <c r="AT60" s="168"/>
      <c r="AU60" s="168"/>
      <c r="AV60" s="198"/>
      <c r="AW60" s="168"/>
      <c r="AX60" s="168"/>
      <c r="AY60" s="198"/>
      <c r="AZ60" s="198"/>
      <c r="BA60" s="168"/>
      <c r="BB60" s="168"/>
      <c r="BC60" s="168"/>
      <c r="BD60" s="198"/>
      <c r="BE60" s="168"/>
      <c r="BF60" s="168"/>
      <c r="BG60" s="7">
        <f t="shared" si="14"/>
        <v>0</v>
      </c>
      <c r="BH60" s="56"/>
      <c r="BI60" s="56"/>
      <c r="BJ60" s="56"/>
      <c r="BK60" s="152" t="s">
        <v>409</v>
      </c>
      <c r="BL60" s="15" t="s">
        <v>199</v>
      </c>
      <c r="BM60" s="149"/>
      <c r="BN60" s="15" t="s">
        <v>94</v>
      </c>
      <c r="BO60" s="15" t="s">
        <v>1113</v>
      </c>
      <c r="BP60" s="15" t="s">
        <v>1208</v>
      </c>
      <c r="BQ60" s="132"/>
      <c r="BR60" s="170"/>
      <c r="BS60" s="46" t="s">
        <v>1118</v>
      </c>
      <c r="BT60" s="46"/>
      <c r="BU60" s="46"/>
      <c r="BV60" s="46"/>
      <c r="BW60" s="46"/>
      <c r="BX60" s="46"/>
      <c r="BY60" s="46"/>
      <c r="BZ60" s="46"/>
      <c r="CA60" s="46"/>
      <c r="CB60" s="46"/>
      <c r="CC60" s="46"/>
      <c r="CD60" s="46"/>
      <c r="CE60" s="46"/>
      <c r="CF60" s="46"/>
      <c r="CG60" s="46"/>
      <c r="CH60" s="46"/>
      <c r="CI60" s="46"/>
      <c r="CJ60" s="46"/>
      <c r="CK60" s="46"/>
      <c r="CL60" s="46"/>
    </row>
    <row r="61" spans="1:98" s="49" customFormat="1" ht="37.5" x14ac:dyDescent="0.3">
      <c r="A61" s="15">
        <v>47</v>
      </c>
      <c r="B61" s="567" t="s">
        <v>382</v>
      </c>
      <c r="C61" s="7">
        <f t="shared" si="7"/>
        <v>0.08</v>
      </c>
      <c r="D61" s="7">
        <v>0.08</v>
      </c>
      <c r="E61" s="7">
        <f t="shared" si="15"/>
        <v>0</v>
      </c>
      <c r="F61" s="7">
        <f t="shared" si="9"/>
        <v>0</v>
      </c>
      <c r="G61" s="140">
        <f t="shared" si="10"/>
        <v>0</v>
      </c>
      <c r="H61" s="198"/>
      <c r="I61" s="168"/>
      <c r="J61" s="168"/>
      <c r="K61" s="198"/>
      <c r="L61" s="198"/>
      <c r="M61" s="140">
        <f t="shared" si="11"/>
        <v>0</v>
      </c>
      <c r="N61" s="198"/>
      <c r="O61" s="168"/>
      <c r="P61" s="198"/>
      <c r="Q61" s="168"/>
      <c r="R61" s="198"/>
      <c r="S61" s="168"/>
      <c r="T61" s="168"/>
      <c r="U61" s="7">
        <f t="shared" si="12"/>
        <v>0</v>
      </c>
      <c r="V61" s="168"/>
      <c r="W61" s="168"/>
      <c r="X61" s="168"/>
      <c r="Y61" s="168"/>
      <c r="Z61" s="168"/>
      <c r="AA61" s="168"/>
      <c r="AB61" s="168"/>
      <c r="AC61" s="168"/>
      <c r="AD61" s="141">
        <f t="shared" si="13"/>
        <v>0</v>
      </c>
      <c r="AE61" s="168"/>
      <c r="AF61" s="168"/>
      <c r="AG61" s="168"/>
      <c r="AH61" s="168"/>
      <c r="AI61" s="168"/>
      <c r="AJ61" s="168"/>
      <c r="AK61" s="168"/>
      <c r="AL61" s="168"/>
      <c r="AM61" s="168"/>
      <c r="AN61" s="168"/>
      <c r="AO61" s="168"/>
      <c r="AP61" s="168"/>
      <c r="AQ61" s="168"/>
      <c r="AR61" s="168"/>
      <c r="AS61" s="168"/>
      <c r="AT61" s="168"/>
      <c r="AU61" s="168"/>
      <c r="AV61" s="198"/>
      <c r="AW61" s="168"/>
      <c r="AX61" s="168"/>
      <c r="AY61" s="198"/>
      <c r="AZ61" s="198"/>
      <c r="BA61" s="168"/>
      <c r="BB61" s="168"/>
      <c r="BC61" s="168"/>
      <c r="BD61" s="198"/>
      <c r="BE61" s="168"/>
      <c r="BF61" s="168"/>
      <c r="BG61" s="7">
        <f t="shared" si="14"/>
        <v>0</v>
      </c>
      <c r="BH61" s="56"/>
      <c r="BI61" s="56"/>
      <c r="BJ61" s="56"/>
      <c r="BK61" s="152" t="s">
        <v>409</v>
      </c>
      <c r="BL61" s="15" t="s">
        <v>199</v>
      </c>
      <c r="BM61" s="149"/>
      <c r="BN61" s="15" t="s">
        <v>94</v>
      </c>
      <c r="BO61" s="15" t="s">
        <v>1113</v>
      </c>
      <c r="BP61" s="15" t="s">
        <v>1208</v>
      </c>
      <c r="BQ61" s="132"/>
      <c r="BR61" s="170"/>
      <c r="BS61" s="46" t="s">
        <v>1118</v>
      </c>
      <c r="BT61" s="46"/>
      <c r="BU61" s="46"/>
      <c r="BV61" s="46"/>
      <c r="BW61" s="46"/>
      <c r="BX61" s="46"/>
      <c r="BY61" s="46"/>
      <c r="BZ61" s="46"/>
      <c r="CA61" s="46"/>
      <c r="CB61" s="46"/>
      <c r="CC61" s="46"/>
      <c r="CD61" s="46"/>
      <c r="CE61" s="46"/>
      <c r="CF61" s="46"/>
      <c r="CG61" s="46"/>
      <c r="CH61" s="46"/>
      <c r="CI61" s="46"/>
      <c r="CJ61" s="46"/>
      <c r="CK61" s="46"/>
      <c r="CL61" s="46"/>
    </row>
    <row r="62" spans="1:98" s="49" customFormat="1" ht="37.5" x14ac:dyDescent="0.3">
      <c r="A62" s="15">
        <v>48</v>
      </c>
      <c r="B62" s="11" t="s">
        <v>378</v>
      </c>
      <c r="C62" s="7">
        <f t="shared" si="7"/>
        <v>0.6</v>
      </c>
      <c r="D62" s="7"/>
      <c r="E62" s="7">
        <f t="shared" si="15"/>
        <v>0.6</v>
      </c>
      <c r="F62" s="7">
        <f t="shared" si="9"/>
        <v>0.6</v>
      </c>
      <c r="G62" s="140">
        <f t="shared" si="10"/>
        <v>0</v>
      </c>
      <c r="H62" s="157"/>
      <c r="I62" s="157"/>
      <c r="J62" s="157"/>
      <c r="K62" s="168">
        <v>0.6</v>
      </c>
      <c r="L62" s="140"/>
      <c r="M62" s="140">
        <f t="shared" si="11"/>
        <v>0</v>
      </c>
      <c r="N62" s="157"/>
      <c r="O62" s="157"/>
      <c r="P62" s="140"/>
      <c r="Q62" s="157"/>
      <c r="R62" s="157"/>
      <c r="S62" s="157"/>
      <c r="T62" s="157"/>
      <c r="U62" s="7">
        <f t="shared" si="12"/>
        <v>0</v>
      </c>
      <c r="V62" s="157"/>
      <c r="W62" s="157"/>
      <c r="X62" s="157"/>
      <c r="Y62" s="157"/>
      <c r="Z62" s="157"/>
      <c r="AA62" s="157"/>
      <c r="AB62" s="157"/>
      <c r="AC62" s="157"/>
      <c r="AD62" s="141">
        <f t="shared" si="13"/>
        <v>0</v>
      </c>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7">
        <f t="shared" si="14"/>
        <v>0</v>
      </c>
      <c r="BH62" s="56"/>
      <c r="BI62" s="56"/>
      <c r="BJ62" s="56"/>
      <c r="BK62" s="152" t="s">
        <v>409</v>
      </c>
      <c r="BL62" s="17" t="s">
        <v>132</v>
      </c>
      <c r="BM62" s="149"/>
      <c r="BN62" s="15" t="s">
        <v>94</v>
      </c>
      <c r="BO62" s="15" t="s">
        <v>711</v>
      </c>
      <c r="BP62" s="15" t="s">
        <v>1208</v>
      </c>
      <c r="BQ62" s="46"/>
      <c r="BR62" s="46"/>
      <c r="BS62" s="46"/>
      <c r="BT62" s="46"/>
      <c r="BU62" s="46"/>
      <c r="BV62" s="46"/>
      <c r="BW62" s="46"/>
      <c r="BX62" s="46" t="s">
        <v>1184</v>
      </c>
      <c r="BY62" s="46"/>
      <c r="BZ62" s="46"/>
      <c r="CA62" s="46"/>
      <c r="CB62" s="46"/>
      <c r="CC62" s="46"/>
      <c r="CD62" s="46"/>
      <c r="CE62" s="46"/>
      <c r="CF62" s="46"/>
      <c r="CG62" s="588"/>
      <c r="CH62" s="46"/>
      <c r="CI62" s="46"/>
      <c r="CJ62" s="46"/>
      <c r="CK62" s="46"/>
      <c r="CL62" s="46"/>
      <c r="CM62" s="46"/>
      <c r="CN62" s="46"/>
      <c r="CO62" s="46"/>
      <c r="CP62" s="46"/>
      <c r="CQ62" s="46"/>
      <c r="CR62" s="46"/>
      <c r="CS62" s="46"/>
      <c r="CT62" s="46"/>
    </row>
    <row r="63" spans="1:98" s="49" customFormat="1" ht="37.5" x14ac:dyDescent="0.3">
      <c r="A63" s="15">
        <v>49</v>
      </c>
      <c r="B63" s="11" t="s">
        <v>379</v>
      </c>
      <c r="C63" s="7">
        <f t="shared" si="7"/>
        <v>0.6</v>
      </c>
      <c r="D63" s="7"/>
      <c r="E63" s="7">
        <f t="shared" si="15"/>
        <v>0.6</v>
      </c>
      <c r="F63" s="7">
        <f t="shared" si="9"/>
        <v>0.6</v>
      </c>
      <c r="G63" s="140">
        <f t="shared" si="10"/>
        <v>0</v>
      </c>
      <c r="H63" s="157"/>
      <c r="I63" s="157"/>
      <c r="J63" s="157"/>
      <c r="K63" s="168">
        <v>0.6</v>
      </c>
      <c r="L63" s="140"/>
      <c r="M63" s="140">
        <f t="shared" si="11"/>
        <v>0</v>
      </c>
      <c r="N63" s="157"/>
      <c r="O63" s="157"/>
      <c r="P63" s="140"/>
      <c r="Q63" s="157"/>
      <c r="R63" s="157"/>
      <c r="S63" s="157"/>
      <c r="T63" s="157"/>
      <c r="U63" s="7">
        <f t="shared" si="12"/>
        <v>0</v>
      </c>
      <c r="V63" s="157"/>
      <c r="W63" s="157"/>
      <c r="X63" s="157"/>
      <c r="Y63" s="157"/>
      <c r="Z63" s="157"/>
      <c r="AA63" s="157"/>
      <c r="AB63" s="157"/>
      <c r="AC63" s="157"/>
      <c r="AD63" s="141">
        <f t="shared" si="13"/>
        <v>0</v>
      </c>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7">
        <f t="shared" si="14"/>
        <v>0</v>
      </c>
      <c r="BH63" s="56"/>
      <c r="BI63" s="56"/>
      <c r="BJ63" s="56"/>
      <c r="BK63" s="152" t="s">
        <v>409</v>
      </c>
      <c r="BL63" s="17" t="s">
        <v>132</v>
      </c>
      <c r="BM63" s="149" t="s">
        <v>1196</v>
      </c>
      <c r="BN63" s="15" t="s">
        <v>94</v>
      </c>
      <c r="BO63" s="15" t="s">
        <v>711</v>
      </c>
      <c r="BP63" s="15" t="s">
        <v>1208</v>
      </c>
      <c r="BQ63" s="46"/>
      <c r="BR63" s="46"/>
      <c r="BS63" s="46"/>
      <c r="BT63" s="46"/>
      <c r="BU63" s="46"/>
      <c r="BV63" s="46"/>
      <c r="BW63" s="46"/>
      <c r="BX63" s="46" t="s">
        <v>1184</v>
      </c>
      <c r="BY63" s="46"/>
      <c r="BZ63" s="46"/>
      <c r="CA63" s="46"/>
      <c r="CB63" s="46"/>
      <c r="CC63" s="46"/>
      <c r="CD63" s="46"/>
      <c r="CE63" s="46"/>
      <c r="CF63" s="46"/>
      <c r="CG63" s="588"/>
      <c r="CH63" s="46"/>
      <c r="CI63" s="46"/>
      <c r="CJ63" s="46"/>
      <c r="CK63" s="46"/>
      <c r="CL63" s="46"/>
      <c r="CM63" s="46"/>
      <c r="CN63" s="46"/>
      <c r="CO63" s="46"/>
      <c r="CP63" s="46"/>
      <c r="CQ63" s="46"/>
      <c r="CR63" s="46"/>
      <c r="CS63" s="46"/>
      <c r="CT63" s="46"/>
    </row>
    <row r="64" spans="1:98" s="84" customFormat="1" ht="37.5" x14ac:dyDescent="0.3">
      <c r="A64" s="15">
        <v>50</v>
      </c>
      <c r="B64" s="123" t="s">
        <v>213</v>
      </c>
      <c r="C64" s="74">
        <f>D64+E64</f>
        <v>1.2</v>
      </c>
      <c r="D64" s="74"/>
      <c r="E64" s="74">
        <f t="shared" si="15"/>
        <v>1.2</v>
      </c>
      <c r="F64" s="74">
        <f>G64+K64+L64+M64+R64+S64+T64</f>
        <v>1.2</v>
      </c>
      <c r="G64" s="293">
        <f>H64+I64+J64</f>
        <v>0</v>
      </c>
      <c r="H64" s="294"/>
      <c r="I64" s="294"/>
      <c r="J64" s="294"/>
      <c r="K64" s="295">
        <v>1.2</v>
      </c>
      <c r="L64" s="293"/>
      <c r="M64" s="293">
        <f>SUM(N64:P64)</f>
        <v>0</v>
      </c>
      <c r="N64" s="294"/>
      <c r="O64" s="294"/>
      <c r="P64" s="293"/>
      <c r="Q64" s="294"/>
      <c r="R64" s="294"/>
      <c r="S64" s="294"/>
      <c r="T64" s="294"/>
      <c r="U64" s="74">
        <f>V64+W64+X64+Y64+Z64+AA64+AB64+AC64+AD64+AU64+AV64+AW64+AX64+AY64+AZ64+BA64+BB64+BC64+BD64+BE64+BF64</f>
        <v>0</v>
      </c>
      <c r="V64" s="294"/>
      <c r="W64" s="294"/>
      <c r="X64" s="294"/>
      <c r="Y64" s="294"/>
      <c r="Z64" s="294"/>
      <c r="AA64" s="294"/>
      <c r="AB64" s="294"/>
      <c r="AC64" s="294"/>
      <c r="AD64" s="296">
        <f>SUM(AE64:AT64)</f>
        <v>0</v>
      </c>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74">
        <f>BH64+BI64+BJ64</f>
        <v>0</v>
      </c>
      <c r="BH64" s="292"/>
      <c r="BI64" s="292"/>
      <c r="BJ64" s="292"/>
      <c r="BK64" s="297" t="s">
        <v>409</v>
      </c>
      <c r="BL64" s="92" t="s">
        <v>132</v>
      </c>
      <c r="BM64" s="291" t="s">
        <v>1197</v>
      </c>
      <c r="BN64" s="80" t="s">
        <v>94</v>
      </c>
      <c r="BO64" s="80" t="s">
        <v>711</v>
      </c>
      <c r="BP64" s="80" t="s">
        <v>1208</v>
      </c>
      <c r="BQ64" s="83"/>
      <c r="BR64" s="83"/>
      <c r="BS64" s="83"/>
      <c r="BT64" s="83"/>
      <c r="BU64" s="83"/>
      <c r="BV64" s="83"/>
      <c r="BW64" s="83"/>
      <c r="BX64" s="83" t="s">
        <v>1184</v>
      </c>
      <c r="BY64" s="83"/>
      <c r="BZ64" s="83"/>
      <c r="CA64" s="83"/>
      <c r="CB64" s="83"/>
      <c r="CC64" s="83"/>
      <c r="CD64" s="83"/>
      <c r="CE64" s="83"/>
      <c r="CF64" s="83"/>
      <c r="CG64" s="606"/>
      <c r="CH64" s="83"/>
      <c r="CI64" s="83"/>
      <c r="CJ64" s="83"/>
      <c r="CK64" s="83"/>
      <c r="CL64" s="83"/>
      <c r="CM64" s="83"/>
      <c r="CN64" s="83"/>
      <c r="CO64" s="83"/>
      <c r="CP64" s="83"/>
      <c r="CQ64" s="83"/>
      <c r="CR64" s="83"/>
      <c r="CS64" s="83"/>
      <c r="CT64" s="83"/>
    </row>
    <row r="65" spans="1:98" s="84" customFormat="1" ht="37.5" x14ac:dyDescent="0.3">
      <c r="A65" s="15">
        <v>51</v>
      </c>
      <c r="B65" s="123" t="s">
        <v>380</v>
      </c>
      <c r="C65" s="74">
        <f t="shared" si="7"/>
        <v>0.2</v>
      </c>
      <c r="D65" s="74"/>
      <c r="E65" s="74">
        <f t="shared" si="15"/>
        <v>0.2</v>
      </c>
      <c r="F65" s="74">
        <f t="shared" si="9"/>
        <v>0.2</v>
      </c>
      <c r="G65" s="293">
        <f t="shared" si="10"/>
        <v>0</v>
      </c>
      <c r="H65" s="294"/>
      <c r="I65" s="294"/>
      <c r="J65" s="294"/>
      <c r="K65" s="295">
        <v>0.2</v>
      </c>
      <c r="L65" s="293"/>
      <c r="M65" s="293">
        <f t="shared" si="11"/>
        <v>0</v>
      </c>
      <c r="N65" s="294"/>
      <c r="O65" s="294"/>
      <c r="P65" s="293"/>
      <c r="Q65" s="294"/>
      <c r="R65" s="294"/>
      <c r="S65" s="294"/>
      <c r="T65" s="294"/>
      <c r="U65" s="74">
        <f t="shared" si="12"/>
        <v>0</v>
      </c>
      <c r="V65" s="294"/>
      <c r="W65" s="294"/>
      <c r="X65" s="294"/>
      <c r="Y65" s="294"/>
      <c r="Z65" s="294"/>
      <c r="AA65" s="294"/>
      <c r="AB65" s="294"/>
      <c r="AC65" s="294"/>
      <c r="AD65" s="296">
        <f t="shared" si="13"/>
        <v>0</v>
      </c>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74">
        <f t="shared" si="14"/>
        <v>0</v>
      </c>
      <c r="BH65" s="292"/>
      <c r="BI65" s="292"/>
      <c r="BJ65" s="292"/>
      <c r="BK65" s="297" t="s">
        <v>409</v>
      </c>
      <c r="BL65" s="92" t="s">
        <v>132</v>
      </c>
      <c r="BM65" s="291" t="s">
        <v>1198</v>
      </c>
      <c r="BN65" s="80" t="s">
        <v>94</v>
      </c>
      <c r="BO65" s="80" t="s">
        <v>711</v>
      </c>
      <c r="BP65" s="80" t="s">
        <v>1208</v>
      </c>
      <c r="BQ65" s="83"/>
      <c r="BR65" s="83"/>
      <c r="BS65" s="83"/>
      <c r="BT65" s="83"/>
      <c r="BU65" s="83"/>
      <c r="BV65" s="83"/>
      <c r="BW65" s="83"/>
      <c r="BX65" s="83" t="s">
        <v>1184</v>
      </c>
      <c r="BY65" s="83"/>
      <c r="BZ65" s="83"/>
      <c r="CA65" s="83"/>
      <c r="CB65" s="83"/>
      <c r="CC65" s="83"/>
      <c r="CD65" s="83"/>
      <c r="CE65" s="83"/>
      <c r="CF65" s="83"/>
      <c r="CG65" s="606"/>
      <c r="CH65" s="83"/>
      <c r="CI65" s="83"/>
      <c r="CJ65" s="83"/>
      <c r="CK65" s="83"/>
      <c r="CL65" s="83"/>
      <c r="CM65" s="83"/>
      <c r="CN65" s="83"/>
      <c r="CO65" s="83"/>
      <c r="CP65" s="83"/>
      <c r="CQ65" s="83"/>
      <c r="CR65" s="83"/>
      <c r="CS65" s="83"/>
      <c r="CT65" s="83"/>
    </row>
    <row r="66" spans="1:98" s="84" customFormat="1" ht="37.5" x14ac:dyDescent="0.3">
      <c r="A66" s="15">
        <v>52</v>
      </c>
      <c r="B66" s="123" t="s">
        <v>211</v>
      </c>
      <c r="C66" s="74">
        <f t="shared" si="7"/>
        <v>0.6</v>
      </c>
      <c r="D66" s="74"/>
      <c r="E66" s="74">
        <f t="shared" si="15"/>
        <v>0.6</v>
      </c>
      <c r="F66" s="74">
        <f t="shared" si="9"/>
        <v>0.6</v>
      </c>
      <c r="G66" s="293">
        <f t="shared" si="10"/>
        <v>0</v>
      </c>
      <c r="H66" s="295"/>
      <c r="I66" s="295"/>
      <c r="J66" s="295"/>
      <c r="K66" s="295">
        <v>0.6</v>
      </c>
      <c r="L66" s="293"/>
      <c r="M66" s="293">
        <f t="shared" si="11"/>
        <v>0</v>
      </c>
      <c r="N66" s="295"/>
      <c r="O66" s="295"/>
      <c r="P66" s="293"/>
      <c r="Q66" s="295"/>
      <c r="R66" s="295"/>
      <c r="S66" s="295"/>
      <c r="T66" s="295"/>
      <c r="U66" s="74">
        <f t="shared" si="12"/>
        <v>0</v>
      </c>
      <c r="V66" s="295"/>
      <c r="W66" s="295"/>
      <c r="X66" s="295"/>
      <c r="Y66" s="295"/>
      <c r="Z66" s="295"/>
      <c r="AA66" s="295"/>
      <c r="AB66" s="295"/>
      <c r="AC66" s="295"/>
      <c r="AD66" s="296">
        <f t="shared" si="13"/>
        <v>0</v>
      </c>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74">
        <f t="shared" si="14"/>
        <v>0</v>
      </c>
      <c r="BH66" s="292"/>
      <c r="BI66" s="292"/>
      <c r="BJ66" s="292"/>
      <c r="BK66" s="297" t="s">
        <v>409</v>
      </c>
      <c r="BL66" s="92" t="s">
        <v>132</v>
      </c>
      <c r="BM66" s="291" t="s">
        <v>1199</v>
      </c>
      <c r="BN66" s="80" t="s">
        <v>94</v>
      </c>
      <c r="BO66" s="80" t="s">
        <v>711</v>
      </c>
      <c r="BP66" s="80" t="s">
        <v>1208</v>
      </c>
      <c r="BQ66" s="718"/>
      <c r="BR66" s="299"/>
      <c r="BS66" s="83"/>
      <c r="BT66" s="83"/>
      <c r="BU66" s="83"/>
      <c r="BV66" s="83"/>
      <c r="BW66" s="83"/>
      <c r="BX66" s="83"/>
      <c r="BY66" s="83"/>
      <c r="BZ66" s="83"/>
      <c r="CA66" s="83"/>
      <c r="CB66" s="83"/>
      <c r="CC66" s="83"/>
      <c r="CD66" s="83"/>
      <c r="CE66" s="83"/>
      <c r="CF66" s="83"/>
      <c r="CG66" s="83"/>
      <c r="CH66" s="83"/>
      <c r="CI66" s="83"/>
      <c r="CJ66" s="83"/>
      <c r="CK66" s="83"/>
      <c r="CL66" s="83"/>
    </row>
    <row r="67" spans="1:98" s="49" customFormat="1" ht="37.5" x14ac:dyDescent="0.3">
      <c r="A67" s="15">
        <v>53</v>
      </c>
      <c r="B67" s="11" t="s">
        <v>1160</v>
      </c>
      <c r="C67" s="7">
        <f t="shared" si="7"/>
        <v>0.1</v>
      </c>
      <c r="D67" s="7">
        <v>0.1</v>
      </c>
      <c r="E67" s="7">
        <f t="shared" si="15"/>
        <v>0</v>
      </c>
      <c r="F67" s="7">
        <f t="shared" si="9"/>
        <v>0</v>
      </c>
      <c r="G67" s="140">
        <f t="shared" si="10"/>
        <v>0</v>
      </c>
      <c r="H67" s="168"/>
      <c r="I67" s="168"/>
      <c r="J67" s="168"/>
      <c r="K67" s="168"/>
      <c r="L67" s="140"/>
      <c r="M67" s="140">
        <f t="shared" si="11"/>
        <v>0</v>
      </c>
      <c r="N67" s="168"/>
      <c r="O67" s="168"/>
      <c r="P67" s="140"/>
      <c r="Q67" s="168"/>
      <c r="R67" s="168"/>
      <c r="S67" s="168"/>
      <c r="T67" s="168"/>
      <c r="U67" s="7">
        <f t="shared" si="12"/>
        <v>0</v>
      </c>
      <c r="V67" s="168"/>
      <c r="W67" s="168"/>
      <c r="X67" s="168"/>
      <c r="Y67" s="168"/>
      <c r="Z67" s="168"/>
      <c r="AA67" s="168"/>
      <c r="AB67" s="168"/>
      <c r="AC67" s="168"/>
      <c r="AD67" s="141">
        <f t="shared" si="13"/>
        <v>0</v>
      </c>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7">
        <f t="shared" si="14"/>
        <v>0</v>
      </c>
      <c r="BH67" s="56"/>
      <c r="BI67" s="56"/>
      <c r="BJ67" s="56"/>
      <c r="BK67" s="152" t="s">
        <v>409</v>
      </c>
      <c r="BL67" s="17" t="s">
        <v>132</v>
      </c>
      <c r="BM67" s="149"/>
      <c r="BN67" s="15" t="s">
        <v>94</v>
      </c>
      <c r="BO67" s="15" t="s">
        <v>711</v>
      </c>
      <c r="BP67" s="15" t="s">
        <v>1208</v>
      </c>
      <c r="BQ67" s="132"/>
      <c r="BR67" s="170"/>
      <c r="BS67" s="46"/>
      <c r="BT67" s="46"/>
      <c r="BU67" s="46"/>
      <c r="BV67" s="46"/>
      <c r="BW67" s="46"/>
      <c r="BX67" s="46"/>
      <c r="BY67" s="46"/>
      <c r="BZ67" s="46"/>
      <c r="CA67" s="46"/>
      <c r="CB67" s="46"/>
      <c r="CC67" s="46"/>
      <c r="CD67" s="46"/>
      <c r="CE67" s="46"/>
      <c r="CF67" s="46"/>
      <c r="CG67" s="46"/>
      <c r="CH67" s="46"/>
      <c r="CI67" s="46"/>
      <c r="CJ67" s="46"/>
      <c r="CK67" s="46"/>
      <c r="CL67" s="46"/>
    </row>
    <row r="68" spans="1:98" s="49" customFormat="1" ht="37.5" x14ac:dyDescent="0.3">
      <c r="A68" s="15">
        <v>54</v>
      </c>
      <c r="B68" s="11" t="s">
        <v>742</v>
      </c>
      <c r="C68" s="7">
        <f t="shared" si="7"/>
        <v>0.1</v>
      </c>
      <c r="D68" s="7">
        <v>0.1</v>
      </c>
      <c r="E68" s="7">
        <f t="shared" ref="E68:E85" si="16">F68+U68+BG68</f>
        <v>0</v>
      </c>
      <c r="F68" s="7">
        <f t="shared" si="9"/>
        <v>0</v>
      </c>
      <c r="G68" s="140">
        <f t="shared" si="10"/>
        <v>0</v>
      </c>
      <c r="H68" s="168"/>
      <c r="I68" s="168"/>
      <c r="J68" s="168"/>
      <c r="K68" s="168"/>
      <c r="L68" s="168"/>
      <c r="M68" s="140">
        <f t="shared" si="11"/>
        <v>0</v>
      </c>
      <c r="N68" s="168"/>
      <c r="O68" s="168"/>
      <c r="P68" s="168"/>
      <c r="Q68" s="168"/>
      <c r="R68" s="168"/>
      <c r="S68" s="168"/>
      <c r="T68" s="168"/>
      <c r="U68" s="7">
        <f t="shared" si="12"/>
        <v>0</v>
      </c>
      <c r="V68" s="168"/>
      <c r="W68" s="168"/>
      <c r="X68" s="168"/>
      <c r="Y68" s="168"/>
      <c r="Z68" s="168"/>
      <c r="AA68" s="168"/>
      <c r="AB68" s="168"/>
      <c r="AC68" s="168"/>
      <c r="AD68" s="141">
        <f t="shared" si="13"/>
        <v>0</v>
      </c>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7">
        <f t="shared" si="14"/>
        <v>0</v>
      </c>
      <c r="BH68" s="56"/>
      <c r="BI68" s="56"/>
      <c r="BJ68" s="56"/>
      <c r="BK68" s="152" t="s">
        <v>409</v>
      </c>
      <c r="BL68" s="17" t="s">
        <v>450</v>
      </c>
      <c r="BM68" s="149"/>
      <c r="BN68" s="15" t="s">
        <v>94</v>
      </c>
      <c r="BO68" s="15" t="s">
        <v>711</v>
      </c>
      <c r="BP68" s="15" t="s">
        <v>1208</v>
      </c>
      <c r="BQ68" s="132"/>
      <c r="BR68" s="170"/>
      <c r="BS68" s="46"/>
      <c r="BT68" s="46"/>
      <c r="BU68" s="46"/>
      <c r="BV68" s="46"/>
      <c r="BW68" s="46"/>
      <c r="BX68" s="46"/>
      <c r="BY68" s="46"/>
      <c r="BZ68" s="46"/>
      <c r="CA68" s="46"/>
      <c r="CB68" s="46"/>
      <c r="CC68" s="46"/>
      <c r="CD68" s="46"/>
      <c r="CE68" s="46"/>
      <c r="CF68" s="46"/>
      <c r="CG68" s="46"/>
      <c r="CH68" s="46"/>
      <c r="CI68" s="46"/>
      <c r="CJ68" s="46"/>
      <c r="CK68" s="46"/>
      <c r="CL68" s="46"/>
    </row>
    <row r="69" spans="1:98" s="84" customFormat="1" ht="37.5" x14ac:dyDescent="0.3">
      <c r="A69" s="15">
        <v>55</v>
      </c>
      <c r="B69" s="721" t="s">
        <v>740</v>
      </c>
      <c r="C69" s="74">
        <f t="shared" si="7"/>
        <v>1.08</v>
      </c>
      <c r="D69" s="74"/>
      <c r="E69" s="74">
        <f t="shared" si="16"/>
        <v>1.08</v>
      </c>
      <c r="F69" s="74">
        <f t="shared" si="9"/>
        <v>1.08</v>
      </c>
      <c r="G69" s="293">
        <f t="shared" si="10"/>
        <v>0</v>
      </c>
      <c r="H69" s="295"/>
      <c r="I69" s="295"/>
      <c r="J69" s="295"/>
      <c r="K69" s="295">
        <v>1.08</v>
      </c>
      <c r="L69" s="295"/>
      <c r="M69" s="293">
        <f t="shared" si="11"/>
        <v>0</v>
      </c>
      <c r="N69" s="295"/>
      <c r="O69" s="295"/>
      <c r="P69" s="295"/>
      <c r="Q69" s="295"/>
      <c r="R69" s="295"/>
      <c r="S69" s="295"/>
      <c r="T69" s="295"/>
      <c r="U69" s="74">
        <f t="shared" si="12"/>
        <v>0</v>
      </c>
      <c r="V69" s="295"/>
      <c r="W69" s="295"/>
      <c r="X69" s="295"/>
      <c r="Y69" s="295"/>
      <c r="Z69" s="295"/>
      <c r="AA69" s="295"/>
      <c r="AB69" s="295"/>
      <c r="AC69" s="295"/>
      <c r="AD69" s="296">
        <f t="shared" si="13"/>
        <v>0</v>
      </c>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74">
        <f t="shared" si="14"/>
        <v>0</v>
      </c>
      <c r="BH69" s="292"/>
      <c r="BI69" s="292"/>
      <c r="BJ69" s="292"/>
      <c r="BK69" s="297" t="s">
        <v>409</v>
      </c>
      <c r="BL69" s="92" t="s">
        <v>450</v>
      </c>
      <c r="BM69" s="291" t="s">
        <v>1022</v>
      </c>
      <c r="BN69" s="80" t="s">
        <v>94</v>
      </c>
      <c r="BO69" s="80" t="s">
        <v>711</v>
      </c>
      <c r="BP69" s="80" t="s">
        <v>1208</v>
      </c>
      <c r="BQ69" s="718"/>
      <c r="BR69" s="299"/>
      <c r="BS69" s="83"/>
      <c r="BT69" s="83"/>
      <c r="BU69" s="83"/>
      <c r="BV69" s="83"/>
      <c r="BW69" s="83"/>
      <c r="BX69" s="83"/>
      <c r="BY69" s="83"/>
      <c r="BZ69" s="83"/>
      <c r="CA69" s="83"/>
      <c r="CB69" s="83"/>
      <c r="CC69" s="83"/>
      <c r="CD69" s="83"/>
      <c r="CE69" s="83"/>
      <c r="CF69" s="83"/>
      <c r="CG69" s="83"/>
      <c r="CH69" s="83"/>
      <c r="CI69" s="83"/>
      <c r="CJ69" s="83"/>
      <c r="CK69" s="83"/>
      <c r="CL69" s="83"/>
    </row>
    <row r="70" spans="1:98" s="49" customFormat="1" ht="37.5" x14ac:dyDescent="0.3">
      <c r="A70" s="15">
        <v>56</v>
      </c>
      <c r="B70" s="566" t="s">
        <v>1120</v>
      </c>
      <c r="C70" s="7">
        <f t="shared" si="7"/>
        <v>0.22</v>
      </c>
      <c r="D70" s="7">
        <v>0.22</v>
      </c>
      <c r="E70" s="7">
        <f t="shared" si="16"/>
        <v>0</v>
      </c>
      <c r="F70" s="7">
        <f t="shared" si="9"/>
        <v>0</v>
      </c>
      <c r="G70" s="140">
        <f t="shared" si="10"/>
        <v>0</v>
      </c>
      <c r="H70" s="168"/>
      <c r="I70" s="168"/>
      <c r="J70" s="168"/>
      <c r="K70" s="168"/>
      <c r="L70" s="168"/>
      <c r="M70" s="140">
        <f t="shared" si="11"/>
        <v>0</v>
      </c>
      <c r="N70" s="168"/>
      <c r="O70" s="168"/>
      <c r="P70" s="168"/>
      <c r="Q70" s="168"/>
      <c r="R70" s="168"/>
      <c r="S70" s="168"/>
      <c r="T70" s="168"/>
      <c r="U70" s="7">
        <f t="shared" si="12"/>
        <v>0</v>
      </c>
      <c r="V70" s="168"/>
      <c r="W70" s="168"/>
      <c r="X70" s="168"/>
      <c r="Y70" s="168"/>
      <c r="Z70" s="168"/>
      <c r="AA70" s="168"/>
      <c r="AB70" s="168"/>
      <c r="AC70" s="168"/>
      <c r="AD70" s="141">
        <f t="shared" si="13"/>
        <v>0</v>
      </c>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7">
        <f t="shared" si="14"/>
        <v>0</v>
      </c>
      <c r="BH70" s="56"/>
      <c r="BI70" s="56"/>
      <c r="BJ70" s="56"/>
      <c r="BK70" s="152" t="s">
        <v>409</v>
      </c>
      <c r="BL70" s="38" t="s">
        <v>373</v>
      </c>
      <c r="BM70" s="149"/>
      <c r="BN70" s="15" t="s">
        <v>94</v>
      </c>
      <c r="BO70" s="10" t="s">
        <v>1121</v>
      </c>
      <c r="BP70" s="15" t="s">
        <v>863</v>
      </c>
      <c r="BQ70" s="132"/>
      <c r="BR70" s="170"/>
      <c r="BS70" s="46" t="s">
        <v>1118</v>
      </c>
      <c r="BT70" s="46"/>
      <c r="BU70" s="46"/>
      <c r="BV70" s="46"/>
      <c r="BW70" s="46"/>
      <c r="BX70" s="46"/>
      <c r="BY70" s="46"/>
      <c r="BZ70" s="46"/>
      <c r="CA70" s="46"/>
      <c r="CB70" s="46"/>
      <c r="CC70" s="46"/>
      <c r="CD70" s="46"/>
      <c r="CE70" s="46"/>
      <c r="CF70" s="46"/>
      <c r="CG70" s="46"/>
      <c r="CH70" s="46"/>
      <c r="CI70" s="46"/>
      <c r="CJ70" s="46"/>
      <c r="CK70" s="46"/>
      <c r="CL70" s="46"/>
    </row>
    <row r="71" spans="1:98" s="49" customFormat="1" ht="37.5" x14ac:dyDescent="0.3">
      <c r="A71" s="15">
        <v>57</v>
      </c>
      <c r="B71" s="11" t="s">
        <v>531</v>
      </c>
      <c r="C71" s="7">
        <f t="shared" si="7"/>
        <v>0.2</v>
      </c>
      <c r="D71" s="7">
        <v>0.2</v>
      </c>
      <c r="E71" s="7">
        <f t="shared" si="16"/>
        <v>0</v>
      </c>
      <c r="F71" s="7">
        <f t="shared" si="9"/>
        <v>0</v>
      </c>
      <c r="G71" s="140">
        <f t="shared" si="10"/>
        <v>0</v>
      </c>
      <c r="H71" s="168"/>
      <c r="I71" s="168"/>
      <c r="J71" s="168"/>
      <c r="K71" s="168"/>
      <c r="L71" s="168"/>
      <c r="M71" s="140">
        <f t="shared" si="11"/>
        <v>0</v>
      </c>
      <c r="N71" s="168"/>
      <c r="O71" s="168"/>
      <c r="P71" s="168"/>
      <c r="Q71" s="168"/>
      <c r="R71" s="168"/>
      <c r="S71" s="168"/>
      <c r="T71" s="168"/>
      <c r="U71" s="7">
        <f t="shared" si="12"/>
        <v>0</v>
      </c>
      <c r="V71" s="168"/>
      <c r="W71" s="168"/>
      <c r="X71" s="168"/>
      <c r="Y71" s="168"/>
      <c r="Z71" s="168"/>
      <c r="AA71" s="168"/>
      <c r="AB71" s="168"/>
      <c r="AC71" s="168"/>
      <c r="AD71" s="141">
        <f t="shared" si="13"/>
        <v>0</v>
      </c>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7">
        <f t="shared" si="14"/>
        <v>0</v>
      </c>
      <c r="BH71" s="56"/>
      <c r="BI71" s="56"/>
      <c r="BJ71" s="56"/>
      <c r="BK71" s="152" t="s">
        <v>409</v>
      </c>
      <c r="BL71" s="15" t="s">
        <v>139</v>
      </c>
      <c r="BM71" s="149" t="s">
        <v>1012</v>
      </c>
      <c r="BN71" s="15" t="s">
        <v>94</v>
      </c>
      <c r="BO71" s="15" t="s">
        <v>1156</v>
      </c>
      <c r="BP71" s="15" t="s">
        <v>1208</v>
      </c>
      <c r="BQ71" s="132"/>
      <c r="BR71" s="170"/>
      <c r="BS71" s="46" t="s">
        <v>1118</v>
      </c>
      <c r="BT71" s="46"/>
      <c r="BU71" s="46"/>
      <c r="BV71" s="46"/>
      <c r="BW71" s="46"/>
      <c r="BX71" s="46"/>
      <c r="BY71" s="46"/>
      <c r="BZ71" s="46"/>
      <c r="CA71" s="46"/>
      <c r="CB71" s="46"/>
      <c r="CC71" s="46"/>
      <c r="CD71" s="46"/>
      <c r="CE71" s="46"/>
      <c r="CF71" s="46"/>
      <c r="CG71" s="46"/>
      <c r="CH71" s="46"/>
      <c r="CI71" s="46"/>
      <c r="CJ71" s="46"/>
      <c r="CK71" s="46"/>
      <c r="CL71" s="46"/>
    </row>
    <row r="72" spans="1:98" s="49" customFormat="1" ht="37.5" x14ac:dyDescent="0.3">
      <c r="A72" s="15">
        <v>58</v>
      </c>
      <c r="B72" s="47" t="s">
        <v>929</v>
      </c>
      <c r="C72" s="7">
        <f t="shared" si="7"/>
        <v>0.12</v>
      </c>
      <c r="D72" s="705">
        <v>0.12</v>
      </c>
      <c r="E72" s="7">
        <f t="shared" si="16"/>
        <v>0</v>
      </c>
      <c r="F72" s="7">
        <f t="shared" si="9"/>
        <v>0</v>
      </c>
      <c r="G72" s="140">
        <f t="shared" si="10"/>
        <v>0</v>
      </c>
      <c r="H72" s="168"/>
      <c r="I72" s="168"/>
      <c r="J72" s="168"/>
      <c r="K72" s="168"/>
      <c r="L72" s="168"/>
      <c r="M72" s="140">
        <f t="shared" si="11"/>
        <v>0</v>
      </c>
      <c r="N72" s="168"/>
      <c r="O72" s="168"/>
      <c r="P72" s="168"/>
      <c r="Q72" s="168"/>
      <c r="R72" s="168"/>
      <c r="S72" s="168"/>
      <c r="T72" s="168"/>
      <c r="U72" s="7">
        <f t="shared" si="12"/>
        <v>0</v>
      </c>
      <c r="V72" s="168"/>
      <c r="W72" s="168"/>
      <c r="X72" s="168"/>
      <c r="Y72" s="168"/>
      <c r="Z72" s="168"/>
      <c r="AA72" s="168"/>
      <c r="AB72" s="168"/>
      <c r="AC72" s="168"/>
      <c r="AD72" s="141">
        <f t="shared" si="13"/>
        <v>0</v>
      </c>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7">
        <f t="shared" si="14"/>
        <v>0</v>
      </c>
      <c r="BH72" s="56"/>
      <c r="BI72" s="56"/>
      <c r="BJ72" s="56"/>
      <c r="BK72" s="152" t="s">
        <v>409</v>
      </c>
      <c r="BL72" s="17" t="s">
        <v>139</v>
      </c>
      <c r="BM72" s="149" t="s">
        <v>1021</v>
      </c>
      <c r="BN72" s="15" t="s">
        <v>94</v>
      </c>
      <c r="BO72" s="15" t="s">
        <v>1156</v>
      </c>
      <c r="BP72" s="15" t="s">
        <v>863</v>
      </c>
      <c r="BQ72" s="132"/>
      <c r="BR72" s="170"/>
      <c r="BS72" s="46" t="s">
        <v>1118</v>
      </c>
      <c r="BT72" s="46"/>
      <c r="BU72" s="46"/>
      <c r="BV72" s="46"/>
      <c r="BW72" s="46"/>
      <c r="BX72" s="46"/>
      <c r="BY72" s="46"/>
      <c r="BZ72" s="46"/>
      <c r="CA72" s="46"/>
      <c r="CB72" s="46"/>
      <c r="CC72" s="46"/>
      <c r="CD72" s="46"/>
      <c r="CE72" s="46"/>
      <c r="CF72" s="46"/>
      <c r="CG72" s="46"/>
      <c r="CH72" s="46"/>
      <c r="CI72" s="46"/>
      <c r="CJ72" s="46"/>
      <c r="CK72" s="46"/>
      <c r="CL72" s="46"/>
    </row>
    <row r="73" spans="1:98" s="49" customFormat="1" ht="37.5" x14ac:dyDescent="0.3">
      <c r="A73" s="15">
        <v>59</v>
      </c>
      <c r="B73" s="47" t="s">
        <v>932</v>
      </c>
      <c r="C73" s="7">
        <f t="shared" si="7"/>
        <v>0.12</v>
      </c>
      <c r="D73" s="705">
        <v>0.12</v>
      </c>
      <c r="E73" s="7">
        <f t="shared" si="16"/>
        <v>0</v>
      </c>
      <c r="F73" s="7">
        <f t="shared" si="9"/>
        <v>0</v>
      </c>
      <c r="G73" s="140">
        <f t="shared" si="10"/>
        <v>0</v>
      </c>
      <c r="H73" s="168"/>
      <c r="I73" s="168"/>
      <c r="J73" s="168"/>
      <c r="K73" s="168"/>
      <c r="L73" s="168"/>
      <c r="M73" s="140">
        <f t="shared" si="11"/>
        <v>0</v>
      </c>
      <c r="N73" s="168"/>
      <c r="O73" s="168"/>
      <c r="P73" s="168"/>
      <c r="Q73" s="168"/>
      <c r="R73" s="168"/>
      <c r="S73" s="168"/>
      <c r="T73" s="168"/>
      <c r="U73" s="7">
        <f t="shared" si="12"/>
        <v>0</v>
      </c>
      <c r="V73" s="168"/>
      <c r="W73" s="168"/>
      <c r="X73" s="168"/>
      <c r="Y73" s="168"/>
      <c r="Z73" s="168"/>
      <c r="AA73" s="168"/>
      <c r="AB73" s="168"/>
      <c r="AC73" s="168"/>
      <c r="AD73" s="141">
        <f t="shared" si="13"/>
        <v>0</v>
      </c>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7">
        <f t="shared" si="14"/>
        <v>0</v>
      </c>
      <c r="BH73" s="56"/>
      <c r="BI73" s="56"/>
      <c r="BJ73" s="56"/>
      <c r="BK73" s="152" t="s">
        <v>409</v>
      </c>
      <c r="BL73" s="17" t="s">
        <v>139</v>
      </c>
      <c r="BM73" s="149"/>
      <c r="BN73" s="15" t="s">
        <v>94</v>
      </c>
      <c r="BO73" s="15" t="s">
        <v>1157</v>
      </c>
      <c r="BP73" s="15" t="s">
        <v>863</v>
      </c>
      <c r="BQ73" s="132"/>
      <c r="BR73" s="170"/>
      <c r="BS73" s="46" t="s">
        <v>1118</v>
      </c>
      <c r="BT73" s="46"/>
      <c r="BU73" s="46"/>
      <c r="BV73" s="46"/>
      <c r="BW73" s="46"/>
      <c r="BX73" s="46"/>
      <c r="BY73" s="46"/>
      <c r="BZ73" s="46"/>
      <c r="CA73" s="46"/>
      <c r="CB73" s="46"/>
      <c r="CC73" s="46"/>
      <c r="CD73" s="46"/>
      <c r="CE73" s="46"/>
      <c r="CF73" s="46"/>
      <c r="CG73" s="46"/>
      <c r="CH73" s="46"/>
      <c r="CI73" s="46"/>
      <c r="CJ73" s="46"/>
      <c r="CK73" s="46"/>
      <c r="CL73" s="46"/>
    </row>
    <row r="74" spans="1:98" s="49" customFormat="1" ht="37.5" x14ac:dyDescent="0.3">
      <c r="A74" s="15">
        <v>60</v>
      </c>
      <c r="B74" s="47" t="s">
        <v>945</v>
      </c>
      <c r="C74" s="7">
        <f t="shared" si="7"/>
        <v>0.05</v>
      </c>
      <c r="D74" s="705">
        <v>0.05</v>
      </c>
      <c r="E74" s="7">
        <f t="shared" si="16"/>
        <v>0</v>
      </c>
      <c r="F74" s="7">
        <f t="shared" si="9"/>
        <v>0</v>
      </c>
      <c r="G74" s="140">
        <f t="shared" si="10"/>
        <v>0</v>
      </c>
      <c r="H74" s="168"/>
      <c r="I74" s="168"/>
      <c r="J74" s="168"/>
      <c r="K74" s="168"/>
      <c r="L74" s="168"/>
      <c r="M74" s="140">
        <f t="shared" si="11"/>
        <v>0</v>
      </c>
      <c r="N74" s="168"/>
      <c r="O74" s="168"/>
      <c r="P74" s="168"/>
      <c r="Q74" s="168"/>
      <c r="R74" s="168"/>
      <c r="S74" s="168"/>
      <c r="T74" s="168"/>
      <c r="U74" s="7">
        <f t="shared" si="12"/>
        <v>0</v>
      </c>
      <c r="V74" s="168"/>
      <c r="W74" s="168"/>
      <c r="X74" s="168"/>
      <c r="Y74" s="168"/>
      <c r="Z74" s="168"/>
      <c r="AA74" s="168"/>
      <c r="AB74" s="168"/>
      <c r="AC74" s="168"/>
      <c r="AD74" s="141">
        <f t="shared" si="13"/>
        <v>0</v>
      </c>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7">
        <f t="shared" si="14"/>
        <v>0</v>
      </c>
      <c r="BH74" s="56"/>
      <c r="BI74" s="56"/>
      <c r="BJ74" s="56"/>
      <c r="BK74" s="152" t="s">
        <v>409</v>
      </c>
      <c r="BL74" s="17" t="s">
        <v>139</v>
      </c>
      <c r="BM74" s="149"/>
      <c r="BN74" s="38" t="s">
        <v>94</v>
      </c>
      <c r="BO74" s="15" t="s">
        <v>1158</v>
      </c>
      <c r="BP74" s="15" t="s">
        <v>863</v>
      </c>
      <c r="BQ74" s="132"/>
      <c r="BR74" s="170"/>
      <c r="BS74" s="46" t="s">
        <v>1155</v>
      </c>
      <c r="BT74" s="46"/>
      <c r="BU74" s="46"/>
      <c r="BV74" s="46"/>
      <c r="BW74" s="46"/>
      <c r="BX74" s="46"/>
      <c r="BY74" s="46"/>
      <c r="BZ74" s="46"/>
      <c r="CA74" s="46"/>
      <c r="CB74" s="46"/>
      <c r="CC74" s="46"/>
      <c r="CD74" s="46"/>
      <c r="CE74" s="46"/>
      <c r="CF74" s="46"/>
      <c r="CG74" s="46"/>
      <c r="CH74" s="46"/>
      <c r="CI74" s="46"/>
      <c r="CJ74" s="46"/>
      <c r="CK74" s="46"/>
      <c r="CL74" s="46"/>
    </row>
    <row r="75" spans="1:98" s="49" customFormat="1" ht="37.5" x14ac:dyDescent="0.3">
      <c r="A75" s="15">
        <v>61</v>
      </c>
      <c r="B75" s="47" t="s">
        <v>927</v>
      </c>
      <c r="C75" s="7">
        <f>D75+E75</f>
        <v>0.05</v>
      </c>
      <c r="D75" s="705">
        <v>0.05</v>
      </c>
      <c r="E75" s="7">
        <f t="shared" si="16"/>
        <v>0</v>
      </c>
      <c r="F75" s="7">
        <f>G75+K75+L75+M75+R75+S75+T75</f>
        <v>0</v>
      </c>
      <c r="G75" s="140">
        <f>H75+I75+J75</f>
        <v>0</v>
      </c>
      <c r="H75" s="168"/>
      <c r="I75" s="168"/>
      <c r="J75" s="168"/>
      <c r="K75" s="168"/>
      <c r="L75" s="168"/>
      <c r="M75" s="140">
        <f>SUM(N75:P75)</f>
        <v>0</v>
      </c>
      <c r="N75" s="168"/>
      <c r="O75" s="168"/>
      <c r="P75" s="168"/>
      <c r="Q75" s="168"/>
      <c r="R75" s="168"/>
      <c r="S75" s="168"/>
      <c r="T75" s="168"/>
      <c r="U75" s="7">
        <f>V75+W75+X75+Y75+Z75+AA75+AB75+AC75+AD75+AU75+AV75+AW75+AX75+AY75+AZ75+BA75+BB75+BC75+BD75+BE75+BF75</f>
        <v>0</v>
      </c>
      <c r="V75" s="168"/>
      <c r="W75" s="168"/>
      <c r="X75" s="168"/>
      <c r="Y75" s="168"/>
      <c r="Z75" s="168"/>
      <c r="AA75" s="168"/>
      <c r="AB75" s="168"/>
      <c r="AC75" s="168"/>
      <c r="AD75" s="141">
        <f>SUM(AE75:AT75)</f>
        <v>0</v>
      </c>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7">
        <f>BH75+BI75+BJ75</f>
        <v>0</v>
      </c>
      <c r="BH75" s="56"/>
      <c r="BI75" s="56"/>
      <c r="BJ75" s="56"/>
      <c r="BK75" s="152" t="s">
        <v>409</v>
      </c>
      <c r="BL75" s="17" t="s">
        <v>139</v>
      </c>
      <c r="BM75" s="149"/>
      <c r="BN75" s="15" t="s">
        <v>94</v>
      </c>
      <c r="BO75" s="15" t="s">
        <v>505</v>
      </c>
      <c r="BP75" s="15" t="s">
        <v>863</v>
      </c>
      <c r="BQ75" s="132"/>
      <c r="BR75" s="170"/>
      <c r="BS75" s="46" t="s">
        <v>1118</v>
      </c>
      <c r="BT75" s="46"/>
      <c r="BU75" s="46"/>
      <c r="BV75" s="46"/>
      <c r="BW75" s="46"/>
      <c r="BX75" s="46"/>
      <c r="BY75" s="46"/>
      <c r="BZ75" s="46"/>
      <c r="CA75" s="46"/>
      <c r="CB75" s="46"/>
      <c r="CC75" s="46"/>
      <c r="CD75" s="46"/>
      <c r="CE75" s="46"/>
      <c r="CF75" s="46"/>
      <c r="CG75" s="46"/>
      <c r="CH75" s="46"/>
      <c r="CI75" s="46"/>
      <c r="CJ75" s="46"/>
      <c r="CK75" s="46"/>
      <c r="CL75" s="46"/>
    </row>
    <row r="76" spans="1:98" s="49" customFormat="1" ht="37.5" x14ac:dyDescent="0.3">
      <c r="A76" s="15">
        <v>62</v>
      </c>
      <c r="B76" s="583" t="s">
        <v>846</v>
      </c>
      <c r="C76" s="7">
        <f t="shared" si="7"/>
        <v>0.02</v>
      </c>
      <c r="D76" s="15">
        <v>0.02</v>
      </c>
      <c r="E76" s="7">
        <f t="shared" si="16"/>
        <v>0</v>
      </c>
      <c r="F76" s="7">
        <f t="shared" si="9"/>
        <v>0</v>
      </c>
      <c r="G76" s="140">
        <f t="shared" si="10"/>
        <v>0</v>
      </c>
      <c r="H76" s="168"/>
      <c r="I76" s="168"/>
      <c r="J76" s="168"/>
      <c r="K76" s="168"/>
      <c r="L76" s="168"/>
      <c r="M76" s="140">
        <f t="shared" si="11"/>
        <v>0</v>
      </c>
      <c r="N76" s="168"/>
      <c r="O76" s="168"/>
      <c r="P76" s="168"/>
      <c r="Q76" s="168"/>
      <c r="R76" s="168"/>
      <c r="S76" s="168"/>
      <c r="T76" s="168"/>
      <c r="U76" s="7">
        <f t="shared" si="12"/>
        <v>0</v>
      </c>
      <c r="V76" s="168"/>
      <c r="W76" s="168"/>
      <c r="X76" s="168"/>
      <c r="Y76" s="168"/>
      <c r="Z76" s="168"/>
      <c r="AA76" s="168"/>
      <c r="AB76" s="168"/>
      <c r="AC76" s="168"/>
      <c r="AD76" s="141">
        <f t="shared" si="13"/>
        <v>0</v>
      </c>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7">
        <f t="shared" si="14"/>
        <v>0</v>
      </c>
      <c r="BH76" s="56"/>
      <c r="BI76" s="56"/>
      <c r="BJ76" s="56"/>
      <c r="BK76" s="152" t="s">
        <v>409</v>
      </c>
      <c r="BL76" s="15" t="s">
        <v>131</v>
      </c>
      <c r="BM76" s="149" t="s">
        <v>1020</v>
      </c>
      <c r="BN76" s="15" t="s">
        <v>94</v>
      </c>
      <c r="BO76" s="15" t="s">
        <v>505</v>
      </c>
      <c r="BP76" s="15" t="s">
        <v>863</v>
      </c>
      <c r="BQ76" s="132"/>
      <c r="BR76" s="170"/>
      <c r="BS76" s="46"/>
      <c r="BT76" s="46"/>
      <c r="BU76" s="46"/>
      <c r="BV76" s="46"/>
      <c r="BW76" s="46"/>
      <c r="BX76" s="46"/>
      <c r="BY76" s="46"/>
      <c r="BZ76" s="46"/>
      <c r="CA76" s="46"/>
      <c r="CB76" s="46"/>
      <c r="CC76" s="46"/>
      <c r="CD76" s="46"/>
      <c r="CE76" s="46"/>
      <c r="CF76" s="46"/>
      <c r="CG76" s="46"/>
      <c r="CH76" s="46"/>
      <c r="CI76" s="46"/>
      <c r="CJ76" s="46"/>
      <c r="CK76" s="46"/>
      <c r="CL76" s="46"/>
    </row>
    <row r="77" spans="1:98" s="84" customFormat="1" ht="37.5" x14ac:dyDescent="0.3">
      <c r="A77" s="15">
        <v>63</v>
      </c>
      <c r="B77" s="724" t="s">
        <v>1166</v>
      </c>
      <c r="C77" s="74">
        <f t="shared" si="7"/>
        <v>0.5</v>
      </c>
      <c r="D77" s="80"/>
      <c r="E77" s="74">
        <f t="shared" si="16"/>
        <v>0.5</v>
      </c>
      <c r="F77" s="74">
        <f t="shared" si="9"/>
        <v>0.5</v>
      </c>
      <c r="G77" s="293">
        <f t="shared" si="10"/>
        <v>0</v>
      </c>
      <c r="H77" s="295"/>
      <c r="I77" s="295"/>
      <c r="J77" s="295"/>
      <c r="K77" s="295">
        <v>0.5</v>
      </c>
      <c r="L77" s="295"/>
      <c r="M77" s="293">
        <f t="shared" si="11"/>
        <v>0</v>
      </c>
      <c r="N77" s="295"/>
      <c r="O77" s="295"/>
      <c r="P77" s="295"/>
      <c r="Q77" s="295"/>
      <c r="R77" s="295"/>
      <c r="S77" s="295"/>
      <c r="T77" s="295"/>
      <c r="U77" s="74">
        <f t="shared" si="12"/>
        <v>0</v>
      </c>
      <c r="V77" s="295"/>
      <c r="W77" s="295"/>
      <c r="X77" s="295"/>
      <c r="Y77" s="295"/>
      <c r="Z77" s="295"/>
      <c r="AA77" s="295"/>
      <c r="AB77" s="295"/>
      <c r="AC77" s="295"/>
      <c r="AD77" s="296">
        <f t="shared" si="13"/>
        <v>0</v>
      </c>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74">
        <f t="shared" si="14"/>
        <v>0</v>
      </c>
      <c r="BH77" s="292"/>
      <c r="BI77" s="292"/>
      <c r="BJ77" s="292"/>
      <c r="BK77" s="297" t="s">
        <v>409</v>
      </c>
      <c r="BL77" s="80" t="s">
        <v>131</v>
      </c>
      <c r="BM77" s="291" t="s">
        <v>1200</v>
      </c>
      <c r="BN77" s="80" t="s">
        <v>94</v>
      </c>
      <c r="BO77" s="80" t="s">
        <v>505</v>
      </c>
      <c r="BP77" s="80" t="s">
        <v>863</v>
      </c>
      <c r="BQ77" s="718"/>
      <c r="BR77" s="299"/>
      <c r="BS77" s="83"/>
      <c r="BT77" s="83"/>
      <c r="BU77" s="83"/>
      <c r="BV77" s="83"/>
      <c r="BW77" s="83"/>
      <c r="BX77" s="83"/>
      <c r="BY77" s="83"/>
      <c r="BZ77" s="83"/>
      <c r="CA77" s="83"/>
      <c r="CB77" s="83"/>
      <c r="CC77" s="83"/>
      <c r="CD77" s="83"/>
      <c r="CE77" s="83"/>
      <c r="CF77" s="83"/>
      <c r="CG77" s="83"/>
      <c r="CH77" s="83"/>
      <c r="CI77" s="83"/>
      <c r="CJ77" s="83"/>
      <c r="CK77" s="83"/>
      <c r="CL77" s="83"/>
    </row>
    <row r="78" spans="1:98" s="84" customFormat="1" ht="37.5" x14ac:dyDescent="0.3">
      <c r="A78" s="15">
        <v>64</v>
      </c>
      <c r="B78" s="720" t="s">
        <v>937</v>
      </c>
      <c r="C78" s="74">
        <f t="shared" si="7"/>
        <v>0.2</v>
      </c>
      <c r="D78" s="80"/>
      <c r="E78" s="74">
        <f t="shared" si="16"/>
        <v>0.2</v>
      </c>
      <c r="F78" s="74">
        <f t="shared" si="9"/>
        <v>0.2</v>
      </c>
      <c r="G78" s="293">
        <f t="shared" si="10"/>
        <v>0</v>
      </c>
      <c r="H78" s="295"/>
      <c r="I78" s="295"/>
      <c r="J78" s="295"/>
      <c r="K78" s="291">
        <v>0.2</v>
      </c>
      <c r="L78" s="295"/>
      <c r="M78" s="293">
        <f t="shared" si="11"/>
        <v>0</v>
      </c>
      <c r="N78" s="295"/>
      <c r="O78" s="295"/>
      <c r="P78" s="295"/>
      <c r="Q78" s="295"/>
      <c r="R78" s="295"/>
      <c r="S78" s="295"/>
      <c r="T78" s="295"/>
      <c r="U78" s="74">
        <f t="shared" si="12"/>
        <v>0</v>
      </c>
      <c r="V78" s="295"/>
      <c r="W78" s="295"/>
      <c r="X78" s="295"/>
      <c r="Y78" s="295"/>
      <c r="Z78" s="295"/>
      <c r="AA78" s="295"/>
      <c r="AB78" s="295"/>
      <c r="AC78" s="295"/>
      <c r="AD78" s="296">
        <f t="shared" si="13"/>
        <v>0</v>
      </c>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74">
        <f t="shared" si="14"/>
        <v>0</v>
      </c>
      <c r="BH78" s="292"/>
      <c r="BI78" s="292"/>
      <c r="BJ78" s="292"/>
      <c r="BK78" s="297" t="s">
        <v>409</v>
      </c>
      <c r="BL78" s="92" t="s">
        <v>450</v>
      </c>
      <c r="BM78" s="291"/>
      <c r="BN78" s="87" t="s">
        <v>94</v>
      </c>
      <c r="BO78" s="80" t="s">
        <v>505</v>
      </c>
      <c r="BP78" s="80" t="s">
        <v>863</v>
      </c>
      <c r="BQ78" s="718"/>
      <c r="BR78" s="299"/>
      <c r="BS78" s="83"/>
      <c r="BT78" s="83"/>
      <c r="BU78" s="83"/>
      <c r="BV78" s="83"/>
      <c r="BW78" s="83"/>
      <c r="BX78" s="83"/>
      <c r="BY78" s="83"/>
      <c r="BZ78" s="83"/>
      <c r="CA78" s="83"/>
      <c r="CB78" s="83"/>
      <c r="CC78" s="83"/>
      <c r="CD78" s="83"/>
      <c r="CE78" s="83"/>
      <c r="CF78" s="83"/>
      <c r="CG78" s="83"/>
      <c r="CH78" s="83"/>
      <c r="CI78" s="83"/>
      <c r="CJ78" s="83"/>
      <c r="CK78" s="83"/>
      <c r="CL78" s="83"/>
    </row>
    <row r="79" spans="1:98" s="84" customFormat="1" ht="37.5" x14ac:dyDescent="0.3">
      <c r="A79" s="15">
        <v>65</v>
      </c>
      <c r="B79" s="720" t="s">
        <v>868</v>
      </c>
      <c r="C79" s="74">
        <f t="shared" si="7"/>
        <v>0.3</v>
      </c>
      <c r="D79" s="80"/>
      <c r="E79" s="74">
        <f t="shared" si="16"/>
        <v>0.3</v>
      </c>
      <c r="F79" s="74">
        <f t="shared" si="9"/>
        <v>0.3</v>
      </c>
      <c r="G79" s="293">
        <f t="shared" si="10"/>
        <v>0</v>
      </c>
      <c r="H79" s="295"/>
      <c r="I79" s="295"/>
      <c r="J79" s="295"/>
      <c r="K79" s="291">
        <v>0.3</v>
      </c>
      <c r="L79" s="295"/>
      <c r="M79" s="293">
        <f t="shared" si="11"/>
        <v>0</v>
      </c>
      <c r="N79" s="295"/>
      <c r="O79" s="295"/>
      <c r="P79" s="295"/>
      <c r="Q79" s="295"/>
      <c r="R79" s="295"/>
      <c r="S79" s="295"/>
      <c r="T79" s="295"/>
      <c r="U79" s="74">
        <f t="shared" si="12"/>
        <v>0</v>
      </c>
      <c r="V79" s="295"/>
      <c r="W79" s="295"/>
      <c r="X79" s="295"/>
      <c r="Y79" s="295"/>
      <c r="Z79" s="295"/>
      <c r="AA79" s="295"/>
      <c r="AB79" s="295"/>
      <c r="AC79" s="295"/>
      <c r="AD79" s="296">
        <f t="shared" si="13"/>
        <v>0</v>
      </c>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74">
        <f t="shared" si="14"/>
        <v>0</v>
      </c>
      <c r="BH79" s="292"/>
      <c r="BI79" s="292"/>
      <c r="BJ79" s="292"/>
      <c r="BK79" s="297" t="s">
        <v>409</v>
      </c>
      <c r="BL79" s="92" t="s">
        <v>450</v>
      </c>
      <c r="BM79" s="291" t="s">
        <v>1019</v>
      </c>
      <c r="BN79" s="87" t="s">
        <v>94</v>
      </c>
      <c r="BO79" s="80" t="s">
        <v>505</v>
      </c>
      <c r="BP79" s="80" t="s">
        <v>863</v>
      </c>
      <c r="BQ79" s="718"/>
      <c r="BR79" s="299"/>
      <c r="BS79" s="83"/>
      <c r="BT79" s="83"/>
      <c r="BU79" s="83"/>
      <c r="BV79" s="83"/>
      <c r="BW79" s="83"/>
      <c r="BX79" s="83"/>
      <c r="BY79" s="83"/>
      <c r="BZ79" s="83"/>
      <c r="CA79" s="83"/>
      <c r="CB79" s="83"/>
      <c r="CC79" s="83"/>
      <c r="CD79" s="83"/>
      <c r="CE79" s="83"/>
      <c r="CF79" s="83"/>
      <c r="CG79" s="83"/>
      <c r="CH79" s="83"/>
      <c r="CI79" s="83"/>
      <c r="CJ79" s="83"/>
      <c r="CK79" s="83"/>
      <c r="CL79" s="83"/>
    </row>
    <row r="80" spans="1:98" s="84" customFormat="1" ht="37.5" x14ac:dyDescent="0.3">
      <c r="A80" s="15">
        <v>66</v>
      </c>
      <c r="B80" s="720" t="s">
        <v>859</v>
      </c>
      <c r="C80" s="74">
        <f t="shared" si="7"/>
        <v>0.5</v>
      </c>
      <c r="D80" s="80"/>
      <c r="E80" s="74">
        <f t="shared" si="16"/>
        <v>0.5</v>
      </c>
      <c r="F80" s="74">
        <f t="shared" si="9"/>
        <v>0.5</v>
      </c>
      <c r="G80" s="293">
        <f t="shared" si="10"/>
        <v>0</v>
      </c>
      <c r="H80" s="295"/>
      <c r="I80" s="295"/>
      <c r="J80" s="295"/>
      <c r="K80" s="291">
        <v>0.5</v>
      </c>
      <c r="L80" s="295"/>
      <c r="M80" s="293">
        <f t="shared" si="11"/>
        <v>0</v>
      </c>
      <c r="N80" s="295"/>
      <c r="O80" s="295"/>
      <c r="P80" s="295"/>
      <c r="Q80" s="295"/>
      <c r="R80" s="295"/>
      <c r="S80" s="295"/>
      <c r="T80" s="295"/>
      <c r="U80" s="74">
        <f t="shared" si="12"/>
        <v>0</v>
      </c>
      <c r="V80" s="295"/>
      <c r="W80" s="295"/>
      <c r="X80" s="295"/>
      <c r="Y80" s="295"/>
      <c r="Z80" s="295"/>
      <c r="AA80" s="295"/>
      <c r="AB80" s="295"/>
      <c r="AC80" s="295"/>
      <c r="AD80" s="296">
        <f t="shared" si="13"/>
        <v>0</v>
      </c>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74">
        <f t="shared" si="14"/>
        <v>0</v>
      </c>
      <c r="BH80" s="292"/>
      <c r="BI80" s="292"/>
      <c r="BJ80" s="292"/>
      <c r="BK80" s="297" t="s">
        <v>409</v>
      </c>
      <c r="BL80" s="92" t="s">
        <v>450</v>
      </c>
      <c r="BM80" s="291" t="s">
        <v>1013</v>
      </c>
      <c r="BN80" s="87" t="s">
        <v>94</v>
      </c>
      <c r="BO80" s="80" t="s">
        <v>505</v>
      </c>
      <c r="BP80" s="80" t="s">
        <v>863</v>
      </c>
      <c r="BQ80" s="718"/>
      <c r="BR80" s="299"/>
      <c r="BS80" s="83"/>
      <c r="BT80" s="83"/>
      <c r="BU80" s="83"/>
      <c r="BV80" s="83"/>
      <c r="BW80" s="83"/>
      <c r="BX80" s="83"/>
      <c r="BY80" s="83"/>
      <c r="BZ80" s="83"/>
      <c r="CA80" s="83"/>
      <c r="CB80" s="83"/>
      <c r="CC80" s="83"/>
      <c r="CD80" s="83"/>
      <c r="CE80" s="83"/>
      <c r="CF80" s="83"/>
      <c r="CG80" s="83"/>
      <c r="CH80" s="83"/>
      <c r="CI80" s="83"/>
      <c r="CJ80" s="83"/>
      <c r="CK80" s="83"/>
      <c r="CL80" s="83"/>
    </row>
    <row r="81" spans="1:90" s="84" customFormat="1" ht="37.5" x14ac:dyDescent="0.3">
      <c r="A81" s="15">
        <v>67</v>
      </c>
      <c r="B81" s="725" t="s">
        <v>865</v>
      </c>
      <c r="C81" s="74">
        <f t="shared" si="7"/>
        <v>0.4</v>
      </c>
      <c r="D81" s="80"/>
      <c r="E81" s="74">
        <f t="shared" si="16"/>
        <v>0.4</v>
      </c>
      <c r="F81" s="74">
        <f t="shared" si="9"/>
        <v>0.4</v>
      </c>
      <c r="G81" s="293">
        <f t="shared" si="10"/>
        <v>0</v>
      </c>
      <c r="H81" s="295"/>
      <c r="I81" s="295"/>
      <c r="J81" s="295"/>
      <c r="K81" s="291">
        <v>0.4</v>
      </c>
      <c r="L81" s="295"/>
      <c r="M81" s="293">
        <f t="shared" si="11"/>
        <v>0</v>
      </c>
      <c r="N81" s="295"/>
      <c r="O81" s="295"/>
      <c r="P81" s="295"/>
      <c r="Q81" s="295"/>
      <c r="R81" s="295"/>
      <c r="S81" s="295"/>
      <c r="T81" s="295"/>
      <c r="U81" s="74">
        <f t="shared" si="12"/>
        <v>0</v>
      </c>
      <c r="V81" s="295"/>
      <c r="W81" s="295"/>
      <c r="X81" s="295"/>
      <c r="Y81" s="295"/>
      <c r="Z81" s="295"/>
      <c r="AA81" s="295"/>
      <c r="AB81" s="295"/>
      <c r="AC81" s="295"/>
      <c r="AD81" s="296">
        <f t="shared" si="13"/>
        <v>0</v>
      </c>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74">
        <f t="shared" si="14"/>
        <v>0</v>
      </c>
      <c r="BH81" s="292"/>
      <c r="BI81" s="292"/>
      <c r="BJ81" s="292"/>
      <c r="BK81" s="297" t="s">
        <v>409</v>
      </c>
      <c r="BL81" s="92" t="s">
        <v>450</v>
      </c>
      <c r="BM81" s="291" t="s">
        <v>1017</v>
      </c>
      <c r="BN81" s="87" t="s">
        <v>94</v>
      </c>
      <c r="BO81" s="80" t="s">
        <v>505</v>
      </c>
      <c r="BP81" s="80" t="s">
        <v>863</v>
      </c>
      <c r="BQ81" s="718"/>
      <c r="BR81" s="299"/>
      <c r="BS81" s="83"/>
      <c r="BT81" s="83"/>
      <c r="BU81" s="83"/>
      <c r="BV81" s="83"/>
      <c r="BW81" s="83"/>
      <c r="BX81" s="83"/>
      <c r="BY81" s="83"/>
      <c r="BZ81" s="83"/>
      <c r="CA81" s="83"/>
      <c r="CB81" s="83"/>
      <c r="CC81" s="83"/>
      <c r="CD81" s="83"/>
      <c r="CE81" s="83"/>
      <c r="CF81" s="83"/>
      <c r="CG81" s="83"/>
      <c r="CH81" s="83"/>
      <c r="CI81" s="83"/>
      <c r="CJ81" s="83"/>
      <c r="CK81" s="83"/>
      <c r="CL81" s="83"/>
    </row>
    <row r="82" spans="1:90" s="84" customFormat="1" ht="37.5" x14ac:dyDescent="0.3">
      <c r="A82" s="15">
        <v>68</v>
      </c>
      <c r="B82" s="720" t="s">
        <v>860</v>
      </c>
      <c r="C82" s="74">
        <f t="shared" si="7"/>
        <v>0.3</v>
      </c>
      <c r="D82" s="80"/>
      <c r="E82" s="74">
        <f t="shared" si="16"/>
        <v>0.3</v>
      </c>
      <c r="F82" s="74">
        <f t="shared" si="9"/>
        <v>0.3</v>
      </c>
      <c r="G82" s="293">
        <f t="shared" si="10"/>
        <v>0</v>
      </c>
      <c r="H82" s="295"/>
      <c r="I82" s="295"/>
      <c r="J82" s="295"/>
      <c r="K82" s="291">
        <v>0.3</v>
      </c>
      <c r="L82" s="295"/>
      <c r="M82" s="293">
        <f t="shared" si="11"/>
        <v>0</v>
      </c>
      <c r="N82" s="295"/>
      <c r="O82" s="295"/>
      <c r="P82" s="295"/>
      <c r="Q82" s="295"/>
      <c r="R82" s="295"/>
      <c r="S82" s="295"/>
      <c r="T82" s="295"/>
      <c r="U82" s="74">
        <f t="shared" si="12"/>
        <v>0</v>
      </c>
      <c r="V82" s="295"/>
      <c r="W82" s="295"/>
      <c r="X82" s="295"/>
      <c r="Y82" s="295"/>
      <c r="Z82" s="295"/>
      <c r="AA82" s="295"/>
      <c r="AB82" s="295"/>
      <c r="AC82" s="295"/>
      <c r="AD82" s="296">
        <f t="shared" si="13"/>
        <v>0</v>
      </c>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74">
        <f t="shared" si="14"/>
        <v>0</v>
      </c>
      <c r="BH82" s="292"/>
      <c r="BI82" s="292"/>
      <c r="BJ82" s="292"/>
      <c r="BK82" s="297" t="s">
        <v>409</v>
      </c>
      <c r="BL82" s="92" t="s">
        <v>450</v>
      </c>
      <c r="BM82" s="291" t="s">
        <v>1018</v>
      </c>
      <c r="BN82" s="87" t="s">
        <v>94</v>
      </c>
      <c r="BO82" s="80" t="s">
        <v>505</v>
      </c>
      <c r="BP82" s="80" t="s">
        <v>863</v>
      </c>
      <c r="BQ82" s="718"/>
      <c r="BR82" s="299"/>
      <c r="BS82" s="83"/>
      <c r="BT82" s="83"/>
      <c r="BU82" s="83"/>
      <c r="BV82" s="83"/>
      <c r="BW82" s="83"/>
      <c r="BX82" s="83"/>
      <c r="BY82" s="83"/>
      <c r="BZ82" s="83"/>
      <c r="CA82" s="83"/>
      <c r="CB82" s="83"/>
      <c r="CC82" s="83"/>
      <c r="CD82" s="83"/>
      <c r="CE82" s="83"/>
      <c r="CF82" s="83"/>
      <c r="CG82" s="83"/>
      <c r="CH82" s="83"/>
      <c r="CI82" s="83"/>
      <c r="CJ82" s="83"/>
      <c r="CK82" s="83"/>
      <c r="CL82" s="83"/>
    </row>
    <row r="83" spans="1:90" s="84" customFormat="1" ht="37.5" x14ac:dyDescent="0.3">
      <c r="A83" s="15">
        <v>69</v>
      </c>
      <c r="B83" s="720" t="s">
        <v>862</v>
      </c>
      <c r="C83" s="74">
        <f t="shared" si="7"/>
        <v>0.3</v>
      </c>
      <c r="D83" s="80"/>
      <c r="E83" s="74">
        <f t="shared" si="16"/>
        <v>0.3</v>
      </c>
      <c r="F83" s="74">
        <f t="shared" si="9"/>
        <v>0.3</v>
      </c>
      <c r="G83" s="293">
        <f t="shared" si="10"/>
        <v>0</v>
      </c>
      <c r="H83" s="295"/>
      <c r="I83" s="295"/>
      <c r="J83" s="295"/>
      <c r="K83" s="291">
        <v>0.3</v>
      </c>
      <c r="L83" s="295"/>
      <c r="M83" s="293">
        <f t="shared" si="11"/>
        <v>0</v>
      </c>
      <c r="N83" s="295"/>
      <c r="O83" s="295"/>
      <c r="P83" s="295"/>
      <c r="Q83" s="295"/>
      <c r="R83" s="295"/>
      <c r="S83" s="295"/>
      <c r="T83" s="295"/>
      <c r="U83" s="74">
        <f t="shared" si="12"/>
        <v>0</v>
      </c>
      <c r="V83" s="295"/>
      <c r="W83" s="295"/>
      <c r="X83" s="295"/>
      <c r="Y83" s="295"/>
      <c r="Z83" s="295"/>
      <c r="AA83" s="295"/>
      <c r="AB83" s="295"/>
      <c r="AC83" s="295"/>
      <c r="AD83" s="296">
        <f t="shared" si="13"/>
        <v>0</v>
      </c>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74">
        <f t="shared" si="14"/>
        <v>0</v>
      </c>
      <c r="BH83" s="292"/>
      <c r="BI83" s="292"/>
      <c r="BJ83" s="292"/>
      <c r="BK83" s="297" t="s">
        <v>409</v>
      </c>
      <c r="BL83" s="92" t="s">
        <v>450</v>
      </c>
      <c r="BM83" s="291" t="s">
        <v>1016</v>
      </c>
      <c r="BN83" s="87" t="s">
        <v>94</v>
      </c>
      <c r="BO83" s="80" t="s">
        <v>505</v>
      </c>
      <c r="BP83" s="80" t="s">
        <v>863</v>
      </c>
      <c r="BQ83" s="718"/>
      <c r="BR83" s="299"/>
      <c r="BS83" s="83"/>
      <c r="BT83" s="83"/>
      <c r="BU83" s="83"/>
      <c r="BV83" s="83"/>
      <c r="BW83" s="83"/>
      <c r="BX83" s="83"/>
      <c r="BY83" s="83"/>
      <c r="BZ83" s="83"/>
      <c r="CA83" s="83"/>
      <c r="CB83" s="83"/>
      <c r="CC83" s="83"/>
      <c r="CD83" s="83"/>
      <c r="CE83" s="83"/>
      <c r="CF83" s="83"/>
      <c r="CG83" s="83"/>
      <c r="CH83" s="83"/>
      <c r="CI83" s="83"/>
      <c r="CJ83" s="83"/>
      <c r="CK83" s="83"/>
      <c r="CL83" s="83"/>
    </row>
    <row r="84" spans="1:90" s="84" customFormat="1" ht="37.5" x14ac:dyDescent="0.3">
      <c r="A84" s="15">
        <v>70</v>
      </c>
      <c r="B84" s="123" t="s">
        <v>892</v>
      </c>
      <c r="C84" s="74">
        <f t="shared" si="7"/>
        <v>0.5</v>
      </c>
      <c r="D84" s="74">
        <v>0.25</v>
      </c>
      <c r="E84" s="74">
        <f t="shared" si="16"/>
        <v>0.25</v>
      </c>
      <c r="F84" s="74">
        <f t="shared" si="9"/>
        <v>0.25</v>
      </c>
      <c r="G84" s="293">
        <f t="shared" si="10"/>
        <v>0</v>
      </c>
      <c r="H84" s="295"/>
      <c r="I84" s="295"/>
      <c r="J84" s="295"/>
      <c r="K84" s="293">
        <v>0.25</v>
      </c>
      <c r="L84" s="295"/>
      <c r="M84" s="293">
        <f t="shared" si="11"/>
        <v>0</v>
      </c>
      <c r="N84" s="295"/>
      <c r="O84" s="295"/>
      <c r="P84" s="295"/>
      <c r="Q84" s="295"/>
      <c r="R84" s="295"/>
      <c r="S84" s="295"/>
      <c r="T84" s="295"/>
      <c r="U84" s="74">
        <f t="shared" si="12"/>
        <v>0</v>
      </c>
      <c r="V84" s="295"/>
      <c r="W84" s="295"/>
      <c r="X84" s="295"/>
      <c r="Y84" s="295"/>
      <c r="Z84" s="295"/>
      <c r="AA84" s="295"/>
      <c r="AB84" s="295"/>
      <c r="AC84" s="295"/>
      <c r="AD84" s="296">
        <f t="shared" si="13"/>
        <v>0</v>
      </c>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74">
        <f t="shared" si="14"/>
        <v>0</v>
      </c>
      <c r="BH84" s="292"/>
      <c r="BI84" s="292"/>
      <c r="BJ84" s="292"/>
      <c r="BK84" s="297" t="s">
        <v>409</v>
      </c>
      <c r="BL84" s="92" t="s">
        <v>199</v>
      </c>
      <c r="BM84" s="291" t="s">
        <v>1042</v>
      </c>
      <c r="BN84" s="80" t="s">
        <v>94</v>
      </c>
      <c r="BO84" s="80" t="s">
        <v>1113</v>
      </c>
      <c r="BP84" s="80" t="s">
        <v>863</v>
      </c>
      <c r="BQ84" s="718"/>
      <c r="BR84" s="299"/>
      <c r="BS84" s="83" t="s">
        <v>1119</v>
      </c>
      <c r="BT84" s="83"/>
      <c r="BU84" s="83"/>
      <c r="BV84" s="83"/>
      <c r="BW84" s="83"/>
      <c r="BX84" s="83"/>
      <c r="BY84" s="83"/>
      <c r="BZ84" s="83"/>
      <c r="CA84" s="83"/>
      <c r="CB84" s="83"/>
      <c r="CC84" s="83"/>
      <c r="CD84" s="83"/>
      <c r="CE84" s="83"/>
      <c r="CF84" s="83"/>
      <c r="CG84" s="83"/>
      <c r="CH84" s="83"/>
      <c r="CI84" s="83"/>
      <c r="CJ84" s="83"/>
      <c r="CK84" s="83"/>
      <c r="CL84" s="83"/>
    </row>
    <row r="85" spans="1:90" s="49" customFormat="1" ht="37.5" x14ac:dyDescent="0.3">
      <c r="A85" s="15">
        <v>71</v>
      </c>
      <c r="B85" s="11" t="s">
        <v>893</v>
      </c>
      <c r="C85" s="7">
        <f t="shared" si="7"/>
        <v>0.02</v>
      </c>
      <c r="D85" s="7">
        <v>0.02</v>
      </c>
      <c r="E85" s="7">
        <f t="shared" si="16"/>
        <v>0</v>
      </c>
      <c r="F85" s="7">
        <f t="shared" si="9"/>
        <v>0</v>
      </c>
      <c r="G85" s="140">
        <f t="shared" si="10"/>
        <v>0</v>
      </c>
      <c r="H85" s="168"/>
      <c r="I85" s="168"/>
      <c r="J85" s="168"/>
      <c r="K85" s="140"/>
      <c r="L85" s="168"/>
      <c r="M85" s="140">
        <f t="shared" si="11"/>
        <v>0</v>
      </c>
      <c r="N85" s="168"/>
      <c r="O85" s="168"/>
      <c r="P85" s="168"/>
      <c r="Q85" s="168"/>
      <c r="R85" s="168"/>
      <c r="S85" s="168"/>
      <c r="T85" s="168"/>
      <c r="U85" s="7">
        <f t="shared" si="12"/>
        <v>0</v>
      </c>
      <c r="V85" s="168"/>
      <c r="W85" s="168"/>
      <c r="X85" s="168"/>
      <c r="Y85" s="168"/>
      <c r="Z85" s="168"/>
      <c r="AA85" s="168"/>
      <c r="AB85" s="168"/>
      <c r="AC85" s="168"/>
      <c r="AD85" s="141">
        <f t="shared" si="13"/>
        <v>0</v>
      </c>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7">
        <f t="shared" si="14"/>
        <v>0</v>
      </c>
      <c r="BH85" s="56"/>
      <c r="BI85" s="56"/>
      <c r="BJ85" s="56"/>
      <c r="BK85" s="152" t="s">
        <v>409</v>
      </c>
      <c r="BL85" s="17" t="s">
        <v>199</v>
      </c>
      <c r="BM85" s="149"/>
      <c r="BN85" s="15" t="s">
        <v>94</v>
      </c>
      <c r="BO85" s="15" t="s">
        <v>1113</v>
      </c>
      <c r="BP85" s="15" t="s">
        <v>863</v>
      </c>
      <c r="BQ85" s="132"/>
      <c r="BR85" s="170"/>
      <c r="BS85" s="46" t="s">
        <v>1118</v>
      </c>
      <c r="BT85" s="46"/>
      <c r="BU85" s="46"/>
      <c r="BV85" s="46"/>
      <c r="BW85" s="46"/>
      <c r="BX85" s="46"/>
      <c r="BY85" s="46"/>
      <c r="BZ85" s="46"/>
      <c r="CA85" s="46"/>
      <c r="CB85" s="46"/>
      <c r="CC85" s="46"/>
      <c r="CD85" s="46"/>
      <c r="CE85" s="46"/>
      <c r="CF85" s="46"/>
      <c r="CG85" s="46"/>
      <c r="CH85" s="46"/>
      <c r="CI85" s="46"/>
      <c r="CJ85" s="46"/>
      <c r="CK85" s="46"/>
      <c r="CL85" s="46"/>
    </row>
    <row r="86" spans="1:90" s="84" customFormat="1" ht="37.5" x14ac:dyDescent="0.3">
      <c r="A86" s="15">
        <v>72</v>
      </c>
      <c r="B86" s="123" t="s">
        <v>1112</v>
      </c>
      <c r="C86" s="74">
        <v>0.5</v>
      </c>
      <c r="D86" s="74"/>
      <c r="E86" s="74">
        <f t="shared" ref="E86:E113" si="17">F86+U86+BG86</f>
        <v>0.5</v>
      </c>
      <c r="F86" s="74">
        <f t="shared" ref="F86" si="18">G86+K86+L86+M86+R86+S86+T86</f>
        <v>0.5</v>
      </c>
      <c r="G86" s="293">
        <f t="shared" ref="G86" si="19">H86+I86+J86</f>
        <v>0</v>
      </c>
      <c r="H86" s="295"/>
      <c r="I86" s="295"/>
      <c r="J86" s="295"/>
      <c r="K86" s="293">
        <v>0.5</v>
      </c>
      <c r="L86" s="295"/>
      <c r="M86" s="293">
        <v>0</v>
      </c>
      <c r="N86" s="295"/>
      <c r="O86" s="295"/>
      <c r="P86" s="295"/>
      <c r="Q86" s="295"/>
      <c r="R86" s="295"/>
      <c r="S86" s="295"/>
      <c r="T86" s="295"/>
      <c r="U86" s="74">
        <v>0</v>
      </c>
      <c r="V86" s="293">
        <v>0</v>
      </c>
      <c r="W86" s="297"/>
      <c r="X86" s="329"/>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80"/>
      <c r="BH86" s="726"/>
      <c r="BI86" s="726"/>
      <c r="BJ86" s="726"/>
      <c r="BK86" s="297" t="s">
        <v>409</v>
      </c>
      <c r="BL86" s="92" t="s">
        <v>199</v>
      </c>
      <c r="BM86" s="291" t="s">
        <v>1114</v>
      </c>
      <c r="BN86" s="80" t="s">
        <v>94</v>
      </c>
      <c r="BO86" s="80" t="s">
        <v>1113</v>
      </c>
      <c r="BP86" s="80" t="s">
        <v>863</v>
      </c>
      <c r="BQ86" s="718"/>
      <c r="BR86" s="606"/>
      <c r="BS86" s="83" t="s">
        <v>1118</v>
      </c>
      <c r="BT86" s="83"/>
    </row>
    <row r="87" spans="1:90" s="84" customFormat="1" ht="37.5" x14ac:dyDescent="0.3">
      <c r="A87" s="15">
        <v>73</v>
      </c>
      <c r="B87" s="123" t="s">
        <v>1098</v>
      </c>
      <c r="C87" s="74">
        <f t="shared" ref="C87:C113" si="20">D87+E87</f>
        <v>0.1</v>
      </c>
      <c r="D87" s="74"/>
      <c r="E87" s="74">
        <f t="shared" si="17"/>
        <v>0.1</v>
      </c>
      <c r="F87" s="74">
        <f t="shared" ref="F87:F113" si="21">G87+K87+L87+M87+R87+S87+T87</f>
        <v>0.1</v>
      </c>
      <c r="G87" s="293"/>
      <c r="H87" s="293"/>
      <c r="I87" s="295"/>
      <c r="J87" s="295"/>
      <c r="K87" s="722">
        <v>0.1</v>
      </c>
      <c r="L87" s="293"/>
      <c r="M87" s="293">
        <f t="shared" ref="M87:M113" si="22">SUM(N87:P87)</f>
        <v>0</v>
      </c>
      <c r="N87" s="293"/>
      <c r="O87" s="295"/>
      <c r="P87" s="293"/>
      <c r="Q87" s="295"/>
      <c r="R87" s="293"/>
      <c r="S87" s="295"/>
      <c r="T87" s="295"/>
      <c r="U87" s="74">
        <f t="shared" ref="U87:U113" si="23">V87+W87+X87+Y87+Z87+AA87+AB87+AC87+AD87+AU87+AV87+AW87+AX87+AY87+AZ87+BA87+BB87+BC87+BD87+BE87+BF87</f>
        <v>0</v>
      </c>
      <c r="V87" s="295"/>
      <c r="W87" s="295"/>
      <c r="X87" s="295"/>
      <c r="Y87" s="295"/>
      <c r="Z87" s="293"/>
      <c r="AA87" s="295"/>
      <c r="AB87" s="295"/>
      <c r="AC87" s="295"/>
      <c r="AD87" s="296">
        <f t="shared" ref="AD87:AD113" si="24">SUM(AE87:AT87)</f>
        <v>0</v>
      </c>
      <c r="AE87" s="293"/>
      <c r="AF87" s="293"/>
      <c r="AG87" s="295"/>
      <c r="AH87" s="295"/>
      <c r="AI87" s="293"/>
      <c r="AJ87" s="295"/>
      <c r="AK87" s="293"/>
      <c r="AL87" s="295"/>
      <c r="AM87" s="295"/>
      <c r="AN87" s="295"/>
      <c r="AO87" s="295"/>
      <c r="AP87" s="295"/>
      <c r="AQ87" s="295"/>
      <c r="AR87" s="295"/>
      <c r="AS87" s="295"/>
      <c r="AT87" s="295"/>
      <c r="AU87" s="295"/>
      <c r="AV87" s="293"/>
      <c r="AW87" s="295"/>
      <c r="AX87" s="295"/>
      <c r="AY87" s="293"/>
      <c r="AZ87" s="293"/>
      <c r="BA87" s="295"/>
      <c r="BB87" s="295"/>
      <c r="BC87" s="295"/>
      <c r="BD87" s="293"/>
      <c r="BE87" s="295"/>
      <c r="BF87" s="295"/>
      <c r="BG87" s="74">
        <f t="shared" ref="BG87:BG113" si="25">BH87+BI87+BJ87</f>
        <v>0</v>
      </c>
      <c r="BH87" s="292"/>
      <c r="BI87" s="543"/>
      <c r="BJ87" s="292"/>
      <c r="BK87" s="297" t="s">
        <v>409</v>
      </c>
      <c r="BL87" s="87" t="s">
        <v>161</v>
      </c>
      <c r="BM87" s="291"/>
      <c r="BN87" s="108" t="s">
        <v>95</v>
      </c>
      <c r="BO87" s="80" t="s">
        <v>1099</v>
      </c>
      <c r="BP87" s="80" t="s">
        <v>863</v>
      </c>
      <c r="BQ87" s="718"/>
      <c r="BR87" s="299"/>
      <c r="BS87" s="83" t="s">
        <v>1123</v>
      </c>
      <c r="BT87" s="83"/>
      <c r="BU87" s="83"/>
      <c r="BV87" s="83"/>
      <c r="BW87" s="83"/>
      <c r="BX87" s="83"/>
      <c r="BY87" s="83"/>
      <c r="BZ87" s="83"/>
      <c r="CA87" s="83"/>
      <c r="CB87" s="83"/>
      <c r="CC87" s="83"/>
      <c r="CD87" s="83"/>
      <c r="CE87" s="83"/>
      <c r="CF87" s="83"/>
      <c r="CG87" s="83"/>
      <c r="CH87" s="83"/>
      <c r="CI87" s="83"/>
      <c r="CJ87" s="83"/>
      <c r="CK87" s="83"/>
      <c r="CL87" s="83"/>
    </row>
    <row r="88" spans="1:90" s="84" customFormat="1" ht="37.5" x14ac:dyDescent="0.3">
      <c r="A88" s="15">
        <v>74</v>
      </c>
      <c r="B88" s="123" t="s">
        <v>1125</v>
      </c>
      <c r="C88" s="74">
        <f t="shared" si="20"/>
        <v>0.3</v>
      </c>
      <c r="D88" s="74"/>
      <c r="E88" s="74">
        <f t="shared" si="17"/>
        <v>0.3</v>
      </c>
      <c r="F88" s="74">
        <f t="shared" si="21"/>
        <v>0.3</v>
      </c>
      <c r="G88" s="293"/>
      <c r="H88" s="293"/>
      <c r="I88" s="295"/>
      <c r="J88" s="295"/>
      <c r="K88" s="722">
        <v>0.3</v>
      </c>
      <c r="L88" s="293"/>
      <c r="M88" s="293">
        <f t="shared" si="22"/>
        <v>0</v>
      </c>
      <c r="N88" s="293"/>
      <c r="O88" s="295"/>
      <c r="P88" s="293"/>
      <c r="Q88" s="295"/>
      <c r="R88" s="293"/>
      <c r="S88" s="295"/>
      <c r="T88" s="295"/>
      <c r="U88" s="74">
        <f t="shared" si="23"/>
        <v>0</v>
      </c>
      <c r="V88" s="295"/>
      <c r="W88" s="295"/>
      <c r="X88" s="295"/>
      <c r="Y88" s="295"/>
      <c r="Z88" s="293"/>
      <c r="AA88" s="295"/>
      <c r="AB88" s="295"/>
      <c r="AC88" s="295"/>
      <c r="AD88" s="296">
        <f t="shared" si="24"/>
        <v>0</v>
      </c>
      <c r="AE88" s="293"/>
      <c r="AF88" s="293"/>
      <c r="AG88" s="295"/>
      <c r="AH88" s="295"/>
      <c r="AI88" s="293"/>
      <c r="AJ88" s="295"/>
      <c r="AK88" s="293"/>
      <c r="AL88" s="295"/>
      <c r="AM88" s="295"/>
      <c r="AN88" s="295"/>
      <c r="AO88" s="295"/>
      <c r="AP88" s="295"/>
      <c r="AQ88" s="295"/>
      <c r="AR88" s="295"/>
      <c r="AS88" s="295"/>
      <c r="AT88" s="295"/>
      <c r="AU88" s="295"/>
      <c r="AV88" s="293"/>
      <c r="AW88" s="295"/>
      <c r="AX88" s="295"/>
      <c r="AY88" s="293"/>
      <c r="AZ88" s="293"/>
      <c r="BA88" s="295"/>
      <c r="BB88" s="295"/>
      <c r="BC88" s="295"/>
      <c r="BD88" s="293"/>
      <c r="BE88" s="295"/>
      <c r="BF88" s="295"/>
      <c r="BG88" s="74">
        <f t="shared" si="25"/>
        <v>0</v>
      </c>
      <c r="BH88" s="292"/>
      <c r="BI88" s="543"/>
      <c r="BJ88" s="292"/>
      <c r="BK88" s="297" t="s">
        <v>409</v>
      </c>
      <c r="BL88" s="87" t="s">
        <v>161</v>
      </c>
      <c r="BM88" s="291" t="s">
        <v>1033</v>
      </c>
      <c r="BN88" s="108" t="s">
        <v>95</v>
      </c>
      <c r="BO88" s="80" t="s">
        <v>1099</v>
      </c>
      <c r="BP88" s="80" t="s">
        <v>863</v>
      </c>
      <c r="BQ88" s="718"/>
      <c r="BR88" s="299"/>
      <c r="BS88" s="83" t="s">
        <v>1122</v>
      </c>
      <c r="BT88" s="83"/>
      <c r="BU88" s="83"/>
      <c r="BV88" s="83"/>
      <c r="BW88" s="83"/>
      <c r="BX88" s="83"/>
      <c r="BY88" s="83"/>
      <c r="BZ88" s="83"/>
      <c r="CA88" s="83"/>
      <c r="CB88" s="83"/>
      <c r="CC88" s="83"/>
      <c r="CD88" s="83"/>
      <c r="CE88" s="83"/>
      <c r="CF88" s="83"/>
      <c r="CG88" s="83"/>
      <c r="CH88" s="83"/>
      <c r="CI88" s="83"/>
      <c r="CJ88" s="83"/>
      <c r="CK88" s="83"/>
      <c r="CL88" s="83"/>
    </row>
    <row r="89" spans="1:90" s="84" customFormat="1" ht="37.5" x14ac:dyDescent="0.3">
      <c r="A89" s="15">
        <v>75</v>
      </c>
      <c r="B89" s="123" t="s">
        <v>1100</v>
      </c>
      <c r="C89" s="74">
        <f t="shared" si="20"/>
        <v>0.2</v>
      </c>
      <c r="D89" s="74"/>
      <c r="E89" s="74">
        <f t="shared" si="17"/>
        <v>0.2</v>
      </c>
      <c r="F89" s="74">
        <f t="shared" si="21"/>
        <v>0.2</v>
      </c>
      <c r="G89" s="293"/>
      <c r="H89" s="293"/>
      <c r="I89" s="295"/>
      <c r="J89" s="295"/>
      <c r="K89" s="722">
        <v>0.2</v>
      </c>
      <c r="L89" s="293"/>
      <c r="M89" s="293">
        <f t="shared" si="22"/>
        <v>0</v>
      </c>
      <c r="N89" s="293"/>
      <c r="O89" s="295"/>
      <c r="P89" s="293"/>
      <c r="Q89" s="295"/>
      <c r="R89" s="293"/>
      <c r="S89" s="295"/>
      <c r="T89" s="295"/>
      <c r="U89" s="74">
        <f t="shared" si="23"/>
        <v>0</v>
      </c>
      <c r="V89" s="295"/>
      <c r="W89" s="295"/>
      <c r="X89" s="295"/>
      <c r="Y89" s="295"/>
      <c r="Z89" s="293"/>
      <c r="AA89" s="295"/>
      <c r="AB89" s="295"/>
      <c r="AC89" s="295"/>
      <c r="AD89" s="296">
        <f t="shared" si="24"/>
        <v>0</v>
      </c>
      <c r="AE89" s="293"/>
      <c r="AF89" s="293"/>
      <c r="AG89" s="295"/>
      <c r="AH89" s="295"/>
      <c r="AI89" s="293"/>
      <c r="AJ89" s="295"/>
      <c r="AK89" s="293"/>
      <c r="AL89" s="295"/>
      <c r="AM89" s="295"/>
      <c r="AN89" s="295"/>
      <c r="AO89" s="295"/>
      <c r="AP89" s="295"/>
      <c r="AQ89" s="295"/>
      <c r="AR89" s="295"/>
      <c r="AS89" s="295"/>
      <c r="AT89" s="295"/>
      <c r="AU89" s="295"/>
      <c r="AV89" s="293"/>
      <c r="AW89" s="295"/>
      <c r="AX89" s="295"/>
      <c r="AY89" s="293"/>
      <c r="AZ89" s="293"/>
      <c r="BA89" s="295"/>
      <c r="BB89" s="295"/>
      <c r="BC89" s="295"/>
      <c r="BD89" s="293"/>
      <c r="BE89" s="295"/>
      <c r="BF89" s="295"/>
      <c r="BG89" s="74">
        <f t="shared" si="25"/>
        <v>0</v>
      </c>
      <c r="BH89" s="292"/>
      <c r="BI89" s="543"/>
      <c r="BJ89" s="292"/>
      <c r="BK89" s="297" t="s">
        <v>409</v>
      </c>
      <c r="BL89" s="87" t="s">
        <v>161</v>
      </c>
      <c r="BM89" s="291"/>
      <c r="BN89" s="108" t="s">
        <v>95</v>
      </c>
      <c r="BO89" s="80" t="s">
        <v>1099</v>
      </c>
      <c r="BP89" s="80" t="s">
        <v>863</v>
      </c>
      <c r="BQ89" s="718"/>
      <c r="BR89" s="299"/>
      <c r="BS89" s="83" t="s">
        <v>1122</v>
      </c>
      <c r="BT89" s="83"/>
      <c r="BU89" s="83"/>
      <c r="BV89" s="83"/>
      <c r="BW89" s="83"/>
      <c r="BX89" s="83"/>
      <c r="BY89" s="83"/>
      <c r="BZ89" s="83"/>
      <c r="CA89" s="83"/>
      <c r="CB89" s="83"/>
      <c r="CC89" s="83"/>
      <c r="CD89" s="83"/>
      <c r="CE89" s="83"/>
      <c r="CF89" s="83"/>
      <c r="CG89" s="83"/>
      <c r="CH89" s="83"/>
      <c r="CI89" s="83"/>
      <c r="CJ89" s="83"/>
      <c r="CK89" s="83"/>
      <c r="CL89" s="83"/>
    </row>
    <row r="90" spans="1:90" s="49" customFormat="1" ht="37.5" x14ac:dyDescent="0.3">
      <c r="A90" s="15">
        <v>76</v>
      </c>
      <c r="B90" s="11" t="s">
        <v>242</v>
      </c>
      <c r="C90" s="7">
        <f t="shared" si="20"/>
        <v>0.05</v>
      </c>
      <c r="D90" s="7">
        <v>0.05</v>
      </c>
      <c r="E90" s="7">
        <f t="shared" si="17"/>
        <v>0</v>
      </c>
      <c r="F90" s="7">
        <f t="shared" si="21"/>
        <v>0</v>
      </c>
      <c r="G90" s="140">
        <f t="shared" ref="G90:G113" si="26">H90+I90+J90</f>
        <v>0</v>
      </c>
      <c r="H90" s="168"/>
      <c r="I90" s="168"/>
      <c r="J90" s="168"/>
      <c r="K90" s="168"/>
      <c r="L90" s="168"/>
      <c r="M90" s="140">
        <f t="shared" si="22"/>
        <v>0</v>
      </c>
      <c r="N90" s="168"/>
      <c r="O90" s="168"/>
      <c r="P90" s="168"/>
      <c r="Q90" s="168"/>
      <c r="R90" s="168"/>
      <c r="S90" s="168"/>
      <c r="T90" s="168"/>
      <c r="U90" s="7">
        <f t="shared" si="23"/>
        <v>0</v>
      </c>
      <c r="V90" s="168"/>
      <c r="W90" s="168"/>
      <c r="X90" s="168"/>
      <c r="Y90" s="168"/>
      <c r="Z90" s="168"/>
      <c r="AA90" s="168"/>
      <c r="AB90" s="168"/>
      <c r="AC90" s="168"/>
      <c r="AD90" s="141">
        <f t="shared" si="24"/>
        <v>0</v>
      </c>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7">
        <f t="shared" si="25"/>
        <v>0</v>
      </c>
      <c r="BH90" s="56"/>
      <c r="BI90" s="56"/>
      <c r="BJ90" s="56"/>
      <c r="BK90" s="152" t="s">
        <v>409</v>
      </c>
      <c r="BL90" s="38" t="s">
        <v>161</v>
      </c>
      <c r="BM90" s="149" t="s">
        <v>650</v>
      </c>
      <c r="BN90" s="15" t="s">
        <v>95</v>
      </c>
      <c r="BO90" s="15" t="s">
        <v>505</v>
      </c>
      <c r="BP90" s="15" t="s">
        <v>1208</v>
      </c>
      <c r="BQ90" s="132" t="s">
        <v>854</v>
      </c>
      <c r="BR90" s="170"/>
      <c r="BS90" s="46"/>
      <c r="BT90" s="46"/>
      <c r="BU90" s="46"/>
      <c r="BV90" s="46"/>
      <c r="BW90" s="46"/>
      <c r="BX90" s="46"/>
      <c r="BY90" s="46"/>
      <c r="BZ90" s="46"/>
      <c r="CA90" s="46"/>
      <c r="CB90" s="46"/>
      <c r="CC90" s="46"/>
      <c r="CD90" s="46"/>
      <c r="CE90" s="46"/>
      <c r="CF90" s="46"/>
      <c r="CG90" s="46"/>
      <c r="CH90" s="46"/>
      <c r="CI90" s="46"/>
      <c r="CJ90" s="46"/>
      <c r="CK90" s="46"/>
      <c r="CL90" s="46"/>
    </row>
    <row r="91" spans="1:90" s="49" customFormat="1" ht="37.5" x14ac:dyDescent="0.3">
      <c r="A91" s="15">
        <v>77</v>
      </c>
      <c r="B91" s="11" t="s">
        <v>396</v>
      </c>
      <c r="C91" s="7">
        <f t="shared" si="20"/>
        <v>0.14000000000000001</v>
      </c>
      <c r="D91" s="7">
        <v>0.14000000000000001</v>
      </c>
      <c r="E91" s="7">
        <f t="shared" si="17"/>
        <v>0</v>
      </c>
      <c r="F91" s="7">
        <f t="shared" si="21"/>
        <v>0</v>
      </c>
      <c r="G91" s="140">
        <f t="shared" si="26"/>
        <v>0</v>
      </c>
      <c r="H91" s="168"/>
      <c r="I91" s="168"/>
      <c r="J91" s="168"/>
      <c r="K91" s="168"/>
      <c r="L91" s="168"/>
      <c r="M91" s="140">
        <f t="shared" si="22"/>
        <v>0</v>
      </c>
      <c r="N91" s="168"/>
      <c r="O91" s="168"/>
      <c r="P91" s="168"/>
      <c r="Q91" s="168"/>
      <c r="R91" s="168"/>
      <c r="S91" s="168"/>
      <c r="T91" s="168"/>
      <c r="U91" s="7">
        <f t="shared" si="23"/>
        <v>0</v>
      </c>
      <c r="V91" s="168"/>
      <c r="W91" s="168"/>
      <c r="X91" s="168"/>
      <c r="Y91" s="168"/>
      <c r="Z91" s="168"/>
      <c r="AA91" s="168"/>
      <c r="AB91" s="168"/>
      <c r="AC91" s="168"/>
      <c r="AD91" s="141">
        <f t="shared" si="24"/>
        <v>0</v>
      </c>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7">
        <f t="shared" si="25"/>
        <v>0</v>
      </c>
      <c r="BH91" s="56"/>
      <c r="BI91" s="56"/>
      <c r="BJ91" s="56"/>
      <c r="BK91" s="152" t="s">
        <v>409</v>
      </c>
      <c r="BL91" s="38" t="s">
        <v>161</v>
      </c>
      <c r="BM91" s="149" t="s">
        <v>649</v>
      </c>
      <c r="BN91" s="15" t="s">
        <v>95</v>
      </c>
      <c r="BO91" s="15" t="s">
        <v>992</v>
      </c>
      <c r="BP91" s="15" t="s">
        <v>1208</v>
      </c>
      <c r="BQ91" s="132" t="s">
        <v>854</v>
      </c>
      <c r="BR91" s="170"/>
      <c r="BS91" s="46"/>
      <c r="BT91" s="46"/>
      <c r="BU91" s="46"/>
      <c r="BV91" s="46"/>
      <c r="BW91" s="46"/>
      <c r="BX91" s="46"/>
      <c r="BY91" s="46"/>
      <c r="BZ91" s="46"/>
      <c r="CA91" s="46"/>
      <c r="CB91" s="46"/>
      <c r="CC91" s="46"/>
      <c r="CD91" s="46"/>
      <c r="CE91" s="46"/>
      <c r="CF91" s="46"/>
      <c r="CG91" s="46"/>
      <c r="CH91" s="46"/>
      <c r="CI91" s="46"/>
      <c r="CJ91" s="46"/>
      <c r="CK91" s="46"/>
      <c r="CL91" s="46"/>
    </row>
    <row r="92" spans="1:90" s="84" customFormat="1" ht="37.5" x14ac:dyDescent="0.3">
      <c r="A92" s="15">
        <v>78</v>
      </c>
      <c r="B92" s="622" t="s">
        <v>697</v>
      </c>
      <c r="C92" s="74">
        <f t="shared" si="20"/>
        <v>0.05</v>
      </c>
      <c r="D92" s="74"/>
      <c r="E92" s="74">
        <f t="shared" si="17"/>
        <v>0.05</v>
      </c>
      <c r="F92" s="74">
        <f t="shared" si="21"/>
        <v>0.05</v>
      </c>
      <c r="G92" s="293">
        <f t="shared" si="26"/>
        <v>0</v>
      </c>
      <c r="H92" s="716"/>
      <c r="I92" s="295"/>
      <c r="J92" s="295"/>
      <c r="K92" s="716">
        <v>0.05</v>
      </c>
      <c r="L92" s="716"/>
      <c r="M92" s="293">
        <f t="shared" si="22"/>
        <v>0</v>
      </c>
      <c r="N92" s="716"/>
      <c r="O92" s="295"/>
      <c r="P92" s="716"/>
      <c r="Q92" s="295"/>
      <c r="R92" s="716"/>
      <c r="S92" s="295"/>
      <c r="T92" s="295"/>
      <c r="U92" s="74">
        <f t="shared" si="23"/>
        <v>0</v>
      </c>
      <c r="V92" s="295"/>
      <c r="W92" s="295"/>
      <c r="X92" s="295"/>
      <c r="Y92" s="295"/>
      <c r="Z92" s="716"/>
      <c r="AA92" s="295"/>
      <c r="AB92" s="295"/>
      <c r="AC92" s="295"/>
      <c r="AD92" s="296">
        <f t="shared" si="24"/>
        <v>0</v>
      </c>
      <c r="AE92" s="716"/>
      <c r="AF92" s="716"/>
      <c r="AG92" s="295"/>
      <c r="AH92" s="295"/>
      <c r="AI92" s="716"/>
      <c r="AJ92" s="295"/>
      <c r="AK92" s="295"/>
      <c r="AL92" s="295"/>
      <c r="AM92" s="295"/>
      <c r="AN92" s="295"/>
      <c r="AO92" s="295"/>
      <c r="AP92" s="295"/>
      <c r="AQ92" s="295"/>
      <c r="AR92" s="295"/>
      <c r="AS92" s="295"/>
      <c r="AT92" s="295"/>
      <c r="AU92" s="295"/>
      <c r="AV92" s="716"/>
      <c r="AW92" s="295"/>
      <c r="AX92" s="295"/>
      <c r="AY92" s="716"/>
      <c r="AZ92" s="716"/>
      <c r="BA92" s="295"/>
      <c r="BB92" s="295"/>
      <c r="BC92" s="295"/>
      <c r="BD92" s="716"/>
      <c r="BE92" s="295"/>
      <c r="BF92" s="295"/>
      <c r="BG92" s="74">
        <f t="shared" si="25"/>
        <v>0</v>
      </c>
      <c r="BH92" s="292"/>
      <c r="BI92" s="717"/>
      <c r="BJ92" s="292"/>
      <c r="BK92" s="297" t="s">
        <v>409</v>
      </c>
      <c r="BL92" s="80" t="s">
        <v>169</v>
      </c>
      <c r="BM92" s="291"/>
      <c r="BN92" s="644" t="s">
        <v>95</v>
      </c>
      <c r="BO92" s="80" t="s">
        <v>711</v>
      </c>
      <c r="BP92" s="80" t="s">
        <v>1208</v>
      </c>
      <c r="BQ92" s="718"/>
      <c r="BR92" s="299"/>
      <c r="BS92" s="83" t="s">
        <v>1118</v>
      </c>
      <c r="BT92" s="83"/>
      <c r="BU92" s="83"/>
      <c r="BV92" s="83"/>
      <c r="BW92" s="83"/>
      <c r="BX92" s="83"/>
      <c r="BY92" s="83"/>
      <c r="BZ92" s="83"/>
      <c r="CA92" s="83"/>
      <c r="CB92" s="83"/>
      <c r="CC92" s="83"/>
      <c r="CD92" s="83"/>
      <c r="CE92" s="83"/>
      <c r="CF92" s="83"/>
      <c r="CG92" s="83"/>
      <c r="CH92" s="83"/>
      <c r="CI92" s="83"/>
      <c r="CJ92" s="83"/>
      <c r="CK92" s="83"/>
      <c r="CL92" s="83"/>
    </row>
    <row r="93" spans="1:90" s="84" customFormat="1" ht="37.5" x14ac:dyDescent="0.3">
      <c r="A93" s="15">
        <v>79</v>
      </c>
      <c r="B93" s="622" t="s">
        <v>1185</v>
      </c>
      <c r="C93" s="74">
        <f t="shared" si="20"/>
        <v>0.05</v>
      </c>
      <c r="D93" s="74"/>
      <c r="E93" s="74">
        <f t="shared" si="17"/>
        <v>0.05</v>
      </c>
      <c r="F93" s="74">
        <f t="shared" si="21"/>
        <v>0.05</v>
      </c>
      <c r="G93" s="293">
        <f t="shared" si="26"/>
        <v>0</v>
      </c>
      <c r="H93" s="716"/>
      <c r="I93" s="295"/>
      <c r="J93" s="295"/>
      <c r="K93" s="716">
        <v>0.05</v>
      </c>
      <c r="L93" s="716"/>
      <c r="M93" s="293">
        <f t="shared" si="22"/>
        <v>0</v>
      </c>
      <c r="N93" s="716"/>
      <c r="O93" s="295"/>
      <c r="P93" s="716"/>
      <c r="Q93" s="295"/>
      <c r="R93" s="716"/>
      <c r="S93" s="295"/>
      <c r="T93" s="295"/>
      <c r="U93" s="74">
        <f t="shared" si="23"/>
        <v>0</v>
      </c>
      <c r="V93" s="295"/>
      <c r="W93" s="295"/>
      <c r="X93" s="295"/>
      <c r="Y93" s="295"/>
      <c r="Z93" s="716"/>
      <c r="AA93" s="295"/>
      <c r="AB93" s="295"/>
      <c r="AC93" s="295"/>
      <c r="AD93" s="296">
        <f t="shared" si="24"/>
        <v>0</v>
      </c>
      <c r="AE93" s="716"/>
      <c r="AF93" s="716"/>
      <c r="AG93" s="295"/>
      <c r="AH93" s="295"/>
      <c r="AI93" s="716"/>
      <c r="AJ93" s="295"/>
      <c r="AK93" s="295"/>
      <c r="AL93" s="295"/>
      <c r="AM93" s="295"/>
      <c r="AN93" s="295"/>
      <c r="AO93" s="295"/>
      <c r="AP93" s="295"/>
      <c r="AQ93" s="295"/>
      <c r="AR93" s="295"/>
      <c r="AS93" s="295"/>
      <c r="AT93" s="295"/>
      <c r="AU93" s="295"/>
      <c r="AV93" s="716"/>
      <c r="AW93" s="295"/>
      <c r="AX93" s="295"/>
      <c r="AY93" s="716"/>
      <c r="AZ93" s="716"/>
      <c r="BA93" s="295"/>
      <c r="BB93" s="295"/>
      <c r="BC93" s="295"/>
      <c r="BD93" s="716"/>
      <c r="BE93" s="295"/>
      <c r="BF93" s="295"/>
      <c r="BG93" s="74">
        <f t="shared" si="25"/>
        <v>0</v>
      </c>
      <c r="BH93" s="292"/>
      <c r="BI93" s="717"/>
      <c r="BJ93" s="292"/>
      <c r="BK93" s="297" t="s">
        <v>409</v>
      </c>
      <c r="BL93" s="80" t="s">
        <v>169</v>
      </c>
      <c r="BM93" s="291" t="s">
        <v>1030</v>
      </c>
      <c r="BN93" s="644" t="s">
        <v>95</v>
      </c>
      <c r="BO93" s="80" t="s">
        <v>711</v>
      </c>
      <c r="BP93" s="80" t="s">
        <v>1208</v>
      </c>
      <c r="BQ93" s="718"/>
      <c r="BR93" s="299"/>
      <c r="BS93" s="83" t="s">
        <v>1118</v>
      </c>
      <c r="BT93" s="83"/>
      <c r="BU93" s="83"/>
      <c r="BV93" s="83"/>
      <c r="BW93" s="83"/>
      <c r="BX93" s="83"/>
      <c r="BY93" s="83"/>
      <c r="BZ93" s="83"/>
      <c r="CA93" s="83"/>
      <c r="CB93" s="83"/>
      <c r="CC93" s="83"/>
      <c r="CD93" s="83"/>
      <c r="CE93" s="83"/>
      <c r="CF93" s="83"/>
      <c r="CG93" s="83"/>
      <c r="CH93" s="83"/>
      <c r="CI93" s="83"/>
      <c r="CJ93" s="83"/>
      <c r="CK93" s="83"/>
      <c r="CL93" s="83"/>
    </row>
    <row r="94" spans="1:90" s="84" customFormat="1" ht="37.5" x14ac:dyDescent="0.3">
      <c r="A94" s="15">
        <v>80</v>
      </c>
      <c r="B94" s="622" t="s">
        <v>692</v>
      </c>
      <c r="C94" s="74">
        <f t="shared" si="20"/>
        <v>0.04</v>
      </c>
      <c r="D94" s="74"/>
      <c r="E94" s="74">
        <f t="shared" si="17"/>
        <v>0.04</v>
      </c>
      <c r="F94" s="74">
        <f t="shared" si="21"/>
        <v>0.04</v>
      </c>
      <c r="G94" s="293">
        <f t="shared" si="26"/>
        <v>0</v>
      </c>
      <c r="H94" s="716"/>
      <c r="I94" s="295"/>
      <c r="J94" s="295"/>
      <c r="K94" s="716">
        <v>0.04</v>
      </c>
      <c r="L94" s="716"/>
      <c r="M94" s="293">
        <f t="shared" si="22"/>
        <v>0</v>
      </c>
      <c r="N94" s="716"/>
      <c r="O94" s="295"/>
      <c r="P94" s="716"/>
      <c r="Q94" s="295"/>
      <c r="R94" s="716"/>
      <c r="S94" s="295"/>
      <c r="T94" s="295"/>
      <c r="U94" s="74">
        <f t="shared" si="23"/>
        <v>0</v>
      </c>
      <c r="V94" s="295"/>
      <c r="W94" s="295"/>
      <c r="X94" s="295"/>
      <c r="Y94" s="295"/>
      <c r="Z94" s="716"/>
      <c r="AA94" s="295"/>
      <c r="AB94" s="295"/>
      <c r="AC94" s="295"/>
      <c r="AD94" s="296">
        <f t="shared" si="24"/>
        <v>0</v>
      </c>
      <c r="AE94" s="716"/>
      <c r="AF94" s="716"/>
      <c r="AG94" s="295"/>
      <c r="AH94" s="295"/>
      <c r="AI94" s="716"/>
      <c r="AJ94" s="295"/>
      <c r="AK94" s="295"/>
      <c r="AL94" s="295"/>
      <c r="AM94" s="295"/>
      <c r="AN94" s="295"/>
      <c r="AO94" s="295"/>
      <c r="AP94" s="295"/>
      <c r="AQ94" s="295"/>
      <c r="AR94" s="295"/>
      <c r="AS94" s="295"/>
      <c r="AT94" s="295"/>
      <c r="AU94" s="295"/>
      <c r="AV94" s="716"/>
      <c r="AW94" s="295"/>
      <c r="AX94" s="295"/>
      <c r="AY94" s="716"/>
      <c r="AZ94" s="716"/>
      <c r="BA94" s="295"/>
      <c r="BB94" s="295"/>
      <c r="BC94" s="295"/>
      <c r="BD94" s="716"/>
      <c r="BE94" s="295"/>
      <c r="BF94" s="295"/>
      <c r="BG94" s="74">
        <f t="shared" si="25"/>
        <v>0</v>
      </c>
      <c r="BH94" s="292"/>
      <c r="BI94" s="717"/>
      <c r="BJ94" s="292"/>
      <c r="BK94" s="297" t="s">
        <v>409</v>
      </c>
      <c r="BL94" s="80" t="s">
        <v>169</v>
      </c>
      <c r="BM94" s="291" t="s">
        <v>1031</v>
      </c>
      <c r="BN94" s="644" t="s">
        <v>95</v>
      </c>
      <c r="BO94" s="80" t="s">
        <v>711</v>
      </c>
      <c r="BP94" s="80" t="s">
        <v>1208</v>
      </c>
      <c r="BQ94" s="718"/>
      <c r="BR94" s="299"/>
      <c r="BS94" s="83" t="s">
        <v>1118</v>
      </c>
      <c r="BT94" s="83"/>
      <c r="BU94" s="83"/>
      <c r="BV94" s="83"/>
      <c r="BW94" s="83"/>
      <c r="BX94" s="83"/>
      <c r="BY94" s="83"/>
      <c r="BZ94" s="83"/>
      <c r="CA94" s="83"/>
      <c r="CB94" s="83"/>
      <c r="CC94" s="83"/>
      <c r="CD94" s="83"/>
      <c r="CE94" s="83"/>
      <c r="CF94" s="83"/>
      <c r="CG94" s="83"/>
      <c r="CH94" s="83"/>
      <c r="CI94" s="83"/>
      <c r="CJ94" s="83"/>
      <c r="CK94" s="83"/>
      <c r="CL94" s="83"/>
    </row>
    <row r="95" spans="1:90" s="49" customFormat="1" ht="37.5" x14ac:dyDescent="0.3">
      <c r="A95" s="15">
        <v>81</v>
      </c>
      <c r="B95" s="577" t="s">
        <v>919</v>
      </c>
      <c r="C95" s="7">
        <f t="shared" si="20"/>
        <v>0.1</v>
      </c>
      <c r="D95" s="7">
        <v>0.1</v>
      </c>
      <c r="E95" s="7">
        <f t="shared" si="17"/>
        <v>0</v>
      </c>
      <c r="F95" s="7">
        <f t="shared" si="21"/>
        <v>0</v>
      </c>
      <c r="G95" s="140">
        <f t="shared" si="26"/>
        <v>0</v>
      </c>
      <c r="H95" s="151"/>
      <c r="I95" s="168"/>
      <c r="J95" s="168"/>
      <c r="K95" s="151"/>
      <c r="L95" s="151"/>
      <c r="M95" s="140">
        <f t="shared" si="22"/>
        <v>0</v>
      </c>
      <c r="N95" s="151"/>
      <c r="O95" s="168"/>
      <c r="P95" s="151"/>
      <c r="Q95" s="168"/>
      <c r="R95" s="151"/>
      <c r="S95" s="168"/>
      <c r="T95" s="168"/>
      <c r="U95" s="7">
        <f t="shared" si="23"/>
        <v>0</v>
      </c>
      <c r="V95" s="168"/>
      <c r="W95" s="168"/>
      <c r="X95" s="168"/>
      <c r="Y95" s="168"/>
      <c r="Z95" s="151"/>
      <c r="AA95" s="168"/>
      <c r="AB95" s="168"/>
      <c r="AC95" s="168"/>
      <c r="AD95" s="141">
        <f t="shared" si="24"/>
        <v>0</v>
      </c>
      <c r="AE95" s="151"/>
      <c r="AF95" s="151"/>
      <c r="AG95" s="168"/>
      <c r="AH95" s="168"/>
      <c r="AI95" s="151"/>
      <c r="AJ95" s="168"/>
      <c r="AK95" s="168"/>
      <c r="AL95" s="168"/>
      <c r="AM95" s="168"/>
      <c r="AN95" s="168"/>
      <c r="AO95" s="168"/>
      <c r="AP95" s="168"/>
      <c r="AQ95" s="168"/>
      <c r="AR95" s="168"/>
      <c r="AS95" s="168"/>
      <c r="AT95" s="168"/>
      <c r="AU95" s="168"/>
      <c r="AV95" s="151"/>
      <c r="AW95" s="168"/>
      <c r="AX95" s="168"/>
      <c r="AY95" s="151"/>
      <c r="AZ95" s="151"/>
      <c r="BA95" s="168"/>
      <c r="BB95" s="168"/>
      <c r="BC95" s="168"/>
      <c r="BD95" s="151"/>
      <c r="BE95" s="168"/>
      <c r="BF95" s="168"/>
      <c r="BG95" s="7">
        <f t="shared" si="25"/>
        <v>0</v>
      </c>
      <c r="BH95" s="56"/>
      <c r="BI95" s="204"/>
      <c r="BJ95" s="56"/>
      <c r="BK95" s="152" t="s">
        <v>409</v>
      </c>
      <c r="BL95" s="15" t="s">
        <v>169</v>
      </c>
      <c r="BM95" s="149"/>
      <c r="BN95" s="580" t="s">
        <v>95</v>
      </c>
      <c r="BO95" s="15" t="s">
        <v>711</v>
      </c>
      <c r="BP95" s="15" t="s">
        <v>1208</v>
      </c>
      <c r="BQ95" s="132"/>
      <c r="BR95" s="170"/>
      <c r="BS95" s="46" t="s">
        <v>1118</v>
      </c>
      <c r="BT95" s="46"/>
      <c r="BU95" s="46"/>
      <c r="BV95" s="46"/>
      <c r="BW95" s="46"/>
      <c r="BX95" s="46"/>
      <c r="BY95" s="46"/>
      <c r="BZ95" s="46"/>
      <c r="CA95" s="46"/>
      <c r="CB95" s="46"/>
      <c r="CC95" s="46"/>
      <c r="CD95" s="46"/>
      <c r="CE95" s="46"/>
      <c r="CF95" s="46"/>
      <c r="CG95" s="46"/>
      <c r="CH95" s="46"/>
      <c r="CI95" s="46"/>
      <c r="CJ95" s="46"/>
      <c r="CK95" s="46"/>
      <c r="CL95" s="46"/>
    </row>
    <row r="96" spans="1:90" s="49" customFormat="1" ht="37.5" x14ac:dyDescent="0.3">
      <c r="A96" s="15">
        <v>82</v>
      </c>
      <c r="B96" s="577" t="s">
        <v>245</v>
      </c>
      <c r="C96" s="7">
        <f t="shared" si="20"/>
        <v>0.1</v>
      </c>
      <c r="D96" s="7">
        <v>0.1</v>
      </c>
      <c r="E96" s="7">
        <f t="shared" si="17"/>
        <v>0</v>
      </c>
      <c r="F96" s="7">
        <f t="shared" si="21"/>
        <v>0</v>
      </c>
      <c r="G96" s="140">
        <f t="shared" si="26"/>
        <v>0</v>
      </c>
      <c r="H96" s="151"/>
      <c r="I96" s="168"/>
      <c r="J96" s="168"/>
      <c r="K96" s="151"/>
      <c r="L96" s="151"/>
      <c r="M96" s="140">
        <f t="shared" si="22"/>
        <v>0</v>
      </c>
      <c r="N96" s="151"/>
      <c r="O96" s="168"/>
      <c r="P96" s="151"/>
      <c r="Q96" s="168"/>
      <c r="R96" s="151"/>
      <c r="S96" s="168"/>
      <c r="T96" s="168"/>
      <c r="U96" s="7">
        <f t="shared" si="23"/>
        <v>0</v>
      </c>
      <c r="V96" s="168"/>
      <c r="W96" s="168"/>
      <c r="X96" s="168"/>
      <c r="Y96" s="168"/>
      <c r="Z96" s="151"/>
      <c r="AA96" s="168"/>
      <c r="AB96" s="168"/>
      <c r="AC96" s="168"/>
      <c r="AD96" s="141">
        <f t="shared" si="24"/>
        <v>0</v>
      </c>
      <c r="AE96" s="151"/>
      <c r="AF96" s="151"/>
      <c r="AG96" s="168"/>
      <c r="AH96" s="168"/>
      <c r="AI96" s="151"/>
      <c r="AJ96" s="168"/>
      <c r="AK96" s="168"/>
      <c r="AL96" s="168"/>
      <c r="AM96" s="168"/>
      <c r="AN96" s="168"/>
      <c r="AO96" s="168"/>
      <c r="AP96" s="168"/>
      <c r="AQ96" s="168"/>
      <c r="AR96" s="168"/>
      <c r="AS96" s="168"/>
      <c r="AT96" s="168"/>
      <c r="AU96" s="168"/>
      <c r="AV96" s="151"/>
      <c r="AW96" s="168"/>
      <c r="AX96" s="168"/>
      <c r="AY96" s="151"/>
      <c r="AZ96" s="151"/>
      <c r="BA96" s="168"/>
      <c r="BB96" s="168"/>
      <c r="BC96" s="168"/>
      <c r="BD96" s="151"/>
      <c r="BE96" s="168"/>
      <c r="BF96" s="168"/>
      <c r="BG96" s="7">
        <f t="shared" si="25"/>
        <v>0</v>
      </c>
      <c r="BH96" s="56"/>
      <c r="BI96" s="204"/>
      <c r="BJ96" s="56"/>
      <c r="BK96" s="152" t="s">
        <v>409</v>
      </c>
      <c r="BL96" s="15" t="s">
        <v>169</v>
      </c>
      <c r="BM96" s="149"/>
      <c r="BN96" s="580" t="s">
        <v>95</v>
      </c>
      <c r="BO96" s="15" t="s">
        <v>711</v>
      </c>
      <c r="BP96" s="15" t="s">
        <v>1208</v>
      </c>
      <c r="BQ96" s="132"/>
      <c r="BR96" s="170"/>
      <c r="BS96" s="46" t="s">
        <v>1118</v>
      </c>
      <c r="BT96" s="46"/>
      <c r="BU96" s="46"/>
      <c r="BV96" s="46"/>
      <c r="BW96" s="46"/>
      <c r="BX96" s="46"/>
      <c r="BY96" s="46"/>
      <c r="BZ96" s="46"/>
      <c r="CA96" s="46"/>
      <c r="CB96" s="46"/>
      <c r="CC96" s="46"/>
      <c r="CD96" s="46"/>
      <c r="CE96" s="46"/>
      <c r="CF96" s="46"/>
      <c r="CG96" s="46"/>
      <c r="CH96" s="46"/>
      <c r="CI96" s="46"/>
      <c r="CJ96" s="46"/>
      <c r="CK96" s="46"/>
      <c r="CL96" s="46"/>
    </row>
    <row r="97" spans="1:90" s="49" customFormat="1" ht="37.5" x14ac:dyDescent="0.3">
      <c r="A97" s="15">
        <v>83</v>
      </c>
      <c r="B97" s="577" t="s">
        <v>1164</v>
      </c>
      <c r="C97" s="7">
        <f t="shared" si="20"/>
        <v>0.1</v>
      </c>
      <c r="D97" s="7">
        <v>0.1</v>
      </c>
      <c r="E97" s="7">
        <f t="shared" si="17"/>
        <v>0</v>
      </c>
      <c r="F97" s="7">
        <f t="shared" si="21"/>
        <v>0</v>
      </c>
      <c r="G97" s="140">
        <f t="shared" si="26"/>
        <v>0</v>
      </c>
      <c r="H97" s="151"/>
      <c r="I97" s="168"/>
      <c r="J97" s="168"/>
      <c r="K97" s="151"/>
      <c r="L97" s="151"/>
      <c r="M97" s="140">
        <f t="shared" si="22"/>
        <v>0</v>
      </c>
      <c r="N97" s="151"/>
      <c r="O97" s="168"/>
      <c r="P97" s="151"/>
      <c r="Q97" s="168"/>
      <c r="R97" s="151"/>
      <c r="S97" s="168"/>
      <c r="T97" s="168"/>
      <c r="U97" s="7">
        <f t="shared" si="23"/>
        <v>0</v>
      </c>
      <c r="V97" s="168"/>
      <c r="W97" s="168"/>
      <c r="X97" s="168"/>
      <c r="Y97" s="168"/>
      <c r="Z97" s="151"/>
      <c r="AA97" s="168"/>
      <c r="AB97" s="168"/>
      <c r="AC97" s="168"/>
      <c r="AD97" s="141">
        <f t="shared" si="24"/>
        <v>0</v>
      </c>
      <c r="AE97" s="151"/>
      <c r="AF97" s="151"/>
      <c r="AG97" s="168"/>
      <c r="AH97" s="168"/>
      <c r="AI97" s="151"/>
      <c r="AJ97" s="168"/>
      <c r="AK97" s="168"/>
      <c r="AL97" s="168"/>
      <c r="AM97" s="168"/>
      <c r="AN97" s="168"/>
      <c r="AO97" s="168"/>
      <c r="AP97" s="168"/>
      <c r="AQ97" s="168"/>
      <c r="AR97" s="168"/>
      <c r="AS97" s="168"/>
      <c r="AT97" s="168"/>
      <c r="AU97" s="168"/>
      <c r="AV97" s="151"/>
      <c r="AW97" s="168"/>
      <c r="AX97" s="168"/>
      <c r="AY97" s="151"/>
      <c r="AZ97" s="151"/>
      <c r="BA97" s="168"/>
      <c r="BB97" s="168"/>
      <c r="BC97" s="168"/>
      <c r="BD97" s="151"/>
      <c r="BE97" s="168"/>
      <c r="BF97" s="168"/>
      <c r="BG97" s="7">
        <f t="shared" si="25"/>
        <v>0</v>
      </c>
      <c r="BH97" s="56"/>
      <c r="BI97" s="204"/>
      <c r="BJ97" s="56"/>
      <c r="BK97" s="152" t="s">
        <v>409</v>
      </c>
      <c r="BL97" s="15" t="s">
        <v>169</v>
      </c>
      <c r="BM97" s="149"/>
      <c r="BN97" s="580" t="s">
        <v>95</v>
      </c>
      <c r="BO97" s="15" t="s">
        <v>711</v>
      </c>
      <c r="BP97" s="15" t="s">
        <v>1208</v>
      </c>
      <c r="BQ97" s="132"/>
      <c r="BR97" s="170"/>
      <c r="BS97" s="46" t="s">
        <v>1118</v>
      </c>
      <c r="BT97" s="46"/>
      <c r="BU97" s="46"/>
      <c r="BV97" s="46"/>
      <c r="BW97" s="46"/>
      <c r="BX97" s="46"/>
      <c r="BY97" s="46"/>
      <c r="BZ97" s="46"/>
      <c r="CA97" s="46"/>
      <c r="CB97" s="46"/>
      <c r="CC97" s="46"/>
      <c r="CD97" s="46"/>
      <c r="CE97" s="46"/>
      <c r="CF97" s="46"/>
      <c r="CG97" s="46"/>
      <c r="CH97" s="46"/>
      <c r="CI97" s="46"/>
      <c r="CJ97" s="46"/>
      <c r="CK97" s="46"/>
      <c r="CL97" s="46"/>
    </row>
    <row r="98" spans="1:90" s="49" customFormat="1" ht="37.5" x14ac:dyDescent="0.3">
      <c r="A98" s="15">
        <v>84</v>
      </c>
      <c r="B98" s="577" t="s">
        <v>1165</v>
      </c>
      <c r="C98" s="7">
        <f t="shared" si="20"/>
        <v>0.1</v>
      </c>
      <c r="D98" s="7">
        <v>0.1</v>
      </c>
      <c r="E98" s="7">
        <f t="shared" si="17"/>
        <v>0</v>
      </c>
      <c r="F98" s="7">
        <f t="shared" si="21"/>
        <v>0</v>
      </c>
      <c r="G98" s="140">
        <f t="shared" si="26"/>
        <v>0</v>
      </c>
      <c r="H98" s="151"/>
      <c r="I98" s="168"/>
      <c r="J98" s="168"/>
      <c r="K98" s="151"/>
      <c r="L98" s="151"/>
      <c r="M98" s="140">
        <f t="shared" si="22"/>
        <v>0</v>
      </c>
      <c r="N98" s="151"/>
      <c r="O98" s="168"/>
      <c r="P98" s="151"/>
      <c r="Q98" s="168"/>
      <c r="R98" s="151"/>
      <c r="S98" s="168"/>
      <c r="T98" s="168"/>
      <c r="U98" s="7">
        <f t="shared" si="23"/>
        <v>0</v>
      </c>
      <c r="V98" s="168"/>
      <c r="W98" s="168"/>
      <c r="X98" s="168"/>
      <c r="Y98" s="168"/>
      <c r="Z98" s="151"/>
      <c r="AA98" s="168"/>
      <c r="AB98" s="168"/>
      <c r="AC98" s="168"/>
      <c r="AD98" s="141">
        <f t="shared" si="24"/>
        <v>0</v>
      </c>
      <c r="AE98" s="151"/>
      <c r="AF98" s="151"/>
      <c r="AG98" s="168"/>
      <c r="AH98" s="168"/>
      <c r="AI98" s="151"/>
      <c r="AJ98" s="168"/>
      <c r="AK98" s="168"/>
      <c r="AL98" s="168"/>
      <c r="AM98" s="168"/>
      <c r="AN98" s="168"/>
      <c r="AO98" s="168"/>
      <c r="AP98" s="168"/>
      <c r="AQ98" s="168"/>
      <c r="AR98" s="168"/>
      <c r="AS98" s="168"/>
      <c r="AT98" s="168"/>
      <c r="AU98" s="168"/>
      <c r="AV98" s="151"/>
      <c r="AW98" s="168"/>
      <c r="AX98" s="168"/>
      <c r="AY98" s="151"/>
      <c r="AZ98" s="151"/>
      <c r="BA98" s="168"/>
      <c r="BB98" s="168"/>
      <c r="BC98" s="168"/>
      <c r="BD98" s="151"/>
      <c r="BE98" s="168"/>
      <c r="BF98" s="168"/>
      <c r="BG98" s="7">
        <f t="shared" si="25"/>
        <v>0</v>
      </c>
      <c r="BH98" s="56"/>
      <c r="BI98" s="204"/>
      <c r="BJ98" s="56"/>
      <c r="BK98" s="152" t="s">
        <v>409</v>
      </c>
      <c r="BL98" s="15" t="s">
        <v>169</v>
      </c>
      <c r="BM98" s="149"/>
      <c r="BN98" s="580" t="s">
        <v>95</v>
      </c>
      <c r="BO98" s="15" t="s">
        <v>711</v>
      </c>
      <c r="BP98" s="15" t="s">
        <v>863</v>
      </c>
      <c r="BQ98" s="132"/>
      <c r="BR98" s="170"/>
      <c r="BS98" s="46" t="s">
        <v>1118</v>
      </c>
      <c r="BT98" s="46"/>
      <c r="BU98" s="46"/>
      <c r="BV98" s="46"/>
      <c r="BW98" s="46"/>
      <c r="BX98" s="46"/>
      <c r="BY98" s="46"/>
      <c r="BZ98" s="46"/>
      <c r="CA98" s="46"/>
      <c r="CB98" s="46"/>
      <c r="CC98" s="46"/>
      <c r="CD98" s="46"/>
      <c r="CE98" s="46"/>
      <c r="CF98" s="46"/>
      <c r="CG98" s="46"/>
      <c r="CH98" s="46"/>
      <c r="CI98" s="46"/>
      <c r="CJ98" s="46"/>
      <c r="CK98" s="46"/>
      <c r="CL98" s="46"/>
    </row>
    <row r="99" spans="1:90" s="84" customFormat="1" ht="37.5" x14ac:dyDescent="0.3">
      <c r="A99" s="15">
        <v>85</v>
      </c>
      <c r="B99" s="123" t="s">
        <v>248</v>
      </c>
      <c r="C99" s="74">
        <f t="shared" si="20"/>
        <v>0.2</v>
      </c>
      <c r="D99" s="74"/>
      <c r="E99" s="74">
        <f t="shared" si="17"/>
        <v>0.2</v>
      </c>
      <c r="F99" s="74">
        <f t="shared" si="21"/>
        <v>0.2</v>
      </c>
      <c r="G99" s="293">
        <f t="shared" si="26"/>
        <v>0</v>
      </c>
      <c r="H99" s="295"/>
      <c r="I99" s="295"/>
      <c r="J99" s="295"/>
      <c r="K99" s="295">
        <v>0.2</v>
      </c>
      <c r="L99" s="295"/>
      <c r="M99" s="293">
        <f t="shared" si="22"/>
        <v>0</v>
      </c>
      <c r="N99" s="295"/>
      <c r="O99" s="295"/>
      <c r="P99" s="295"/>
      <c r="Q99" s="295"/>
      <c r="R99" s="295"/>
      <c r="S99" s="295"/>
      <c r="T99" s="295"/>
      <c r="U99" s="74">
        <f t="shared" si="23"/>
        <v>0</v>
      </c>
      <c r="V99" s="295"/>
      <c r="W99" s="295"/>
      <c r="X99" s="295"/>
      <c r="Y99" s="295"/>
      <c r="Z99" s="295"/>
      <c r="AA99" s="295"/>
      <c r="AB99" s="295"/>
      <c r="AC99" s="295"/>
      <c r="AD99" s="296">
        <f t="shared" si="24"/>
        <v>0</v>
      </c>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74">
        <f t="shared" si="25"/>
        <v>0</v>
      </c>
      <c r="BH99" s="292"/>
      <c r="BI99" s="291"/>
      <c r="BJ99" s="292"/>
      <c r="BK99" s="297" t="s">
        <v>409</v>
      </c>
      <c r="BL99" s="80" t="s">
        <v>131</v>
      </c>
      <c r="BM99" s="291" t="s">
        <v>1035</v>
      </c>
      <c r="BN99" s="80" t="s">
        <v>95</v>
      </c>
      <c r="BO99" s="80" t="s">
        <v>505</v>
      </c>
      <c r="BP99" s="80" t="s">
        <v>1208</v>
      </c>
      <c r="BQ99" s="718"/>
      <c r="BR99" s="299"/>
      <c r="BS99" s="83"/>
      <c r="BT99" s="83"/>
      <c r="BU99" s="83"/>
      <c r="BV99" s="83"/>
      <c r="BW99" s="83"/>
      <c r="BX99" s="83"/>
      <c r="BY99" s="83"/>
      <c r="BZ99" s="83"/>
      <c r="CA99" s="83"/>
      <c r="CB99" s="83"/>
      <c r="CC99" s="83"/>
      <c r="CD99" s="83"/>
      <c r="CE99" s="83"/>
      <c r="CF99" s="83"/>
      <c r="CG99" s="83"/>
      <c r="CH99" s="83"/>
      <c r="CI99" s="83"/>
      <c r="CJ99" s="83"/>
      <c r="CK99" s="83"/>
      <c r="CL99" s="83"/>
    </row>
    <row r="100" spans="1:90" s="84" customFormat="1" ht="37.5" x14ac:dyDescent="0.3">
      <c r="A100" s="15">
        <v>86</v>
      </c>
      <c r="B100" s="123" t="s">
        <v>250</v>
      </c>
      <c r="C100" s="74">
        <f t="shared" si="20"/>
        <v>0.1</v>
      </c>
      <c r="D100" s="74"/>
      <c r="E100" s="74">
        <f t="shared" si="17"/>
        <v>0.1</v>
      </c>
      <c r="F100" s="74">
        <f t="shared" si="21"/>
        <v>0.1</v>
      </c>
      <c r="G100" s="293">
        <f t="shared" si="26"/>
        <v>0</v>
      </c>
      <c r="H100" s="295"/>
      <c r="I100" s="295"/>
      <c r="J100" s="295"/>
      <c r="K100" s="295">
        <v>0.1</v>
      </c>
      <c r="L100" s="295"/>
      <c r="M100" s="293">
        <f t="shared" si="22"/>
        <v>0</v>
      </c>
      <c r="N100" s="295"/>
      <c r="O100" s="295"/>
      <c r="P100" s="295"/>
      <c r="Q100" s="295"/>
      <c r="R100" s="295"/>
      <c r="S100" s="295"/>
      <c r="T100" s="295"/>
      <c r="U100" s="74">
        <f t="shared" si="23"/>
        <v>0</v>
      </c>
      <c r="V100" s="295"/>
      <c r="W100" s="295"/>
      <c r="X100" s="295"/>
      <c r="Y100" s="295"/>
      <c r="Z100" s="295"/>
      <c r="AA100" s="295"/>
      <c r="AB100" s="295"/>
      <c r="AC100" s="295"/>
      <c r="AD100" s="296">
        <f t="shared" si="24"/>
        <v>0</v>
      </c>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74">
        <f t="shared" si="25"/>
        <v>0</v>
      </c>
      <c r="BH100" s="292"/>
      <c r="BI100" s="292"/>
      <c r="BJ100" s="292"/>
      <c r="BK100" s="297" t="s">
        <v>409</v>
      </c>
      <c r="BL100" s="80" t="s">
        <v>131</v>
      </c>
      <c r="BM100" s="291" t="s">
        <v>1201</v>
      </c>
      <c r="BN100" s="80" t="s">
        <v>95</v>
      </c>
      <c r="BO100" s="80" t="s">
        <v>505</v>
      </c>
      <c r="BP100" s="80" t="s">
        <v>1208</v>
      </c>
      <c r="BQ100" s="718"/>
      <c r="BR100" s="299"/>
      <c r="BS100" s="83"/>
      <c r="BT100" s="83"/>
      <c r="BU100" s="83"/>
      <c r="BV100" s="83"/>
      <c r="BW100" s="83"/>
      <c r="BX100" s="83"/>
      <c r="BY100" s="83"/>
      <c r="BZ100" s="83"/>
      <c r="CA100" s="83"/>
      <c r="CB100" s="83"/>
      <c r="CC100" s="83"/>
      <c r="CD100" s="83"/>
      <c r="CE100" s="83"/>
      <c r="CF100" s="83"/>
      <c r="CG100" s="83"/>
      <c r="CH100" s="83"/>
      <c r="CI100" s="83"/>
      <c r="CJ100" s="83"/>
      <c r="CK100" s="83"/>
      <c r="CL100" s="83"/>
    </row>
    <row r="101" spans="1:90" s="84" customFormat="1" ht="37.5" x14ac:dyDescent="0.3">
      <c r="A101" s="15">
        <v>87</v>
      </c>
      <c r="B101" s="123" t="s">
        <v>898</v>
      </c>
      <c r="C101" s="74">
        <f t="shared" si="20"/>
        <v>0.06</v>
      </c>
      <c r="D101" s="74"/>
      <c r="E101" s="74">
        <f t="shared" si="17"/>
        <v>0.06</v>
      </c>
      <c r="F101" s="74">
        <f t="shared" si="21"/>
        <v>0.06</v>
      </c>
      <c r="G101" s="293">
        <f t="shared" si="26"/>
        <v>0</v>
      </c>
      <c r="H101" s="295"/>
      <c r="I101" s="295"/>
      <c r="J101" s="295"/>
      <c r="K101" s="293">
        <v>0.06</v>
      </c>
      <c r="L101" s="295"/>
      <c r="M101" s="293">
        <f t="shared" si="22"/>
        <v>0</v>
      </c>
      <c r="N101" s="295"/>
      <c r="O101" s="295"/>
      <c r="P101" s="295"/>
      <c r="Q101" s="295"/>
      <c r="R101" s="295"/>
      <c r="S101" s="295"/>
      <c r="T101" s="295"/>
      <c r="U101" s="74">
        <f t="shared" si="23"/>
        <v>0</v>
      </c>
      <c r="V101" s="295"/>
      <c r="W101" s="295"/>
      <c r="X101" s="295"/>
      <c r="Y101" s="295"/>
      <c r="Z101" s="295"/>
      <c r="AA101" s="295"/>
      <c r="AB101" s="295"/>
      <c r="AC101" s="295"/>
      <c r="AD101" s="296">
        <f t="shared" si="24"/>
        <v>0</v>
      </c>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74">
        <f t="shared" si="25"/>
        <v>0</v>
      </c>
      <c r="BH101" s="292"/>
      <c r="BI101" s="292"/>
      <c r="BJ101" s="292"/>
      <c r="BK101" s="297" t="s">
        <v>409</v>
      </c>
      <c r="BL101" s="92" t="s">
        <v>199</v>
      </c>
      <c r="BM101" s="291" t="s">
        <v>1041</v>
      </c>
      <c r="BN101" s="80" t="s">
        <v>95</v>
      </c>
      <c r="BO101" s="80" t="s">
        <v>1113</v>
      </c>
      <c r="BP101" s="80" t="s">
        <v>863</v>
      </c>
      <c r="BQ101" s="718"/>
      <c r="BR101" s="299"/>
      <c r="BS101" s="83" t="s">
        <v>1118</v>
      </c>
      <c r="BT101" s="83"/>
      <c r="BU101" s="83"/>
      <c r="BV101" s="83"/>
      <c r="BW101" s="83"/>
      <c r="BX101" s="83"/>
      <c r="BY101" s="83"/>
      <c r="BZ101" s="83"/>
      <c r="CA101" s="83"/>
      <c r="CB101" s="83"/>
      <c r="CC101" s="83"/>
      <c r="CD101" s="83"/>
      <c r="CE101" s="83"/>
      <c r="CF101" s="83"/>
      <c r="CG101" s="83"/>
      <c r="CH101" s="83"/>
      <c r="CI101" s="83"/>
      <c r="CJ101" s="83"/>
      <c r="CK101" s="83"/>
      <c r="CL101" s="83"/>
    </row>
    <row r="102" spans="1:90" s="84" customFormat="1" ht="37.5" x14ac:dyDescent="0.3">
      <c r="A102" s="15">
        <v>88</v>
      </c>
      <c r="B102" s="123" t="s">
        <v>257</v>
      </c>
      <c r="C102" s="74">
        <f t="shared" si="20"/>
        <v>1.1000000000000001</v>
      </c>
      <c r="D102" s="74"/>
      <c r="E102" s="74">
        <f t="shared" si="17"/>
        <v>1.1000000000000001</v>
      </c>
      <c r="F102" s="74">
        <f t="shared" si="21"/>
        <v>1.1000000000000001</v>
      </c>
      <c r="G102" s="293">
        <f t="shared" si="26"/>
        <v>0</v>
      </c>
      <c r="H102" s="295"/>
      <c r="I102" s="295"/>
      <c r="J102" s="295"/>
      <c r="K102" s="295">
        <v>1.1000000000000001</v>
      </c>
      <c r="L102" s="295"/>
      <c r="M102" s="293">
        <f t="shared" si="22"/>
        <v>0</v>
      </c>
      <c r="N102" s="295"/>
      <c r="O102" s="295"/>
      <c r="P102" s="295"/>
      <c r="Q102" s="295"/>
      <c r="R102" s="295"/>
      <c r="S102" s="295"/>
      <c r="T102" s="295"/>
      <c r="U102" s="74">
        <f t="shared" si="23"/>
        <v>0</v>
      </c>
      <c r="V102" s="295"/>
      <c r="W102" s="295"/>
      <c r="X102" s="295"/>
      <c r="Y102" s="295"/>
      <c r="Z102" s="295"/>
      <c r="AA102" s="295"/>
      <c r="AB102" s="295"/>
      <c r="AC102" s="295"/>
      <c r="AD102" s="296">
        <f t="shared" si="24"/>
        <v>0</v>
      </c>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74">
        <f t="shared" si="25"/>
        <v>0</v>
      </c>
      <c r="BH102" s="292"/>
      <c r="BI102" s="292"/>
      <c r="BJ102" s="292"/>
      <c r="BK102" s="297" t="s">
        <v>409</v>
      </c>
      <c r="BL102" s="92" t="s">
        <v>132</v>
      </c>
      <c r="BM102" s="291" t="s">
        <v>1040</v>
      </c>
      <c r="BN102" s="91" t="s">
        <v>95</v>
      </c>
      <c r="BO102" s="80" t="s">
        <v>711</v>
      </c>
      <c r="BP102" s="80" t="s">
        <v>1208</v>
      </c>
      <c r="BQ102" s="718"/>
      <c r="BR102" s="299"/>
      <c r="BS102" s="83"/>
      <c r="BT102" s="83"/>
      <c r="BU102" s="83"/>
      <c r="BV102" s="83"/>
      <c r="BW102" s="83"/>
      <c r="BX102" s="83"/>
      <c r="BY102" s="83"/>
      <c r="BZ102" s="83"/>
      <c r="CA102" s="83"/>
      <c r="CB102" s="83"/>
      <c r="CC102" s="83"/>
      <c r="CD102" s="83"/>
      <c r="CE102" s="83"/>
      <c r="CF102" s="83"/>
      <c r="CG102" s="83"/>
      <c r="CH102" s="83"/>
      <c r="CI102" s="83"/>
      <c r="CJ102" s="83"/>
      <c r="CK102" s="83"/>
      <c r="CL102" s="83"/>
    </row>
    <row r="103" spans="1:90" s="84" customFormat="1" ht="37.5" x14ac:dyDescent="0.3">
      <c r="A103" s="15">
        <v>89</v>
      </c>
      <c r="B103" s="619" t="s">
        <v>262</v>
      </c>
      <c r="C103" s="74">
        <f t="shared" si="20"/>
        <v>0.08</v>
      </c>
      <c r="D103" s="74"/>
      <c r="E103" s="74">
        <f t="shared" si="17"/>
        <v>0.08</v>
      </c>
      <c r="F103" s="74">
        <f t="shared" si="21"/>
        <v>0.08</v>
      </c>
      <c r="G103" s="293">
        <f t="shared" si="26"/>
        <v>0</v>
      </c>
      <c r="H103" s="295"/>
      <c r="I103" s="295"/>
      <c r="J103" s="295"/>
      <c r="K103" s="295">
        <v>0.08</v>
      </c>
      <c r="L103" s="295"/>
      <c r="M103" s="293">
        <f t="shared" si="22"/>
        <v>0</v>
      </c>
      <c r="N103" s="295"/>
      <c r="O103" s="295"/>
      <c r="P103" s="295"/>
      <c r="Q103" s="295"/>
      <c r="R103" s="295"/>
      <c r="S103" s="295"/>
      <c r="T103" s="295"/>
      <c r="U103" s="74">
        <f t="shared" si="23"/>
        <v>0</v>
      </c>
      <c r="V103" s="295"/>
      <c r="W103" s="295"/>
      <c r="X103" s="295"/>
      <c r="Y103" s="295"/>
      <c r="Z103" s="295"/>
      <c r="AA103" s="295"/>
      <c r="AB103" s="295"/>
      <c r="AC103" s="295"/>
      <c r="AD103" s="296">
        <f t="shared" si="24"/>
        <v>0</v>
      </c>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74">
        <f t="shared" si="25"/>
        <v>0</v>
      </c>
      <c r="BH103" s="292"/>
      <c r="BI103" s="292"/>
      <c r="BJ103" s="292"/>
      <c r="BK103" s="297" t="s">
        <v>409</v>
      </c>
      <c r="BL103" s="87" t="s">
        <v>373</v>
      </c>
      <c r="BM103" s="291"/>
      <c r="BN103" s="87" t="s">
        <v>95</v>
      </c>
      <c r="BO103" s="80" t="s">
        <v>711</v>
      </c>
      <c r="BP103" s="80" t="s">
        <v>1208</v>
      </c>
      <c r="BQ103" s="718"/>
      <c r="BR103" s="299"/>
      <c r="BS103" s="83" t="s">
        <v>1118</v>
      </c>
      <c r="BT103" s="83"/>
      <c r="BU103" s="83"/>
      <c r="BV103" s="83"/>
      <c r="BW103" s="83"/>
      <c r="BX103" s="83"/>
      <c r="BY103" s="83"/>
      <c r="BZ103" s="83"/>
      <c r="CA103" s="83"/>
      <c r="CB103" s="83"/>
      <c r="CC103" s="83"/>
      <c r="CD103" s="83"/>
      <c r="CE103" s="83"/>
      <c r="CF103" s="83"/>
      <c r="CG103" s="83"/>
      <c r="CH103" s="83"/>
      <c r="CI103" s="83"/>
      <c r="CJ103" s="83"/>
      <c r="CK103" s="83"/>
      <c r="CL103" s="83"/>
    </row>
    <row r="104" spans="1:90" s="49" customFormat="1" ht="37.5" x14ac:dyDescent="0.3">
      <c r="A104" s="15">
        <v>90</v>
      </c>
      <c r="B104" s="11" t="s">
        <v>746</v>
      </c>
      <c r="C104" s="7">
        <f t="shared" si="20"/>
        <v>0.16</v>
      </c>
      <c r="D104" s="7">
        <v>0.1</v>
      </c>
      <c r="E104" s="7">
        <f t="shared" si="17"/>
        <v>0.06</v>
      </c>
      <c r="F104" s="7">
        <f t="shared" si="21"/>
        <v>0.06</v>
      </c>
      <c r="G104" s="140">
        <f t="shared" si="26"/>
        <v>0</v>
      </c>
      <c r="H104" s="168"/>
      <c r="I104" s="168"/>
      <c r="J104" s="168"/>
      <c r="K104" s="168">
        <v>0.06</v>
      </c>
      <c r="L104" s="168"/>
      <c r="M104" s="140">
        <f t="shared" si="22"/>
        <v>0</v>
      </c>
      <c r="N104" s="168"/>
      <c r="O104" s="168"/>
      <c r="P104" s="168"/>
      <c r="Q104" s="168"/>
      <c r="R104" s="168"/>
      <c r="S104" s="168"/>
      <c r="T104" s="168"/>
      <c r="U104" s="7">
        <f t="shared" si="23"/>
        <v>0</v>
      </c>
      <c r="V104" s="168"/>
      <c r="W104" s="168"/>
      <c r="X104" s="168"/>
      <c r="Y104" s="168"/>
      <c r="Z104" s="168"/>
      <c r="AA104" s="168"/>
      <c r="AB104" s="168"/>
      <c r="AC104" s="168"/>
      <c r="AD104" s="141">
        <f t="shared" si="24"/>
        <v>0</v>
      </c>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7">
        <f t="shared" si="25"/>
        <v>0</v>
      </c>
      <c r="BH104" s="56"/>
      <c r="BI104" s="56"/>
      <c r="BJ104" s="56"/>
      <c r="BK104" s="152" t="s">
        <v>409</v>
      </c>
      <c r="BL104" s="17" t="s">
        <v>450</v>
      </c>
      <c r="BM104" s="149"/>
      <c r="BN104" s="38" t="s">
        <v>95</v>
      </c>
      <c r="BO104" s="15" t="s">
        <v>711</v>
      </c>
      <c r="BP104" s="15" t="s">
        <v>1208</v>
      </c>
      <c r="BQ104" s="132"/>
      <c r="BR104" s="170"/>
      <c r="BS104" s="46"/>
      <c r="BT104" s="46"/>
      <c r="BU104" s="46"/>
      <c r="BV104" s="46"/>
      <c r="BW104" s="46"/>
      <c r="BX104" s="46"/>
      <c r="BY104" s="46"/>
      <c r="BZ104" s="46"/>
      <c r="CA104" s="46"/>
      <c r="CB104" s="46"/>
      <c r="CC104" s="46"/>
      <c r="CD104" s="46"/>
      <c r="CE104" s="46"/>
      <c r="CF104" s="46"/>
      <c r="CG104" s="46"/>
      <c r="CH104" s="46"/>
      <c r="CI104" s="46"/>
      <c r="CJ104" s="46"/>
      <c r="CK104" s="46"/>
      <c r="CL104" s="46"/>
    </row>
    <row r="105" spans="1:90" s="49" customFormat="1" ht="37.5" x14ac:dyDescent="0.3">
      <c r="A105" s="15">
        <v>91</v>
      </c>
      <c r="B105" s="11" t="s">
        <v>747</v>
      </c>
      <c r="C105" s="7">
        <f t="shared" si="20"/>
        <v>0.15000000000000002</v>
      </c>
      <c r="D105" s="7">
        <v>0.1</v>
      </c>
      <c r="E105" s="7">
        <f t="shared" si="17"/>
        <v>0.05</v>
      </c>
      <c r="F105" s="7">
        <f t="shared" si="21"/>
        <v>0.05</v>
      </c>
      <c r="G105" s="140">
        <f t="shared" si="26"/>
        <v>0</v>
      </c>
      <c r="H105" s="168"/>
      <c r="I105" s="168"/>
      <c r="J105" s="168"/>
      <c r="K105" s="168">
        <v>0.05</v>
      </c>
      <c r="L105" s="168"/>
      <c r="M105" s="140">
        <f t="shared" si="22"/>
        <v>0</v>
      </c>
      <c r="N105" s="168"/>
      <c r="O105" s="168"/>
      <c r="P105" s="168"/>
      <c r="Q105" s="168"/>
      <c r="R105" s="168"/>
      <c r="S105" s="168"/>
      <c r="T105" s="168"/>
      <c r="U105" s="7">
        <f t="shared" si="23"/>
        <v>0</v>
      </c>
      <c r="V105" s="168"/>
      <c r="W105" s="168"/>
      <c r="X105" s="168"/>
      <c r="Y105" s="168"/>
      <c r="Z105" s="168"/>
      <c r="AA105" s="168"/>
      <c r="AB105" s="168"/>
      <c r="AC105" s="168"/>
      <c r="AD105" s="141">
        <f t="shared" si="24"/>
        <v>0</v>
      </c>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7">
        <f t="shared" si="25"/>
        <v>0</v>
      </c>
      <c r="BH105" s="56"/>
      <c r="BI105" s="56"/>
      <c r="BJ105" s="56"/>
      <c r="BK105" s="152" t="s">
        <v>409</v>
      </c>
      <c r="BL105" s="17" t="s">
        <v>450</v>
      </c>
      <c r="BM105" s="149" t="s">
        <v>1044</v>
      </c>
      <c r="BN105" s="38" t="s">
        <v>95</v>
      </c>
      <c r="BO105" s="15" t="s">
        <v>711</v>
      </c>
      <c r="BP105" s="15" t="s">
        <v>1208</v>
      </c>
      <c r="BQ105" s="132"/>
      <c r="BR105" s="170"/>
      <c r="BS105" s="46"/>
      <c r="BT105" s="46"/>
      <c r="BU105" s="46"/>
      <c r="BV105" s="46"/>
      <c r="BW105" s="46"/>
      <c r="BX105" s="46"/>
      <c r="BY105" s="46"/>
      <c r="BZ105" s="46"/>
      <c r="CA105" s="46"/>
      <c r="CB105" s="46"/>
      <c r="CC105" s="46"/>
      <c r="CD105" s="46"/>
      <c r="CE105" s="46"/>
      <c r="CF105" s="46"/>
      <c r="CG105" s="46"/>
      <c r="CH105" s="46"/>
      <c r="CI105" s="46"/>
      <c r="CJ105" s="46"/>
      <c r="CK105" s="46"/>
      <c r="CL105" s="46"/>
    </row>
    <row r="106" spans="1:90" s="49" customFormat="1" ht="37.5" x14ac:dyDescent="0.3">
      <c r="A106" s="15">
        <v>92</v>
      </c>
      <c r="B106" s="47" t="s">
        <v>922</v>
      </c>
      <c r="C106" s="7">
        <f t="shared" si="20"/>
        <v>0.2</v>
      </c>
      <c r="D106" s="705">
        <v>0.1</v>
      </c>
      <c r="E106" s="7">
        <f t="shared" si="17"/>
        <v>0.1</v>
      </c>
      <c r="F106" s="7">
        <f t="shared" si="21"/>
        <v>0.1</v>
      </c>
      <c r="G106" s="140">
        <f t="shared" si="26"/>
        <v>0</v>
      </c>
      <c r="H106" s="168"/>
      <c r="I106" s="168"/>
      <c r="J106" s="168"/>
      <c r="K106" s="168">
        <v>0.1</v>
      </c>
      <c r="L106" s="168"/>
      <c r="M106" s="140">
        <f t="shared" si="22"/>
        <v>0</v>
      </c>
      <c r="N106" s="168"/>
      <c r="O106" s="168"/>
      <c r="P106" s="168"/>
      <c r="Q106" s="168"/>
      <c r="R106" s="168"/>
      <c r="S106" s="168"/>
      <c r="T106" s="168"/>
      <c r="U106" s="7">
        <f t="shared" si="23"/>
        <v>0</v>
      </c>
      <c r="V106" s="168"/>
      <c r="W106" s="168"/>
      <c r="X106" s="168"/>
      <c r="Y106" s="168"/>
      <c r="Z106" s="168"/>
      <c r="AA106" s="168"/>
      <c r="AB106" s="168"/>
      <c r="AC106" s="168"/>
      <c r="AD106" s="141">
        <f t="shared" si="24"/>
        <v>0</v>
      </c>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7">
        <f t="shared" si="25"/>
        <v>0</v>
      </c>
      <c r="BH106" s="56"/>
      <c r="BI106" s="56"/>
      <c r="BJ106" s="56"/>
      <c r="BK106" s="152" t="s">
        <v>409</v>
      </c>
      <c r="BL106" s="17" t="s">
        <v>139</v>
      </c>
      <c r="BM106" s="149" t="s">
        <v>1202</v>
      </c>
      <c r="BN106" s="15" t="s">
        <v>95</v>
      </c>
      <c r="BO106" s="15" t="s">
        <v>1158</v>
      </c>
      <c r="BP106" s="15" t="s">
        <v>863</v>
      </c>
      <c r="BQ106" s="132"/>
      <c r="BR106" s="170"/>
      <c r="BS106" s="46" t="s">
        <v>1118</v>
      </c>
      <c r="BT106" s="46"/>
      <c r="BU106" s="46"/>
      <c r="BV106" s="46"/>
      <c r="BW106" s="46"/>
      <c r="BX106" s="46"/>
      <c r="BY106" s="46"/>
      <c r="BZ106" s="46"/>
      <c r="CA106" s="46"/>
      <c r="CB106" s="46"/>
      <c r="CC106" s="46"/>
      <c r="CD106" s="46"/>
      <c r="CE106" s="46"/>
      <c r="CF106" s="46"/>
      <c r="CG106" s="46"/>
      <c r="CH106" s="46"/>
      <c r="CI106" s="46"/>
      <c r="CJ106" s="46"/>
      <c r="CK106" s="46"/>
      <c r="CL106" s="46"/>
    </row>
    <row r="107" spans="1:90" s="49" customFormat="1" ht="37.5" x14ac:dyDescent="0.3">
      <c r="A107" s="15">
        <v>93</v>
      </c>
      <c r="B107" s="47" t="s">
        <v>923</v>
      </c>
      <c r="C107" s="7">
        <f t="shared" si="20"/>
        <v>0.2</v>
      </c>
      <c r="D107" s="705">
        <v>0.1</v>
      </c>
      <c r="E107" s="7">
        <f t="shared" si="17"/>
        <v>0.1</v>
      </c>
      <c r="F107" s="7">
        <f t="shared" si="21"/>
        <v>0.1</v>
      </c>
      <c r="G107" s="140">
        <f t="shared" si="26"/>
        <v>0</v>
      </c>
      <c r="H107" s="168"/>
      <c r="I107" s="168"/>
      <c r="J107" s="168"/>
      <c r="K107" s="168">
        <v>0.1</v>
      </c>
      <c r="L107" s="168"/>
      <c r="M107" s="140">
        <f t="shared" si="22"/>
        <v>0</v>
      </c>
      <c r="N107" s="168"/>
      <c r="O107" s="168"/>
      <c r="P107" s="168"/>
      <c r="Q107" s="168"/>
      <c r="R107" s="168"/>
      <c r="S107" s="168"/>
      <c r="T107" s="168"/>
      <c r="U107" s="7">
        <f t="shared" si="23"/>
        <v>0</v>
      </c>
      <c r="V107" s="168"/>
      <c r="W107" s="168"/>
      <c r="X107" s="168"/>
      <c r="Y107" s="168"/>
      <c r="Z107" s="168"/>
      <c r="AA107" s="168"/>
      <c r="AB107" s="168"/>
      <c r="AC107" s="168"/>
      <c r="AD107" s="141">
        <f t="shared" si="24"/>
        <v>0</v>
      </c>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7">
        <f t="shared" si="25"/>
        <v>0</v>
      </c>
      <c r="BH107" s="56"/>
      <c r="BI107" s="56"/>
      <c r="BJ107" s="56"/>
      <c r="BK107" s="152" t="s">
        <v>409</v>
      </c>
      <c r="BL107" s="17" t="s">
        <v>139</v>
      </c>
      <c r="BM107" s="149" t="s">
        <v>1045</v>
      </c>
      <c r="BN107" s="15" t="s">
        <v>95</v>
      </c>
      <c r="BO107" s="15" t="s">
        <v>1158</v>
      </c>
      <c r="BP107" s="15" t="s">
        <v>863</v>
      </c>
      <c r="BQ107" s="132"/>
      <c r="BR107" s="170"/>
      <c r="BS107" s="46" t="s">
        <v>1144</v>
      </c>
      <c r="BT107" s="46"/>
      <c r="BU107" s="46"/>
      <c r="BV107" s="46"/>
      <c r="BW107" s="46"/>
      <c r="BX107" s="46"/>
      <c r="BY107" s="46"/>
      <c r="BZ107" s="46"/>
      <c r="CA107" s="46"/>
      <c r="CB107" s="46"/>
      <c r="CC107" s="46"/>
      <c r="CD107" s="46"/>
      <c r="CE107" s="46"/>
      <c r="CF107" s="46"/>
      <c r="CG107" s="46"/>
      <c r="CH107" s="46"/>
      <c r="CI107" s="46"/>
      <c r="CJ107" s="46"/>
      <c r="CK107" s="46"/>
      <c r="CL107" s="46"/>
    </row>
    <row r="108" spans="1:90" s="49" customFormat="1" ht="37.5" x14ac:dyDescent="0.3">
      <c r="A108" s="15">
        <v>94</v>
      </c>
      <c r="B108" s="47" t="s">
        <v>924</v>
      </c>
      <c r="C108" s="7">
        <f t="shared" si="20"/>
        <v>0.05</v>
      </c>
      <c r="D108" s="705">
        <v>0.05</v>
      </c>
      <c r="E108" s="7">
        <f t="shared" si="17"/>
        <v>0</v>
      </c>
      <c r="F108" s="7">
        <f t="shared" si="21"/>
        <v>0</v>
      </c>
      <c r="G108" s="140">
        <f t="shared" si="26"/>
        <v>0</v>
      </c>
      <c r="H108" s="168"/>
      <c r="I108" s="168"/>
      <c r="J108" s="168"/>
      <c r="K108" s="168"/>
      <c r="L108" s="168"/>
      <c r="M108" s="140">
        <f t="shared" si="22"/>
        <v>0</v>
      </c>
      <c r="N108" s="168"/>
      <c r="O108" s="168"/>
      <c r="P108" s="168"/>
      <c r="Q108" s="168"/>
      <c r="R108" s="168"/>
      <c r="S108" s="168"/>
      <c r="T108" s="168"/>
      <c r="U108" s="7">
        <f t="shared" si="23"/>
        <v>0</v>
      </c>
      <c r="V108" s="168"/>
      <c r="W108" s="168"/>
      <c r="X108" s="168"/>
      <c r="Y108" s="168"/>
      <c r="Z108" s="168"/>
      <c r="AA108" s="168"/>
      <c r="AB108" s="168"/>
      <c r="AC108" s="168"/>
      <c r="AD108" s="141">
        <f t="shared" si="24"/>
        <v>0</v>
      </c>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7">
        <f t="shared" si="25"/>
        <v>0</v>
      </c>
      <c r="BH108" s="56"/>
      <c r="BI108" s="56"/>
      <c r="BJ108" s="56"/>
      <c r="BK108" s="152" t="s">
        <v>409</v>
      </c>
      <c r="BL108" s="17" t="s">
        <v>139</v>
      </c>
      <c r="BM108" s="149"/>
      <c r="BN108" s="15" t="s">
        <v>95</v>
      </c>
      <c r="BO108" s="15" t="s">
        <v>505</v>
      </c>
      <c r="BP108" s="15" t="s">
        <v>863</v>
      </c>
      <c r="BQ108" s="132"/>
      <c r="BR108" s="170"/>
      <c r="BS108" s="46" t="s">
        <v>1145</v>
      </c>
      <c r="BT108" s="46"/>
      <c r="BU108" s="46"/>
      <c r="BV108" s="46"/>
      <c r="BW108" s="46"/>
      <c r="BX108" s="46"/>
      <c r="BY108" s="46"/>
      <c r="BZ108" s="46"/>
      <c r="CA108" s="46"/>
      <c r="CB108" s="46"/>
      <c r="CC108" s="46"/>
      <c r="CD108" s="46"/>
      <c r="CE108" s="46"/>
      <c r="CF108" s="46"/>
      <c r="CG108" s="46"/>
      <c r="CH108" s="46"/>
      <c r="CI108" s="46"/>
      <c r="CJ108" s="46"/>
      <c r="CK108" s="46"/>
      <c r="CL108" s="46"/>
    </row>
    <row r="109" spans="1:90" s="49" customFormat="1" ht="56.25" x14ac:dyDescent="0.3">
      <c r="A109" s="15">
        <v>95</v>
      </c>
      <c r="B109" s="47" t="s">
        <v>1159</v>
      </c>
      <c r="C109" s="7">
        <f t="shared" si="20"/>
        <v>0.08</v>
      </c>
      <c r="D109" s="705">
        <v>0.08</v>
      </c>
      <c r="E109" s="7">
        <f t="shared" si="17"/>
        <v>0</v>
      </c>
      <c r="F109" s="7">
        <f t="shared" si="21"/>
        <v>0</v>
      </c>
      <c r="G109" s="140">
        <f t="shared" si="26"/>
        <v>0</v>
      </c>
      <c r="H109" s="168"/>
      <c r="I109" s="168"/>
      <c r="J109" s="168"/>
      <c r="K109" s="706"/>
      <c r="L109" s="168"/>
      <c r="M109" s="140">
        <f t="shared" si="22"/>
        <v>0</v>
      </c>
      <c r="N109" s="168"/>
      <c r="O109" s="168"/>
      <c r="P109" s="168"/>
      <c r="Q109" s="168"/>
      <c r="R109" s="168"/>
      <c r="S109" s="168"/>
      <c r="T109" s="168"/>
      <c r="U109" s="7">
        <f t="shared" si="23"/>
        <v>0</v>
      </c>
      <c r="V109" s="168"/>
      <c r="W109" s="168"/>
      <c r="X109" s="168"/>
      <c r="Y109" s="168"/>
      <c r="Z109" s="168"/>
      <c r="AA109" s="168"/>
      <c r="AB109" s="168"/>
      <c r="AC109" s="168"/>
      <c r="AD109" s="141">
        <f t="shared" si="24"/>
        <v>0</v>
      </c>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7">
        <f t="shared" si="25"/>
        <v>0</v>
      </c>
      <c r="BH109" s="56"/>
      <c r="BI109" s="56"/>
      <c r="BJ109" s="56"/>
      <c r="BK109" s="152" t="s">
        <v>409</v>
      </c>
      <c r="BL109" s="17" t="s">
        <v>139</v>
      </c>
      <c r="BM109" s="149"/>
      <c r="BN109" s="15" t="s">
        <v>95</v>
      </c>
      <c r="BO109" s="15" t="s">
        <v>505</v>
      </c>
      <c r="BP109" s="15" t="s">
        <v>863</v>
      </c>
      <c r="BQ109" s="132"/>
      <c r="BR109" s="170"/>
      <c r="BS109" s="46" t="s">
        <v>1118</v>
      </c>
      <c r="BT109" s="46"/>
      <c r="BU109" s="46"/>
      <c r="BV109" s="46"/>
      <c r="BW109" s="46"/>
      <c r="BX109" s="46"/>
      <c r="BY109" s="46"/>
      <c r="BZ109" s="46"/>
      <c r="CA109" s="46"/>
      <c r="CB109" s="46"/>
      <c r="CC109" s="46"/>
      <c r="CD109" s="46"/>
      <c r="CE109" s="46"/>
      <c r="CF109" s="46"/>
      <c r="CG109" s="46"/>
      <c r="CH109" s="46"/>
      <c r="CI109" s="46"/>
      <c r="CJ109" s="46"/>
      <c r="CK109" s="46"/>
      <c r="CL109" s="46"/>
    </row>
    <row r="110" spans="1:90" s="84" customFormat="1" ht="37.5" x14ac:dyDescent="0.3">
      <c r="A110" s="15">
        <v>96</v>
      </c>
      <c r="B110" s="73" t="s">
        <v>946</v>
      </c>
      <c r="C110" s="74">
        <f t="shared" si="20"/>
        <v>0.1</v>
      </c>
      <c r="D110" s="723">
        <v>0.05</v>
      </c>
      <c r="E110" s="74">
        <f t="shared" si="17"/>
        <v>0.05</v>
      </c>
      <c r="F110" s="74">
        <f t="shared" si="21"/>
        <v>0.05</v>
      </c>
      <c r="G110" s="293">
        <f t="shared" si="26"/>
        <v>0</v>
      </c>
      <c r="H110" s="295"/>
      <c r="I110" s="295"/>
      <c r="J110" s="295"/>
      <c r="K110" s="295">
        <v>0.05</v>
      </c>
      <c r="L110" s="295"/>
      <c r="M110" s="293">
        <f t="shared" si="22"/>
        <v>0</v>
      </c>
      <c r="N110" s="295"/>
      <c r="O110" s="295"/>
      <c r="P110" s="295"/>
      <c r="Q110" s="295"/>
      <c r="R110" s="295"/>
      <c r="S110" s="295"/>
      <c r="T110" s="295"/>
      <c r="U110" s="74">
        <f t="shared" si="23"/>
        <v>0</v>
      </c>
      <c r="V110" s="295"/>
      <c r="W110" s="295"/>
      <c r="X110" s="295"/>
      <c r="Y110" s="295"/>
      <c r="Z110" s="295"/>
      <c r="AA110" s="295"/>
      <c r="AB110" s="295"/>
      <c r="AC110" s="295"/>
      <c r="AD110" s="296">
        <f t="shared" si="24"/>
        <v>0</v>
      </c>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74">
        <f t="shared" si="25"/>
        <v>0</v>
      </c>
      <c r="BH110" s="292"/>
      <c r="BI110" s="292"/>
      <c r="BJ110" s="292"/>
      <c r="BK110" s="297" t="s">
        <v>409</v>
      </c>
      <c r="BL110" s="92" t="s">
        <v>139</v>
      </c>
      <c r="BM110" s="291" t="s">
        <v>1203</v>
      </c>
      <c r="BN110" s="87" t="s">
        <v>95</v>
      </c>
      <c r="BO110" s="80" t="s">
        <v>505</v>
      </c>
      <c r="BP110" s="80" t="s">
        <v>863</v>
      </c>
      <c r="BQ110" s="718"/>
      <c r="BR110" s="299"/>
      <c r="BS110" s="83" t="s">
        <v>1146</v>
      </c>
      <c r="BT110" s="83"/>
      <c r="BU110" s="83"/>
      <c r="BV110" s="83"/>
      <c r="BW110" s="83"/>
      <c r="BX110" s="83"/>
      <c r="BY110" s="83"/>
      <c r="BZ110" s="83"/>
      <c r="CA110" s="83"/>
      <c r="CB110" s="83"/>
      <c r="CC110" s="83"/>
      <c r="CD110" s="83"/>
      <c r="CE110" s="83"/>
      <c r="CF110" s="83"/>
      <c r="CG110" s="83"/>
      <c r="CH110" s="83"/>
      <c r="CI110" s="83"/>
      <c r="CJ110" s="83"/>
      <c r="CK110" s="83"/>
      <c r="CL110" s="83"/>
    </row>
    <row r="111" spans="1:90" s="49" customFormat="1" ht="37.5" x14ac:dyDescent="0.3">
      <c r="A111" s="15">
        <v>97</v>
      </c>
      <c r="B111" s="47" t="s">
        <v>947</v>
      </c>
      <c r="C111" s="7">
        <f t="shared" si="20"/>
        <v>0.1</v>
      </c>
      <c r="D111" s="705">
        <v>0.1</v>
      </c>
      <c r="E111" s="7">
        <f t="shared" si="17"/>
        <v>0</v>
      </c>
      <c r="F111" s="7">
        <f t="shared" si="21"/>
        <v>0</v>
      </c>
      <c r="G111" s="140">
        <f t="shared" si="26"/>
        <v>0</v>
      </c>
      <c r="H111" s="168"/>
      <c r="I111" s="168"/>
      <c r="J111" s="168"/>
      <c r="K111" s="168"/>
      <c r="L111" s="168"/>
      <c r="M111" s="140">
        <f t="shared" si="22"/>
        <v>0</v>
      </c>
      <c r="N111" s="168"/>
      <c r="O111" s="168"/>
      <c r="P111" s="168"/>
      <c r="Q111" s="168"/>
      <c r="R111" s="168"/>
      <c r="S111" s="168"/>
      <c r="T111" s="168"/>
      <c r="U111" s="7">
        <f t="shared" si="23"/>
        <v>0</v>
      </c>
      <c r="V111" s="168"/>
      <c r="W111" s="168"/>
      <c r="X111" s="168"/>
      <c r="Y111" s="168"/>
      <c r="Z111" s="168"/>
      <c r="AA111" s="168"/>
      <c r="AB111" s="168"/>
      <c r="AC111" s="168"/>
      <c r="AD111" s="141">
        <f t="shared" si="24"/>
        <v>0</v>
      </c>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7">
        <f t="shared" si="25"/>
        <v>0</v>
      </c>
      <c r="BH111" s="56"/>
      <c r="BI111" s="56"/>
      <c r="BJ111" s="56"/>
      <c r="BK111" s="152" t="s">
        <v>409</v>
      </c>
      <c r="BL111" s="17" t="s">
        <v>139</v>
      </c>
      <c r="BM111" s="149"/>
      <c r="BN111" s="38" t="s">
        <v>95</v>
      </c>
      <c r="BO111" s="15" t="s">
        <v>505</v>
      </c>
      <c r="BP111" s="15" t="s">
        <v>863</v>
      </c>
      <c r="BQ111" s="132"/>
      <c r="BR111" s="170"/>
      <c r="BS111" s="46" t="s">
        <v>1118</v>
      </c>
      <c r="BT111" s="46"/>
      <c r="BU111" s="46"/>
      <c r="BV111" s="46"/>
      <c r="BW111" s="46"/>
      <c r="BX111" s="46"/>
      <c r="BY111" s="46"/>
      <c r="BZ111" s="46"/>
      <c r="CA111" s="46"/>
      <c r="CB111" s="46"/>
      <c r="CC111" s="46"/>
      <c r="CD111" s="46"/>
      <c r="CE111" s="46"/>
      <c r="CF111" s="46"/>
      <c r="CG111" s="46"/>
      <c r="CH111" s="46"/>
      <c r="CI111" s="46"/>
      <c r="CJ111" s="46"/>
      <c r="CK111" s="46"/>
      <c r="CL111" s="46"/>
    </row>
    <row r="112" spans="1:90" s="49" customFormat="1" ht="37.5" x14ac:dyDescent="0.3">
      <c r="A112" s="15">
        <v>98</v>
      </c>
      <c r="B112" s="583" t="s">
        <v>849</v>
      </c>
      <c r="C112" s="7">
        <f t="shared" si="20"/>
        <v>0.03</v>
      </c>
      <c r="D112" s="15">
        <v>0.03</v>
      </c>
      <c r="E112" s="7">
        <f t="shared" si="17"/>
        <v>0</v>
      </c>
      <c r="F112" s="7">
        <f t="shared" si="21"/>
        <v>0</v>
      </c>
      <c r="G112" s="140">
        <f t="shared" si="26"/>
        <v>0</v>
      </c>
      <c r="H112" s="168"/>
      <c r="I112" s="168"/>
      <c r="J112" s="168"/>
      <c r="K112" s="168"/>
      <c r="L112" s="168"/>
      <c r="M112" s="140">
        <f t="shared" si="22"/>
        <v>0</v>
      </c>
      <c r="N112" s="168"/>
      <c r="O112" s="168"/>
      <c r="P112" s="168"/>
      <c r="Q112" s="168"/>
      <c r="R112" s="168"/>
      <c r="S112" s="168"/>
      <c r="T112" s="168"/>
      <c r="U112" s="7">
        <f t="shared" si="23"/>
        <v>0</v>
      </c>
      <c r="V112" s="168"/>
      <c r="W112" s="168"/>
      <c r="X112" s="168"/>
      <c r="Y112" s="168"/>
      <c r="Z112" s="168"/>
      <c r="AA112" s="168"/>
      <c r="AB112" s="168"/>
      <c r="AC112" s="168"/>
      <c r="AD112" s="141">
        <f t="shared" si="24"/>
        <v>0</v>
      </c>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7">
        <f t="shared" si="25"/>
        <v>0</v>
      </c>
      <c r="BH112" s="56"/>
      <c r="BI112" s="56"/>
      <c r="BJ112" s="56"/>
      <c r="BK112" s="152" t="s">
        <v>409</v>
      </c>
      <c r="BL112" s="15" t="s">
        <v>131</v>
      </c>
      <c r="BM112" s="149"/>
      <c r="BN112" s="15" t="s">
        <v>95</v>
      </c>
      <c r="BO112" s="15" t="s">
        <v>505</v>
      </c>
      <c r="BP112" s="15" t="s">
        <v>863</v>
      </c>
      <c r="BQ112" s="132"/>
      <c r="BR112" s="170"/>
      <c r="BS112" s="46"/>
      <c r="BT112" s="46"/>
      <c r="BU112" s="46"/>
      <c r="BV112" s="46"/>
      <c r="BW112" s="46"/>
      <c r="BX112" s="46"/>
      <c r="BY112" s="46"/>
      <c r="BZ112" s="46"/>
      <c r="CA112" s="46"/>
      <c r="CB112" s="46"/>
      <c r="CC112" s="46"/>
      <c r="CD112" s="46"/>
      <c r="CE112" s="46"/>
      <c r="CF112" s="46"/>
      <c r="CG112" s="46"/>
      <c r="CH112" s="46"/>
      <c r="CI112" s="46"/>
      <c r="CJ112" s="46"/>
      <c r="CK112" s="46"/>
      <c r="CL112" s="46"/>
    </row>
    <row r="113" spans="1:90" s="84" customFormat="1" ht="37.5" x14ac:dyDescent="0.3">
      <c r="A113" s="15">
        <v>99</v>
      </c>
      <c r="B113" s="720" t="s">
        <v>861</v>
      </c>
      <c r="C113" s="74">
        <f t="shared" si="20"/>
        <v>0.2</v>
      </c>
      <c r="D113" s="80"/>
      <c r="E113" s="74">
        <f t="shared" si="17"/>
        <v>0.2</v>
      </c>
      <c r="F113" s="74">
        <f t="shared" si="21"/>
        <v>0.2</v>
      </c>
      <c r="G113" s="293">
        <f t="shared" si="26"/>
        <v>0</v>
      </c>
      <c r="H113" s="295"/>
      <c r="I113" s="295"/>
      <c r="J113" s="295"/>
      <c r="K113" s="291">
        <v>0.2</v>
      </c>
      <c r="L113" s="295"/>
      <c r="M113" s="293">
        <f t="shared" si="22"/>
        <v>0</v>
      </c>
      <c r="N113" s="295"/>
      <c r="O113" s="295"/>
      <c r="P113" s="295"/>
      <c r="Q113" s="295"/>
      <c r="R113" s="295"/>
      <c r="S113" s="295"/>
      <c r="T113" s="295"/>
      <c r="U113" s="74">
        <f t="shared" si="23"/>
        <v>0</v>
      </c>
      <c r="V113" s="295"/>
      <c r="W113" s="295"/>
      <c r="X113" s="295"/>
      <c r="Y113" s="295"/>
      <c r="Z113" s="295"/>
      <c r="AA113" s="295"/>
      <c r="AB113" s="295"/>
      <c r="AC113" s="295"/>
      <c r="AD113" s="296">
        <f t="shared" si="24"/>
        <v>0</v>
      </c>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74">
        <f t="shared" si="25"/>
        <v>0</v>
      </c>
      <c r="BH113" s="292"/>
      <c r="BI113" s="292"/>
      <c r="BJ113" s="292"/>
      <c r="BK113" s="297" t="s">
        <v>409</v>
      </c>
      <c r="BL113" s="92" t="s">
        <v>450</v>
      </c>
      <c r="BM113" s="291"/>
      <c r="BN113" s="87" t="s">
        <v>95</v>
      </c>
      <c r="BO113" s="80" t="s">
        <v>505</v>
      </c>
      <c r="BP113" s="80" t="s">
        <v>863</v>
      </c>
      <c r="BQ113" s="718"/>
      <c r="BR113" s="299"/>
      <c r="BS113" s="83"/>
      <c r="BT113" s="83"/>
      <c r="BU113" s="83"/>
      <c r="BV113" s="83"/>
      <c r="BW113" s="83"/>
      <c r="BX113" s="83"/>
      <c r="BY113" s="83"/>
      <c r="BZ113" s="83"/>
      <c r="CA113" s="83"/>
      <c r="CB113" s="83"/>
      <c r="CC113" s="83"/>
      <c r="CD113" s="83"/>
      <c r="CE113" s="83"/>
      <c r="CF113" s="83"/>
      <c r="CG113" s="83"/>
      <c r="CH113" s="83"/>
      <c r="CI113" s="83"/>
      <c r="CJ113" s="83"/>
      <c r="CK113" s="83"/>
      <c r="CL113" s="83"/>
    </row>
  </sheetData>
  <autoFilter ref="A11:EH113"/>
  <mergeCells count="61">
    <mergeCell ref="BO13:BO14"/>
    <mergeCell ref="A15:A16"/>
    <mergeCell ref="B15:B16"/>
    <mergeCell ref="BO15:BO16"/>
    <mergeCell ref="BP15:BP16"/>
    <mergeCell ref="BG7:BG8"/>
    <mergeCell ref="BH7:BH8"/>
    <mergeCell ref="BI7:BI8"/>
    <mergeCell ref="BJ7:BJ8"/>
    <mergeCell ref="A13:A14"/>
    <mergeCell ref="B13:B14"/>
    <mergeCell ref="BA7:BA8"/>
    <mergeCell ref="BB7:BB8"/>
    <mergeCell ref="BC7:BC8"/>
    <mergeCell ref="BD7:BD8"/>
    <mergeCell ref="BE7:BE8"/>
    <mergeCell ref="BF7:BF8"/>
    <mergeCell ref="AU7:AU8"/>
    <mergeCell ref="AV7:AV8"/>
    <mergeCell ref="AW7:AW8"/>
    <mergeCell ref="AX7:AX8"/>
    <mergeCell ref="AY7:AY8"/>
    <mergeCell ref="AZ7:AZ8"/>
    <mergeCell ref="Z7:Z8"/>
    <mergeCell ref="AA7:AA8"/>
    <mergeCell ref="AB7:AB8"/>
    <mergeCell ref="AC7:AC8"/>
    <mergeCell ref="AD7:AD8"/>
    <mergeCell ref="AE7:AT7"/>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BP5:BP8"/>
    <mergeCell ref="A1:B1"/>
    <mergeCell ref="A2:BP2"/>
    <mergeCell ref="A3:BP3"/>
    <mergeCell ref="A4:BO4"/>
    <mergeCell ref="A5:A8"/>
    <mergeCell ref="B5:B8"/>
    <mergeCell ref="C5:C8"/>
    <mergeCell ref="D5:D8"/>
    <mergeCell ref="E5:E8"/>
    <mergeCell ref="F5:BJ5"/>
    <mergeCell ref="BK5:BK8"/>
    <mergeCell ref="BL5:BL8"/>
    <mergeCell ref="BM5:BM8"/>
    <mergeCell ref="BN5:BN8"/>
    <mergeCell ref="BO5:BO8"/>
  </mergeCells>
  <conditionalFormatting sqref="B12 D12:BJ12">
    <cfRule type="duplicateValues" dxfId="30" priority="1" stopIfTrue="1"/>
  </conditionalFormatting>
  <conditionalFormatting sqref="C12">
    <cfRule type="duplicateValues" dxfId="29" priority="2" stopIfTrue="1"/>
  </conditionalFormatting>
  <conditionalFormatting sqref="B12:BJ12">
    <cfRule type="duplicateValues" dxfId="28" priority="3" stopIfTrue="1"/>
  </conditionalFormatting>
  <conditionalFormatting sqref="AD12">
    <cfRule type="duplicateValues" dxfId="27" priority="4" stopIfTrue="1"/>
  </conditionalFormatting>
  <conditionalFormatting sqref="B12">
    <cfRule type="duplicateValues" dxfId="26" priority="5"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4"/>
  <dimension ref="A1"/>
  <sheetViews>
    <sheetView workbookViewId="0"/>
  </sheetViews>
  <sheetFormatPr defaultRowHeight="18.75" x14ac:dyDescent="0.3"/>
  <sheetData>
    <row r="1" spans="1:1" x14ac:dyDescent="0.3">
      <c r="A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5" filterMode="1"/>
  <dimension ref="A1:DS311"/>
  <sheetViews>
    <sheetView showZeros="0" zoomScale="70" zoomScaleNormal="70" workbookViewId="0">
      <pane xSplit="6" ySplit="9" topLeftCell="BN149" activePane="bottomRight" state="frozen"/>
      <selection pane="topRight" activeCell="G1" sqref="G1"/>
      <selection pane="bottomLeft" activeCell="A10" sqref="A10"/>
      <selection pane="bottomRight" activeCell="C84" sqref="C84:C305"/>
    </sheetView>
  </sheetViews>
  <sheetFormatPr defaultColWidth="8.77734375" defaultRowHeight="18.75" x14ac:dyDescent="0.3"/>
  <cols>
    <col min="1" max="1" width="8.21875" style="132" customWidth="1"/>
    <col min="2" max="2" width="46" style="46" customWidth="1"/>
    <col min="3" max="3" width="10" style="46" customWidth="1"/>
    <col min="4" max="4" width="9.77734375" style="46" customWidth="1"/>
    <col min="5" max="5" width="8.6640625" style="46" customWidth="1"/>
    <col min="6" max="6" width="9.77734375" style="46" customWidth="1"/>
    <col min="7" max="19" width="12" style="46" customWidth="1"/>
    <col min="20" max="20" width="9.44140625" style="46" customWidth="1"/>
    <col min="21" max="21" width="10.77734375" style="46" customWidth="1"/>
    <col min="22" max="58" width="12" style="46" hidden="1" customWidth="1"/>
    <col min="59" max="59" width="8.77734375" style="46" customWidth="1"/>
    <col min="60" max="60" width="7.77734375" style="46" customWidth="1"/>
    <col min="61" max="62" width="9.77734375" style="46" customWidth="1"/>
    <col min="63" max="63" width="0.21875" style="46" customWidth="1"/>
    <col min="64" max="64" width="17.77734375" style="46" customWidth="1"/>
    <col min="65" max="65" width="8.109375" style="46" customWidth="1"/>
    <col min="66" max="66" width="8.77734375" style="132" customWidth="1"/>
    <col min="67" max="67" width="35.44140625" style="132" customWidth="1"/>
    <col min="68" max="68" width="19" style="132" customWidth="1"/>
    <col min="69" max="69" width="14" style="46" customWidth="1"/>
    <col min="70" max="70" width="19" style="132" customWidth="1"/>
    <col min="71" max="71" width="18.77734375" style="46" customWidth="1"/>
    <col min="72" max="72" width="26.88671875" style="46" customWidth="1"/>
    <col min="73" max="79" width="13.77734375" style="46" customWidth="1"/>
    <col min="80" max="80" width="3.77734375" style="46" customWidth="1"/>
    <col min="81" max="81" width="5.77734375" style="46" customWidth="1"/>
    <col min="82" max="82" width="8.77734375" style="46" customWidth="1"/>
    <col min="83" max="83" width="2.77734375" style="46" customWidth="1"/>
    <col min="84" max="84" width="6.77734375" style="46" customWidth="1"/>
    <col min="85" max="85" width="6.21875" style="46" customWidth="1"/>
    <col min="86" max="86" width="22.109375" style="588" customWidth="1"/>
    <col min="87" max="87" width="55.77734375" style="46" customWidth="1"/>
    <col min="88" max="88" width="8.77734375" style="46" customWidth="1"/>
    <col min="89" max="89" width="5.109375" style="46" customWidth="1"/>
    <col min="90" max="90" width="6" style="46" customWidth="1"/>
    <col min="91" max="91" width="4.44140625" style="46" customWidth="1"/>
    <col min="92" max="92" width="7.5546875" style="46" customWidth="1"/>
    <col min="93" max="93" width="8.6640625" style="46" customWidth="1"/>
    <col min="94" max="94" width="8.77734375" style="46" hidden="1" customWidth="1"/>
    <col min="95" max="102" width="8.77734375" style="46" customWidth="1"/>
    <col min="103" max="103" width="12.6640625" style="46" customWidth="1"/>
    <col min="104" max="16384" width="8.77734375" style="46"/>
  </cols>
  <sheetData>
    <row r="1" spans="1:91"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1" ht="34.5" customHeight="1" x14ac:dyDescent="0.3">
      <c r="A2" s="756" t="s">
        <v>955</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R2" s="36"/>
    </row>
    <row r="3" spans="1:91" ht="33.75" customHeight="1" x14ac:dyDescent="0.3">
      <c r="A3" s="756" t="s">
        <v>375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R3" s="36"/>
    </row>
    <row r="4" spans="1:91"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R4" s="135"/>
    </row>
    <row r="5" spans="1:91"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53" t="s">
        <v>658</v>
      </c>
      <c r="BR5" s="161"/>
      <c r="CH5" s="573"/>
    </row>
    <row r="6" spans="1:91"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53"/>
      <c r="BR6" s="161"/>
      <c r="CH6" s="573"/>
    </row>
    <row r="7" spans="1:91"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53"/>
      <c r="BR7" s="161"/>
      <c r="CH7" s="573"/>
    </row>
    <row r="8" spans="1:91" s="26" customFormat="1" ht="67.7"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53"/>
      <c r="BQ8" s="26" t="s">
        <v>917</v>
      </c>
      <c r="BR8" s="161" t="s">
        <v>1153</v>
      </c>
      <c r="BS8" s="572" t="s">
        <v>1117</v>
      </c>
      <c r="BT8" s="26" t="s">
        <v>1140</v>
      </c>
      <c r="CH8" s="573"/>
    </row>
    <row r="9" spans="1:91" s="26" customForma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R9" s="161"/>
      <c r="CH9" s="573"/>
    </row>
    <row r="10" spans="1:91" s="26" customFormat="1" ht="37.5" hidden="1" x14ac:dyDescent="0.3">
      <c r="A10" s="138">
        <v>1</v>
      </c>
      <c r="B10" s="139" t="s">
        <v>126</v>
      </c>
      <c r="C10" s="141">
        <f>D10+E10</f>
        <v>63.5</v>
      </c>
      <c r="D10" s="141">
        <f>D11+D27</f>
        <v>0</v>
      </c>
      <c r="E10" s="141">
        <f t="shared" ref="E10:E29" si="0">F10+U10+BG10</f>
        <v>63.5</v>
      </c>
      <c r="F10" s="141">
        <f t="shared" ref="F10:F29" si="1">G10+K10+L10+M10+R10+S10+T10</f>
        <v>63.5</v>
      </c>
      <c r="G10" s="141">
        <f t="shared" ref="G10:L10" si="2">G11+G27</f>
        <v>0</v>
      </c>
      <c r="H10" s="141">
        <f t="shared" si="2"/>
        <v>0</v>
      </c>
      <c r="I10" s="141">
        <f t="shared" si="2"/>
        <v>0</v>
      </c>
      <c r="J10" s="141">
        <f t="shared" si="2"/>
        <v>0</v>
      </c>
      <c r="K10" s="141">
        <f t="shared" si="2"/>
        <v>7.6</v>
      </c>
      <c r="L10" s="141">
        <f t="shared" si="2"/>
        <v>0.4</v>
      </c>
      <c r="M10" s="141">
        <f t="shared" ref="M10:M29" si="3">SUM(N10:P10)</f>
        <v>55.5</v>
      </c>
      <c r="N10" s="141">
        <f t="shared" ref="N10:T10" si="4">N11+N27</f>
        <v>0</v>
      </c>
      <c r="O10" s="141">
        <f t="shared" si="4"/>
        <v>0</v>
      </c>
      <c r="P10" s="141">
        <f t="shared" si="4"/>
        <v>55.5</v>
      </c>
      <c r="Q10" s="141">
        <f t="shared" si="4"/>
        <v>0</v>
      </c>
      <c r="R10" s="141">
        <f t="shared" si="4"/>
        <v>0</v>
      </c>
      <c r="S10" s="141">
        <f t="shared" si="4"/>
        <v>0</v>
      </c>
      <c r="T10" s="141">
        <f t="shared" si="4"/>
        <v>0</v>
      </c>
      <c r="U10" s="141">
        <f t="shared" ref="U10:U29" si="5">V10+W10+X10+Y10+Z10+AA10+AB10+AC10+AD10+AU10+AV10+AW10+AX10+AY10+AZ10+BA10+BB10+BC10+BD10+BE10+BF10</f>
        <v>0</v>
      </c>
      <c r="V10" s="141">
        <f t="shared" ref="V10:AC10" si="6">V11+V27</f>
        <v>0</v>
      </c>
      <c r="W10" s="141">
        <f t="shared" si="6"/>
        <v>0</v>
      </c>
      <c r="X10" s="141">
        <f t="shared" si="6"/>
        <v>0</v>
      </c>
      <c r="Y10" s="141">
        <f t="shared" si="6"/>
        <v>0</v>
      </c>
      <c r="Z10" s="141">
        <f t="shared" si="6"/>
        <v>0</v>
      </c>
      <c r="AA10" s="141">
        <f t="shared" si="6"/>
        <v>0</v>
      </c>
      <c r="AB10" s="141">
        <f t="shared" si="6"/>
        <v>0</v>
      </c>
      <c r="AC10" s="141">
        <f t="shared" si="6"/>
        <v>0</v>
      </c>
      <c r="AD10" s="141">
        <f t="shared" ref="AD10:AD29" si="7">SUM(AE10:AT10)</f>
        <v>0</v>
      </c>
      <c r="AE10" s="141">
        <f t="shared" ref="AE10:BF10" si="8">AE11+AE27</f>
        <v>0</v>
      </c>
      <c r="AF10" s="141">
        <f t="shared" si="8"/>
        <v>0</v>
      </c>
      <c r="AG10" s="141">
        <f t="shared" si="8"/>
        <v>0</v>
      </c>
      <c r="AH10" s="141">
        <f t="shared" si="8"/>
        <v>0</v>
      </c>
      <c r="AI10" s="141">
        <f t="shared" si="8"/>
        <v>0</v>
      </c>
      <c r="AJ10" s="141">
        <f t="shared" si="8"/>
        <v>0</v>
      </c>
      <c r="AK10" s="141">
        <f t="shared" si="8"/>
        <v>0</v>
      </c>
      <c r="AL10" s="141">
        <f t="shared" si="8"/>
        <v>0</v>
      </c>
      <c r="AM10" s="141">
        <f t="shared" si="8"/>
        <v>0</v>
      </c>
      <c r="AN10" s="141">
        <f t="shared" si="8"/>
        <v>0</v>
      </c>
      <c r="AO10" s="141">
        <f t="shared" si="8"/>
        <v>0</v>
      </c>
      <c r="AP10" s="141">
        <f t="shared" si="8"/>
        <v>0</v>
      </c>
      <c r="AQ10" s="141">
        <f t="shared" si="8"/>
        <v>0</v>
      </c>
      <c r="AR10" s="141">
        <f t="shared" si="8"/>
        <v>0</v>
      </c>
      <c r="AS10" s="141">
        <f t="shared" si="8"/>
        <v>0</v>
      </c>
      <c r="AT10" s="141">
        <f t="shared" si="8"/>
        <v>0</v>
      </c>
      <c r="AU10" s="141">
        <f t="shared" si="8"/>
        <v>0</v>
      </c>
      <c r="AV10" s="141">
        <f t="shared" si="8"/>
        <v>0</v>
      </c>
      <c r="AW10" s="141">
        <f t="shared" si="8"/>
        <v>0</v>
      </c>
      <c r="AX10" s="141">
        <f t="shared" si="8"/>
        <v>0</v>
      </c>
      <c r="AY10" s="141">
        <f t="shared" si="8"/>
        <v>0</v>
      </c>
      <c r="AZ10" s="141">
        <f t="shared" si="8"/>
        <v>0</v>
      </c>
      <c r="BA10" s="141">
        <f t="shared" si="8"/>
        <v>0</v>
      </c>
      <c r="BB10" s="141">
        <f t="shared" si="8"/>
        <v>0</v>
      </c>
      <c r="BC10" s="141">
        <f t="shared" si="8"/>
        <v>0</v>
      </c>
      <c r="BD10" s="141">
        <f t="shared" si="8"/>
        <v>0</v>
      </c>
      <c r="BE10" s="141">
        <f t="shared" si="8"/>
        <v>0</v>
      </c>
      <c r="BF10" s="141">
        <f t="shared" si="8"/>
        <v>0</v>
      </c>
      <c r="BG10" s="141">
        <f t="shared" ref="BG10:BG29" si="9">BH10+BI10+BJ10</f>
        <v>0</v>
      </c>
      <c r="BH10" s="141">
        <f>BH11+BH27</f>
        <v>0</v>
      </c>
      <c r="BI10" s="141">
        <f>BI11+BI27</f>
        <v>0</v>
      </c>
      <c r="BJ10" s="141">
        <f>BJ11+BJ27</f>
        <v>0</v>
      </c>
      <c r="BK10" s="142"/>
      <c r="BL10" s="29"/>
      <c r="BM10" s="142"/>
      <c r="BN10" s="142"/>
      <c r="BO10" s="142"/>
      <c r="BP10" s="143">
        <v>0</v>
      </c>
      <c r="BR10" s="572"/>
      <c r="CH10" s="573"/>
    </row>
    <row r="11" spans="1:91" s="26" customFormat="1" hidden="1" x14ac:dyDescent="0.3">
      <c r="A11" s="145" t="s">
        <v>127</v>
      </c>
      <c r="B11" s="139" t="s">
        <v>128</v>
      </c>
      <c r="C11" s="141">
        <f t="shared" ref="C11:C84" si="10">D11+E11</f>
        <v>63.5</v>
      </c>
      <c r="D11" s="141">
        <f>D12+D26</f>
        <v>0</v>
      </c>
      <c r="E11" s="141">
        <f t="shared" si="0"/>
        <v>63.5</v>
      </c>
      <c r="F11" s="141">
        <f t="shared" si="1"/>
        <v>63.5</v>
      </c>
      <c r="G11" s="141">
        <f t="shared" ref="G11:L11" si="11">G12+G26</f>
        <v>0</v>
      </c>
      <c r="H11" s="141">
        <f t="shared" si="11"/>
        <v>0</v>
      </c>
      <c r="I11" s="141">
        <f t="shared" si="11"/>
        <v>0</v>
      </c>
      <c r="J11" s="141">
        <f t="shared" si="11"/>
        <v>0</v>
      </c>
      <c r="K11" s="141">
        <f t="shared" si="11"/>
        <v>7.6</v>
      </c>
      <c r="L11" s="141">
        <f t="shared" si="11"/>
        <v>0.4</v>
      </c>
      <c r="M11" s="141">
        <f t="shared" si="3"/>
        <v>55.5</v>
      </c>
      <c r="N11" s="141">
        <f t="shared" ref="N11:T11" si="12">N12+N26</f>
        <v>0</v>
      </c>
      <c r="O11" s="141">
        <f t="shared" si="12"/>
        <v>0</v>
      </c>
      <c r="P11" s="141">
        <f t="shared" si="12"/>
        <v>55.5</v>
      </c>
      <c r="Q11" s="141">
        <f t="shared" si="12"/>
        <v>0</v>
      </c>
      <c r="R11" s="141">
        <f t="shared" si="12"/>
        <v>0</v>
      </c>
      <c r="S11" s="141">
        <f t="shared" si="12"/>
        <v>0</v>
      </c>
      <c r="T11" s="141">
        <f t="shared" si="12"/>
        <v>0</v>
      </c>
      <c r="U11" s="141">
        <f t="shared" si="5"/>
        <v>0</v>
      </c>
      <c r="V11" s="141">
        <f t="shared" ref="V11:AC11" si="13">V12+V26</f>
        <v>0</v>
      </c>
      <c r="W11" s="141">
        <f t="shared" si="13"/>
        <v>0</v>
      </c>
      <c r="X11" s="141">
        <f t="shared" si="13"/>
        <v>0</v>
      </c>
      <c r="Y11" s="141">
        <f t="shared" si="13"/>
        <v>0</v>
      </c>
      <c r="Z11" s="141">
        <f t="shared" si="13"/>
        <v>0</v>
      </c>
      <c r="AA11" s="141">
        <f t="shared" si="13"/>
        <v>0</v>
      </c>
      <c r="AB11" s="141">
        <f t="shared" si="13"/>
        <v>0</v>
      </c>
      <c r="AC11" s="141">
        <f t="shared" si="13"/>
        <v>0</v>
      </c>
      <c r="AD11" s="141">
        <f t="shared" si="7"/>
        <v>0</v>
      </c>
      <c r="AE11" s="141">
        <f t="shared" ref="AE11:BF11" si="14">AE12+AE26</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9"/>
        <v>0</v>
      </c>
      <c r="BH11" s="141">
        <f>BH12+BH26</f>
        <v>0</v>
      </c>
      <c r="BI11" s="141">
        <f>BI12+BI26</f>
        <v>0</v>
      </c>
      <c r="BJ11" s="141">
        <f>BJ12+BJ26</f>
        <v>0</v>
      </c>
      <c r="BK11" s="146"/>
      <c r="BL11" s="29"/>
      <c r="BM11" s="142"/>
      <c r="BN11" s="142"/>
      <c r="BO11" s="142"/>
      <c r="BP11" s="143">
        <v>0</v>
      </c>
      <c r="BR11" s="572"/>
      <c r="CH11" s="573"/>
    </row>
    <row r="12" spans="1:91" s="26" customFormat="1" hidden="1" x14ac:dyDescent="0.3">
      <c r="A12" s="145" t="s">
        <v>129</v>
      </c>
      <c r="B12" s="139" t="s">
        <v>130</v>
      </c>
      <c r="C12" s="141">
        <f t="shared" si="10"/>
        <v>63.5</v>
      </c>
      <c r="D12" s="141">
        <f>SUM(D20:D25)</f>
        <v>0</v>
      </c>
      <c r="E12" s="141">
        <f t="shared" si="0"/>
        <v>63.5</v>
      </c>
      <c r="F12" s="141">
        <f t="shared" si="1"/>
        <v>63.5</v>
      </c>
      <c r="G12" s="141">
        <f t="shared" ref="G12:L12" si="15">SUM(G13:G25)</f>
        <v>0</v>
      </c>
      <c r="H12" s="141">
        <f t="shared" si="15"/>
        <v>0</v>
      </c>
      <c r="I12" s="141">
        <f t="shared" si="15"/>
        <v>0</v>
      </c>
      <c r="J12" s="141">
        <f t="shared" si="15"/>
        <v>0</v>
      </c>
      <c r="K12" s="141">
        <f t="shared" si="15"/>
        <v>7.6</v>
      </c>
      <c r="L12" s="141">
        <f t="shared" si="15"/>
        <v>0.4</v>
      </c>
      <c r="M12" s="141">
        <f t="shared" si="3"/>
        <v>55.5</v>
      </c>
      <c r="N12" s="141">
        <f t="shared" ref="N12:T12" si="16">SUM(N13:N25)</f>
        <v>0</v>
      </c>
      <c r="O12" s="141">
        <f t="shared" si="16"/>
        <v>0</v>
      </c>
      <c r="P12" s="141">
        <f t="shared" si="16"/>
        <v>55.5</v>
      </c>
      <c r="Q12" s="141">
        <f t="shared" si="16"/>
        <v>0</v>
      </c>
      <c r="R12" s="141">
        <f t="shared" si="16"/>
        <v>0</v>
      </c>
      <c r="S12" s="141">
        <f t="shared" si="16"/>
        <v>0</v>
      </c>
      <c r="T12" s="141">
        <f t="shared" si="16"/>
        <v>0</v>
      </c>
      <c r="U12" s="141">
        <f t="shared" si="5"/>
        <v>0</v>
      </c>
      <c r="V12" s="141">
        <f t="shared" ref="V12:AC12" si="17">SUM(V13:V25)</f>
        <v>0</v>
      </c>
      <c r="W12" s="141">
        <f t="shared" si="17"/>
        <v>0</v>
      </c>
      <c r="X12" s="141">
        <f t="shared" si="17"/>
        <v>0</v>
      </c>
      <c r="Y12" s="141">
        <f t="shared" si="17"/>
        <v>0</v>
      </c>
      <c r="Z12" s="141">
        <f t="shared" si="17"/>
        <v>0</v>
      </c>
      <c r="AA12" s="141">
        <f t="shared" si="17"/>
        <v>0</v>
      </c>
      <c r="AB12" s="141">
        <f t="shared" si="17"/>
        <v>0</v>
      </c>
      <c r="AC12" s="141">
        <f t="shared" si="17"/>
        <v>0</v>
      </c>
      <c r="AD12" s="141">
        <f t="shared" si="7"/>
        <v>0</v>
      </c>
      <c r="AE12" s="141">
        <f t="shared" ref="AE12:BF12" si="18">SUM(AE13:AE25)</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9"/>
        <v>0</v>
      </c>
      <c r="BH12" s="141">
        <f>SUM(BH13:BH25)</f>
        <v>0</v>
      </c>
      <c r="BI12" s="141">
        <f>SUM(BI13:BI25)</f>
        <v>0</v>
      </c>
      <c r="BJ12" s="141">
        <f>SUM(BJ13:BJ25)</f>
        <v>0</v>
      </c>
      <c r="BK12" s="146"/>
      <c r="BL12" s="29"/>
      <c r="BM12" s="142"/>
      <c r="BN12" s="142"/>
      <c r="BO12" s="142"/>
      <c r="BP12" s="143">
        <v>0</v>
      </c>
      <c r="BR12" s="572"/>
      <c r="CH12" s="573"/>
    </row>
    <row r="13" spans="1:91" s="49" customFormat="1" ht="38.1" hidden="1" customHeight="1" x14ac:dyDescent="0.3">
      <c r="A13" s="15">
        <v>1</v>
      </c>
      <c r="B13" s="11" t="s">
        <v>544</v>
      </c>
      <c r="C13" s="7">
        <f t="shared" si="10"/>
        <v>47</v>
      </c>
      <c r="D13" s="7"/>
      <c r="E13" s="7">
        <f t="shared" si="0"/>
        <v>47</v>
      </c>
      <c r="F13" s="7">
        <f t="shared" si="1"/>
        <v>47</v>
      </c>
      <c r="G13" s="561"/>
      <c r="H13" s="561"/>
      <c r="I13" s="561"/>
      <c r="J13" s="561"/>
      <c r="K13" s="561"/>
      <c r="L13" s="561"/>
      <c r="M13" s="7">
        <f t="shared" si="3"/>
        <v>47</v>
      </c>
      <c r="N13" s="561"/>
      <c r="O13" s="561"/>
      <c r="P13" s="562">
        <v>47</v>
      </c>
      <c r="Q13" s="561"/>
      <c r="R13" s="561"/>
      <c r="S13" s="561"/>
      <c r="T13" s="561"/>
      <c r="U13" s="7">
        <f t="shared" si="5"/>
        <v>0</v>
      </c>
      <c r="V13" s="561"/>
      <c r="W13" s="561"/>
      <c r="X13" s="561"/>
      <c r="Y13" s="561"/>
      <c r="Z13" s="561"/>
      <c r="AA13" s="561"/>
      <c r="AB13" s="561"/>
      <c r="AC13" s="561"/>
      <c r="AD13" s="25">
        <f t="shared" si="7"/>
        <v>0</v>
      </c>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7">
        <f t="shared" si="9"/>
        <v>0</v>
      </c>
      <c r="BH13" s="563"/>
      <c r="BI13" s="563"/>
      <c r="BJ13" s="563"/>
      <c r="BK13" s="10" t="s">
        <v>409</v>
      </c>
      <c r="BL13" s="38" t="s">
        <v>161</v>
      </c>
      <c r="BM13" s="63" t="s">
        <v>645</v>
      </c>
      <c r="BN13" s="63" t="s">
        <v>85</v>
      </c>
      <c r="BO13" s="15" t="s">
        <v>581</v>
      </c>
      <c r="BP13" s="15" t="s">
        <v>954</v>
      </c>
      <c r="BQ13" s="46"/>
      <c r="BR13" s="631"/>
      <c r="BT13" s="46"/>
      <c r="BU13" s="46"/>
      <c r="BV13" s="46"/>
      <c r="BW13" s="46"/>
      <c r="BX13" s="46"/>
      <c r="BY13" s="46"/>
      <c r="BZ13" s="46"/>
      <c r="CA13" s="46"/>
      <c r="CB13" s="46"/>
      <c r="CC13" s="46"/>
      <c r="CD13" s="46"/>
      <c r="CE13" s="46"/>
      <c r="CF13" s="46"/>
      <c r="CG13" s="46"/>
      <c r="CH13" s="588"/>
      <c r="CI13" s="46"/>
      <c r="CJ13" s="46"/>
      <c r="CK13" s="46"/>
      <c r="CL13" s="46"/>
      <c r="CM13" s="46"/>
    </row>
    <row r="14" spans="1:91" s="49" customFormat="1" ht="40.35" hidden="1" customHeight="1" x14ac:dyDescent="0.3">
      <c r="A14" s="15">
        <v>2</v>
      </c>
      <c r="B14" s="11" t="s">
        <v>766</v>
      </c>
      <c r="C14" s="7">
        <f t="shared" si="10"/>
        <v>0.1</v>
      </c>
      <c r="D14" s="7"/>
      <c r="E14" s="7">
        <f t="shared" si="0"/>
        <v>0.1</v>
      </c>
      <c r="F14" s="7">
        <f t="shared" si="1"/>
        <v>0.1</v>
      </c>
      <c r="G14" s="561"/>
      <c r="H14" s="561"/>
      <c r="I14" s="561"/>
      <c r="J14" s="561"/>
      <c r="K14" s="564"/>
      <c r="L14" s="564">
        <v>0.1</v>
      </c>
      <c r="M14" s="7">
        <f t="shared" si="3"/>
        <v>0</v>
      </c>
      <c r="N14" s="561"/>
      <c r="O14" s="561"/>
      <c r="P14" s="562"/>
      <c r="Q14" s="561"/>
      <c r="R14" s="561"/>
      <c r="S14" s="561"/>
      <c r="T14" s="561"/>
      <c r="U14" s="7">
        <f t="shared" si="5"/>
        <v>0</v>
      </c>
      <c r="V14" s="561"/>
      <c r="W14" s="561"/>
      <c r="X14" s="561"/>
      <c r="Y14" s="561"/>
      <c r="Z14" s="561"/>
      <c r="AA14" s="561"/>
      <c r="AB14" s="561"/>
      <c r="AC14" s="561"/>
      <c r="AD14" s="25">
        <f t="shared" si="7"/>
        <v>0</v>
      </c>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7">
        <f t="shared" si="9"/>
        <v>0</v>
      </c>
      <c r="BH14" s="563"/>
      <c r="BI14" s="563"/>
      <c r="BJ14" s="563"/>
      <c r="BK14" s="10" t="s">
        <v>409</v>
      </c>
      <c r="BL14" s="15" t="s">
        <v>169</v>
      </c>
      <c r="BM14" s="63" t="s">
        <v>983</v>
      </c>
      <c r="BN14" s="63" t="s">
        <v>85</v>
      </c>
      <c r="BO14" s="15" t="s">
        <v>993</v>
      </c>
      <c r="BP14" s="15" t="s">
        <v>954</v>
      </c>
      <c r="BQ14" s="46" t="s">
        <v>854</v>
      </c>
      <c r="BR14" s="631"/>
      <c r="BT14" s="46"/>
      <c r="BU14" s="46"/>
      <c r="BV14" s="46"/>
      <c r="BW14" s="46"/>
      <c r="BX14" s="46"/>
      <c r="BY14" s="46"/>
      <c r="BZ14" s="46"/>
      <c r="CA14" s="46"/>
      <c r="CB14" s="46"/>
      <c r="CC14" s="46"/>
      <c r="CD14" s="46"/>
      <c r="CE14" s="46"/>
      <c r="CF14" s="46"/>
      <c r="CG14" s="46"/>
      <c r="CH14" s="588"/>
      <c r="CI14" s="46"/>
      <c r="CJ14" s="46"/>
      <c r="CK14" s="46"/>
      <c r="CL14" s="46"/>
      <c r="CM14" s="46"/>
    </row>
    <row r="15" spans="1:91" s="49" customFormat="1" ht="40.35" hidden="1" customHeight="1" x14ac:dyDescent="0.3">
      <c r="A15" s="15">
        <v>3</v>
      </c>
      <c r="B15" s="11" t="s">
        <v>767</v>
      </c>
      <c r="C15" s="7">
        <f t="shared" si="10"/>
        <v>0.1</v>
      </c>
      <c r="D15" s="7"/>
      <c r="E15" s="7">
        <f t="shared" si="0"/>
        <v>0.1</v>
      </c>
      <c r="F15" s="7">
        <f t="shared" si="1"/>
        <v>0.1</v>
      </c>
      <c r="G15" s="561"/>
      <c r="H15" s="561"/>
      <c r="I15" s="561"/>
      <c r="J15" s="561"/>
      <c r="K15" s="564"/>
      <c r="L15" s="564">
        <v>0.1</v>
      </c>
      <c r="M15" s="7">
        <f t="shared" si="3"/>
        <v>0</v>
      </c>
      <c r="N15" s="561"/>
      <c r="O15" s="561"/>
      <c r="P15" s="561"/>
      <c r="Q15" s="561"/>
      <c r="R15" s="561"/>
      <c r="S15" s="561"/>
      <c r="T15" s="561"/>
      <c r="U15" s="7">
        <f t="shared" si="5"/>
        <v>0</v>
      </c>
      <c r="V15" s="561"/>
      <c r="W15" s="561"/>
      <c r="X15" s="561"/>
      <c r="Y15" s="561"/>
      <c r="Z15" s="561"/>
      <c r="AA15" s="561"/>
      <c r="AB15" s="561"/>
      <c r="AC15" s="561"/>
      <c r="AD15" s="25">
        <f t="shared" si="7"/>
        <v>0</v>
      </c>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7">
        <f t="shared" si="9"/>
        <v>0</v>
      </c>
      <c r="BH15" s="563"/>
      <c r="BI15" s="563"/>
      <c r="BJ15" s="563"/>
      <c r="BK15" s="10" t="s">
        <v>409</v>
      </c>
      <c r="BL15" s="15" t="s">
        <v>373</v>
      </c>
      <c r="BM15" s="63" t="s">
        <v>965</v>
      </c>
      <c r="BN15" s="63" t="s">
        <v>85</v>
      </c>
      <c r="BO15" s="15" t="s">
        <v>993</v>
      </c>
      <c r="BP15" s="15" t="s">
        <v>954</v>
      </c>
      <c r="BQ15" s="46" t="s">
        <v>854</v>
      </c>
      <c r="BR15" s="631"/>
      <c r="BT15" s="46"/>
      <c r="BU15" s="46"/>
      <c r="BV15" s="46"/>
      <c r="BW15" s="46"/>
      <c r="BX15" s="46"/>
      <c r="BY15" s="46"/>
      <c r="BZ15" s="46"/>
      <c r="CA15" s="46"/>
      <c r="CB15" s="46"/>
      <c r="CC15" s="46"/>
      <c r="CD15" s="46"/>
      <c r="CE15" s="46"/>
      <c r="CF15" s="46"/>
      <c r="CG15" s="46"/>
      <c r="CH15" s="588"/>
      <c r="CI15" s="46"/>
      <c r="CJ15" s="46"/>
      <c r="CK15" s="46"/>
      <c r="CL15" s="46"/>
      <c r="CM15" s="46"/>
    </row>
    <row r="16" spans="1:91" s="49" customFormat="1" ht="52.35" hidden="1" customHeight="1" x14ac:dyDescent="0.3">
      <c r="A16" s="15">
        <v>4</v>
      </c>
      <c r="B16" s="11" t="s">
        <v>769</v>
      </c>
      <c r="C16" s="7">
        <f t="shared" si="10"/>
        <v>0.1</v>
      </c>
      <c r="D16" s="7"/>
      <c r="E16" s="7">
        <f t="shared" si="0"/>
        <v>0.1</v>
      </c>
      <c r="F16" s="7">
        <f t="shared" si="1"/>
        <v>0.1</v>
      </c>
      <c r="G16" s="561"/>
      <c r="H16" s="561"/>
      <c r="I16" s="561"/>
      <c r="J16" s="561"/>
      <c r="K16" s="564"/>
      <c r="L16" s="564">
        <v>0.1</v>
      </c>
      <c r="M16" s="7">
        <f t="shared" si="3"/>
        <v>0</v>
      </c>
      <c r="N16" s="561"/>
      <c r="O16" s="561"/>
      <c r="P16" s="561"/>
      <c r="Q16" s="561"/>
      <c r="R16" s="561"/>
      <c r="S16" s="561"/>
      <c r="T16" s="561"/>
      <c r="U16" s="7">
        <f t="shared" si="5"/>
        <v>0</v>
      </c>
      <c r="V16" s="561"/>
      <c r="W16" s="561"/>
      <c r="X16" s="561"/>
      <c r="Y16" s="561"/>
      <c r="Z16" s="561"/>
      <c r="AA16" s="561"/>
      <c r="AB16" s="561"/>
      <c r="AC16" s="561"/>
      <c r="AD16" s="25">
        <f t="shared" si="7"/>
        <v>0</v>
      </c>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7">
        <f t="shared" si="9"/>
        <v>0</v>
      </c>
      <c r="BH16" s="563"/>
      <c r="BI16" s="563"/>
      <c r="BJ16" s="563"/>
      <c r="BK16" s="10" t="s">
        <v>409</v>
      </c>
      <c r="BL16" s="15" t="s">
        <v>199</v>
      </c>
      <c r="BM16" s="63" t="s">
        <v>966</v>
      </c>
      <c r="BN16" s="63" t="s">
        <v>85</v>
      </c>
      <c r="BO16" s="15" t="s">
        <v>1138</v>
      </c>
      <c r="BP16" s="15" t="s">
        <v>954</v>
      </c>
      <c r="BQ16" s="46" t="s">
        <v>854</v>
      </c>
      <c r="BR16" s="631"/>
      <c r="BT16" s="46"/>
      <c r="BU16" s="46"/>
      <c r="BV16" s="46"/>
      <c r="BW16" s="46"/>
      <c r="BX16" s="46"/>
      <c r="BY16" s="46"/>
      <c r="BZ16" s="46"/>
      <c r="CA16" s="46"/>
      <c r="CB16" s="46"/>
      <c r="CC16" s="46"/>
      <c r="CD16" s="46"/>
      <c r="CE16" s="46"/>
      <c r="CF16" s="46"/>
      <c r="CG16" s="46"/>
      <c r="CH16" s="588"/>
      <c r="CI16" s="46"/>
      <c r="CJ16" s="46"/>
      <c r="CK16" s="46"/>
      <c r="CL16" s="46"/>
      <c r="CM16" s="46"/>
    </row>
    <row r="17" spans="1:94" s="84" customFormat="1" ht="40.35" customHeight="1" x14ac:dyDescent="0.3">
      <c r="A17" s="80">
        <v>5</v>
      </c>
      <c r="B17" s="123" t="s">
        <v>775</v>
      </c>
      <c r="C17" s="74">
        <f t="shared" si="10"/>
        <v>2</v>
      </c>
      <c r="D17" s="74"/>
      <c r="E17" s="74">
        <f t="shared" si="0"/>
        <v>2</v>
      </c>
      <c r="F17" s="74">
        <f t="shared" si="1"/>
        <v>2</v>
      </c>
      <c r="G17" s="648"/>
      <c r="H17" s="648"/>
      <c r="I17" s="648"/>
      <c r="J17" s="648"/>
      <c r="K17" s="649">
        <v>2</v>
      </c>
      <c r="L17" s="649"/>
      <c r="M17" s="74">
        <f t="shared" si="3"/>
        <v>0</v>
      </c>
      <c r="N17" s="648"/>
      <c r="O17" s="648"/>
      <c r="P17" s="648"/>
      <c r="Q17" s="648"/>
      <c r="R17" s="648"/>
      <c r="S17" s="648"/>
      <c r="T17" s="648"/>
      <c r="U17" s="74">
        <f t="shared" si="5"/>
        <v>0</v>
      </c>
      <c r="V17" s="648"/>
      <c r="W17" s="648"/>
      <c r="X17" s="648"/>
      <c r="Y17" s="648"/>
      <c r="Z17" s="648"/>
      <c r="AA17" s="648"/>
      <c r="AB17" s="648"/>
      <c r="AC17" s="648"/>
      <c r="AD17" s="645">
        <f t="shared" si="7"/>
        <v>0</v>
      </c>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74">
        <f t="shared" si="9"/>
        <v>0</v>
      </c>
      <c r="BH17" s="650"/>
      <c r="BI17" s="650"/>
      <c r="BJ17" s="650"/>
      <c r="BK17" s="79" t="s">
        <v>409</v>
      </c>
      <c r="BL17" s="80" t="s">
        <v>137</v>
      </c>
      <c r="BM17" s="72" t="s">
        <v>984</v>
      </c>
      <c r="BN17" s="72" t="s">
        <v>85</v>
      </c>
      <c r="BO17" s="80" t="s">
        <v>1147</v>
      </c>
      <c r="BP17" s="80" t="s">
        <v>954</v>
      </c>
      <c r="BQ17" s="83"/>
      <c r="BR17" s="634" t="s">
        <v>979</v>
      </c>
      <c r="BT17" s="83"/>
      <c r="BU17" s="83"/>
      <c r="BV17" s="83"/>
      <c r="BW17" s="83"/>
      <c r="BX17" s="83"/>
      <c r="BY17" s="83"/>
      <c r="BZ17" s="83"/>
      <c r="CA17" s="83"/>
      <c r="CB17" s="83"/>
      <c r="CC17" s="83"/>
      <c r="CD17" s="83"/>
      <c r="CE17" s="83"/>
      <c r="CF17" s="83"/>
      <c r="CG17" s="83"/>
      <c r="CH17" s="606"/>
      <c r="CI17" s="83"/>
      <c r="CJ17" s="83"/>
      <c r="CK17" s="83"/>
      <c r="CL17" s="83"/>
      <c r="CM17" s="83"/>
    </row>
    <row r="18" spans="1:94" s="49" customFormat="1" ht="40.35" hidden="1" customHeight="1" x14ac:dyDescent="0.3">
      <c r="A18" s="15">
        <v>6</v>
      </c>
      <c r="B18" s="11" t="s">
        <v>546</v>
      </c>
      <c r="C18" s="7">
        <f t="shared" si="10"/>
        <v>0.1</v>
      </c>
      <c r="D18" s="7"/>
      <c r="E18" s="7">
        <f t="shared" si="0"/>
        <v>0.1</v>
      </c>
      <c r="F18" s="7">
        <f t="shared" si="1"/>
        <v>0.1</v>
      </c>
      <c r="G18" s="561"/>
      <c r="H18" s="561"/>
      <c r="I18" s="561"/>
      <c r="J18" s="561"/>
      <c r="K18" s="561"/>
      <c r="L18" s="561">
        <v>0.1</v>
      </c>
      <c r="M18" s="7">
        <f t="shared" si="3"/>
        <v>0</v>
      </c>
      <c r="N18" s="561"/>
      <c r="O18" s="561"/>
      <c r="P18" s="561"/>
      <c r="Q18" s="561"/>
      <c r="R18" s="561"/>
      <c r="S18" s="561"/>
      <c r="T18" s="561"/>
      <c r="U18" s="7">
        <f t="shared" si="5"/>
        <v>0</v>
      </c>
      <c r="V18" s="561"/>
      <c r="W18" s="561"/>
      <c r="X18" s="561"/>
      <c r="Y18" s="561"/>
      <c r="Z18" s="561"/>
      <c r="AA18" s="561"/>
      <c r="AB18" s="561"/>
      <c r="AC18" s="561"/>
      <c r="AD18" s="25">
        <f t="shared" si="7"/>
        <v>0</v>
      </c>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7">
        <f t="shared" si="9"/>
        <v>0</v>
      </c>
      <c r="BH18" s="563"/>
      <c r="BI18" s="563"/>
      <c r="BJ18" s="563"/>
      <c r="BK18" s="10" t="s">
        <v>409</v>
      </c>
      <c r="BL18" s="15" t="s">
        <v>137</v>
      </c>
      <c r="BM18" s="63" t="s">
        <v>985</v>
      </c>
      <c r="BN18" s="63" t="s">
        <v>85</v>
      </c>
      <c r="BO18" s="15" t="s">
        <v>993</v>
      </c>
      <c r="BP18" s="15" t="s">
        <v>954</v>
      </c>
      <c r="BQ18" s="46" t="s">
        <v>854</v>
      </c>
      <c r="BT18" s="46"/>
      <c r="BU18" s="46"/>
      <c r="BV18" s="46"/>
      <c r="BW18" s="46"/>
      <c r="BX18" s="46"/>
      <c r="BY18" s="46"/>
      <c r="BZ18" s="46"/>
      <c r="CA18" s="46"/>
      <c r="CB18" s="46"/>
      <c r="CC18" s="46"/>
      <c r="CD18" s="46"/>
      <c r="CE18" s="46"/>
      <c r="CF18" s="46"/>
      <c r="CG18" s="46"/>
      <c r="CH18" s="588"/>
      <c r="CI18" s="46"/>
      <c r="CJ18" s="46"/>
      <c r="CK18" s="46"/>
      <c r="CL18" s="46"/>
      <c r="CM18" s="46"/>
    </row>
    <row r="19" spans="1:94" s="658" customFormat="1" ht="40.35" customHeight="1" x14ac:dyDescent="0.3">
      <c r="A19" s="128">
        <v>7</v>
      </c>
      <c r="B19" s="651" t="s">
        <v>547</v>
      </c>
      <c r="C19" s="126">
        <f t="shared" si="10"/>
        <v>2</v>
      </c>
      <c r="D19" s="126"/>
      <c r="E19" s="126">
        <f t="shared" si="0"/>
        <v>2</v>
      </c>
      <c r="F19" s="126">
        <f t="shared" si="1"/>
        <v>2</v>
      </c>
      <c r="G19" s="652"/>
      <c r="H19" s="652"/>
      <c r="I19" s="652"/>
      <c r="J19" s="652"/>
      <c r="K19" s="652"/>
      <c r="L19" s="652"/>
      <c r="M19" s="126">
        <f t="shared" si="3"/>
        <v>2</v>
      </c>
      <c r="N19" s="652"/>
      <c r="O19" s="652"/>
      <c r="P19" s="653">
        <v>2</v>
      </c>
      <c r="Q19" s="652"/>
      <c r="R19" s="652"/>
      <c r="S19" s="652"/>
      <c r="T19" s="652"/>
      <c r="U19" s="126">
        <f t="shared" si="5"/>
        <v>0</v>
      </c>
      <c r="V19" s="648"/>
      <c r="W19" s="648"/>
      <c r="X19" s="648"/>
      <c r="Y19" s="648"/>
      <c r="Z19" s="648"/>
      <c r="AA19" s="648"/>
      <c r="AB19" s="648"/>
      <c r="AC19" s="648"/>
      <c r="AD19" s="645">
        <f t="shared" si="7"/>
        <v>0</v>
      </c>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126">
        <f t="shared" si="9"/>
        <v>0</v>
      </c>
      <c r="BH19" s="650"/>
      <c r="BI19" s="650"/>
      <c r="BJ19" s="650"/>
      <c r="BK19" s="654" t="s">
        <v>409</v>
      </c>
      <c r="BL19" s="655" t="s">
        <v>139</v>
      </c>
      <c r="BM19" s="656" t="s">
        <v>981</v>
      </c>
      <c r="BN19" s="656" t="s">
        <v>85</v>
      </c>
      <c r="BO19" s="128"/>
      <c r="BP19" s="128" t="s">
        <v>954</v>
      </c>
      <c r="BQ19" s="657"/>
      <c r="BR19" s="658" t="s">
        <v>979</v>
      </c>
      <c r="BT19" s="657"/>
      <c r="BU19" s="657"/>
      <c r="BV19" s="657"/>
      <c r="BW19" s="657"/>
      <c r="BX19" s="657"/>
      <c r="BY19" s="657"/>
      <c r="BZ19" s="657"/>
      <c r="CA19" s="657"/>
      <c r="CB19" s="657"/>
      <c r="CC19" s="657"/>
      <c r="CD19" s="657"/>
      <c r="CE19" s="657"/>
      <c r="CF19" s="657"/>
      <c r="CG19" s="657"/>
      <c r="CH19" s="659"/>
      <c r="CI19" s="657"/>
      <c r="CJ19" s="657"/>
      <c r="CK19" s="657"/>
      <c r="CL19" s="657"/>
      <c r="CM19" s="657"/>
      <c r="CP19" s="84"/>
    </row>
    <row r="20" spans="1:94" s="84" customFormat="1" ht="40.35" customHeight="1" x14ac:dyDescent="0.3">
      <c r="A20" s="80">
        <v>8</v>
      </c>
      <c r="B20" s="123" t="s">
        <v>577</v>
      </c>
      <c r="C20" s="74">
        <f t="shared" si="10"/>
        <v>2</v>
      </c>
      <c r="D20" s="74"/>
      <c r="E20" s="74">
        <f t="shared" si="0"/>
        <v>2</v>
      </c>
      <c r="F20" s="74">
        <f t="shared" si="1"/>
        <v>2</v>
      </c>
      <c r="G20" s="74">
        <f>H20+I20+J20</f>
        <v>0</v>
      </c>
      <c r="H20" s="608"/>
      <c r="I20" s="608"/>
      <c r="J20" s="608"/>
      <c r="K20" s="623">
        <v>2</v>
      </c>
      <c r="L20" s="623"/>
      <c r="M20" s="74">
        <f t="shared" si="3"/>
        <v>0</v>
      </c>
      <c r="N20" s="608"/>
      <c r="O20" s="608"/>
      <c r="P20" s="623"/>
      <c r="Q20" s="608"/>
      <c r="R20" s="608"/>
      <c r="S20" s="608"/>
      <c r="T20" s="608"/>
      <c r="U20" s="74">
        <f t="shared" si="5"/>
        <v>0</v>
      </c>
      <c r="V20" s="608"/>
      <c r="W20" s="608"/>
      <c r="X20" s="608"/>
      <c r="Y20" s="608"/>
      <c r="Z20" s="608"/>
      <c r="AA20" s="608"/>
      <c r="AB20" s="608"/>
      <c r="AC20" s="608"/>
      <c r="AD20" s="645">
        <f t="shared" si="7"/>
        <v>0</v>
      </c>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74">
        <f t="shared" si="9"/>
        <v>0</v>
      </c>
      <c r="BH20" s="123"/>
      <c r="BI20" s="123"/>
      <c r="BJ20" s="123"/>
      <c r="BK20" s="79" t="s">
        <v>409</v>
      </c>
      <c r="BL20" s="92" t="s">
        <v>132</v>
      </c>
      <c r="BM20" s="80" t="s">
        <v>986</v>
      </c>
      <c r="BN20" s="72" t="s">
        <v>85</v>
      </c>
      <c r="BO20" s="80"/>
      <c r="BP20" s="80" t="s">
        <v>954</v>
      </c>
      <c r="BQ20" s="83"/>
      <c r="BR20" s="84" t="s">
        <v>979</v>
      </c>
      <c r="BT20" s="83"/>
      <c r="BU20" s="83"/>
      <c r="BV20" s="83"/>
      <c r="BW20" s="83"/>
      <c r="BX20" s="83"/>
      <c r="BY20" s="83"/>
      <c r="BZ20" s="83"/>
      <c r="CA20" s="83"/>
      <c r="CB20" s="83"/>
      <c r="CC20" s="83"/>
      <c r="CD20" s="83"/>
      <c r="CE20" s="83"/>
      <c r="CF20" s="83"/>
      <c r="CG20" s="83"/>
      <c r="CH20" s="606"/>
      <c r="CI20" s="83"/>
      <c r="CJ20" s="83"/>
      <c r="CK20" s="83"/>
      <c r="CL20" s="83"/>
      <c r="CM20" s="83"/>
    </row>
    <row r="21" spans="1:94" s="84" customFormat="1" ht="40.35" customHeight="1" x14ac:dyDescent="0.3">
      <c r="A21" s="80">
        <v>9</v>
      </c>
      <c r="B21" s="123" t="s">
        <v>575</v>
      </c>
      <c r="C21" s="74">
        <f t="shared" si="10"/>
        <v>1.6</v>
      </c>
      <c r="D21" s="74"/>
      <c r="E21" s="74">
        <f t="shared" si="0"/>
        <v>1.6</v>
      </c>
      <c r="F21" s="74">
        <f t="shared" si="1"/>
        <v>1.6</v>
      </c>
      <c r="G21" s="648"/>
      <c r="H21" s="648"/>
      <c r="I21" s="648"/>
      <c r="J21" s="648"/>
      <c r="K21" s="648">
        <v>1.6</v>
      </c>
      <c r="L21" s="648"/>
      <c r="M21" s="74">
        <f t="shared" si="3"/>
        <v>0</v>
      </c>
      <c r="N21" s="648"/>
      <c r="O21" s="648"/>
      <c r="P21" s="623"/>
      <c r="Q21" s="648"/>
      <c r="R21" s="648"/>
      <c r="S21" s="648"/>
      <c r="T21" s="648"/>
      <c r="U21" s="74">
        <f t="shared" si="5"/>
        <v>0</v>
      </c>
      <c r="V21" s="660"/>
      <c r="W21" s="660"/>
      <c r="X21" s="660"/>
      <c r="Y21" s="660"/>
      <c r="Z21" s="660"/>
      <c r="AA21" s="660"/>
      <c r="AB21" s="660"/>
      <c r="AC21" s="660"/>
      <c r="AD21" s="661">
        <f t="shared" si="7"/>
        <v>0</v>
      </c>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74">
        <f t="shared" si="9"/>
        <v>0</v>
      </c>
      <c r="BH21" s="650"/>
      <c r="BI21" s="650"/>
      <c r="BJ21" s="650"/>
      <c r="BK21" s="79" t="s">
        <v>409</v>
      </c>
      <c r="BL21" s="92" t="s">
        <v>131</v>
      </c>
      <c r="BM21" s="72" t="s">
        <v>987</v>
      </c>
      <c r="BN21" s="72" t="s">
        <v>85</v>
      </c>
      <c r="BO21" s="80" t="s">
        <v>768</v>
      </c>
      <c r="BP21" s="80" t="s">
        <v>954</v>
      </c>
      <c r="BQ21" s="83"/>
      <c r="BR21" s="84" t="s">
        <v>979</v>
      </c>
      <c r="BT21" s="83"/>
      <c r="BU21" s="83"/>
      <c r="BV21" s="83"/>
      <c r="BW21" s="83"/>
      <c r="BX21" s="83"/>
      <c r="BY21" s="83"/>
      <c r="BZ21" s="83"/>
      <c r="CA21" s="83"/>
      <c r="CB21" s="83"/>
      <c r="CC21" s="83"/>
      <c r="CD21" s="83"/>
      <c r="CE21" s="83"/>
      <c r="CF21" s="83"/>
      <c r="CG21" s="83"/>
      <c r="CH21" s="606"/>
      <c r="CI21" s="83"/>
      <c r="CJ21" s="83"/>
      <c r="CK21" s="83"/>
      <c r="CL21" s="83"/>
      <c r="CM21" s="83"/>
      <c r="CO21" s="84" t="s">
        <v>668</v>
      </c>
      <c r="CP21" s="628"/>
    </row>
    <row r="22" spans="1:94" s="84" customFormat="1" ht="40.35" customHeight="1" x14ac:dyDescent="0.3">
      <c r="A22" s="80">
        <v>10</v>
      </c>
      <c r="B22" s="123" t="s">
        <v>582</v>
      </c>
      <c r="C22" s="74">
        <f t="shared" si="10"/>
        <v>2</v>
      </c>
      <c r="D22" s="74"/>
      <c r="E22" s="74">
        <f t="shared" si="0"/>
        <v>2</v>
      </c>
      <c r="F22" s="74">
        <f t="shared" si="1"/>
        <v>2</v>
      </c>
      <c r="G22" s="648"/>
      <c r="H22" s="648"/>
      <c r="I22" s="648"/>
      <c r="J22" s="648"/>
      <c r="K22" s="648">
        <v>2</v>
      </c>
      <c r="L22" s="648"/>
      <c r="M22" s="74">
        <f t="shared" si="3"/>
        <v>0</v>
      </c>
      <c r="N22" s="648"/>
      <c r="O22" s="648"/>
      <c r="P22" s="648"/>
      <c r="Q22" s="648"/>
      <c r="R22" s="648"/>
      <c r="S22" s="648"/>
      <c r="T22" s="648"/>
      <c r="U22" s="74">
        <f t="shared" si="5"/>
        <v>0</v>
      </c>
      <c r="V22" s="648"/>
      <c r="W22" s="648"/>
      <c r="X22" s="648"/>
      <c r="Y22" s="648"/>
      <c r="Z22" s="648"/>
      <c r="AA22" s="648"/>
      <c r="AB22" s="648"/>
      <c r="AC22" s="648"/>
      <c r="AD22" s="645">
        <f t="shared" si="7"/>
        <v>0</v>
      </c>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74">
        <f t="shared" si="9"/>
        <v>0</v>
      </c>
      <c r="BH22" s="650"/>
      <c r="BI22" s="650"/>
      <c r="BJ22" s="650"/>
      <c r="BK22" s="79" t="s">
        <v>409</v>
      </c>
      <c r="BL22" s="80" t="s">
        <v>169</v>
      </c>
      <c r="BM22" s="72" t="s">
        <v>982</v>
      </c>
      <c r="BN22" s="72" t="s">
        <v>85</v>
      </c>
      <c r="BO22" s="80" t="s">
        <v>768</v>
      </c>
      <c r="BP22" s="80" t="s">
        <v>954</v>
      </c>
      <c r="BQ22" s="83"/>
      <c r="BR22" s="84" t="s">
        <v>979</v>
      </c>
      <c r="BT22" s="83"/>
      <c r="BU22" s="83"/>
      <c r="BV22" s="83"/>
      <c r="BW22" s="83"/>
      <c r="BX22" s="83"/>
      <c r="BY22" s="83"/>
      <c r="BZ22" s="83"/>
      <c r="CA22" s="83"/>
      <c r="CB22" s="83"/>
      <c r="CC22" s="83"/>
      <c r="CD22" s="83"/>
      <c r="CE22" s="83"/>
      <c r="CF22" s="83"/>
      <c r="CG22" s="83"/>
      <c r="CH22" s="606"/>
      <c r="CI22" s="83"/>
      <c r="CJ22" s="83"/>
      <c r="CK22" s="83"/>
      <c r="CL22" s="83"/>
      <c r="CM22" s="83"/>
    </row>
    <row r="23" spans="1:94" s="84" customFormat="1" ht="40.35" customHeight="1" x14ac:dyDescent="0.3">
      <c r="A23" s="80">
        <v>11</v>
      </c>
      <c r="B23" s="123" t="s">
        <v>578</v>
      </c>
      <c r="C23" s="74">
        <f t="shared" si="10"/>
        <v>2</v>
      </c>
      <c r="D23" s="74"/>
      <c r="E23" s="74">
        <f t="shared" si="0"/>
        <v>2</v>
      </c>
      <c r="F23" s="74">
        <f t="shared" si="1"/>
        <v>2</v>
      </c>
      <c r="G23" s="74">
        <f>H23+I23+J23</f>
        <v>0</v>
      </c>
      <c r="H23" s="608"/>
      <c r="I23" s="608"/>
      <c r="J23" s="608"/>
      <c r="K23" s="608"/>
      <c r="L23" s="608"/>
      <c r="M23" s="74">
        <f t="shared" si="3"/>
        <v>2</v>
      </c>
      <c r="N23" s="608"/>
      <c r="O23" s="608"/>
      <c r="P23" s="623">
        <v>2</v>
      </c>
      <c r="Q23" s="608"/>
      <c r="R23" s="608"/>
      <c r="S23" s="608"/>
      <c r="T23" s="608"/>
      <c r="U23" s="74">
        <f t="shared" si="5"/>
        <v>0</v>
      </c>
      <c r="V23" s="608"/>
      <c r="W23" s="608"/>
      <c r="X23" s="608"/>
      <c r="Y23" s="608"/>
      <c r="Z23" s="608"/>
      <c r="AA23" s="608"/>
      <c r="AB23" s="608"/>
      <c r="AC23" s="608"/>
      <c r="AD23" s="645">
        <f t="shared" si="7"/>
        <v>0</v>
      </c>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74">
        <f t="shared" si="9"/>
        <v>0</v>
      </c>
      <c r="BH23" s="123"/>
      <c r="BI23" s="123"/>
      <c r="BJ23" s="123"/>
      <c r="BK23" s="79" t="s">
        <v>409</v>
      </c>
      <c r="BL23" s="92" t="s">
        <v>450</v>
      </c>
      <c r="BM23" s="80" t="s">
        <v>633</v>
      </c>
      <c r="BN23" s="72" t="s">
        <v>85</v>
      </c>
      <c r="BO23" s="80"/>
      <c r="BP23" s="80" t="s">
        <v>954</v>
      </c>
      <c r="BQ23" s="83"/>
      <c r="BR23" s="84" t="s">
        <v>979</v>
      </c>
      <c r="BT23" s="83"/>
      <c r="BU23" s="83"/>
      <c r="BV23" s="83"/>
      <c r="BW23" s="83"/>
      <c r="BX23" s="83"/>
      <c r="BY23" s="83"/>
      <c r="BZ23" s="83"/>
      <c r="CA23" s="83"/>
      <c r="CB23" s="83"/>
      <c r="CC23" s="83"/>
      <c r="CD23" s="83"/>
      <c r="CE23" s="83"/>
      <c r="CF23" s="83"/>
      <c r="CG23" s="83"/>
      <c r="CH23" s="606"/>
      <c r="CI23" s="83"/>
      <c r="CJ23" s="83"/>
      <c r="CK23" s="83"/>
      <c r="CL23" s="83"/>
      <c r="CM23" s="83"/>
    </row>
    <row r="24" spans="1:94" s="84" customFormat="1" ht="38.1" customHeight="1" x14ac:dyDescent="0.3">
      <c r="A24" s="80">
        <v>12</v>
      </c>
      <c r="B24" s="123" t="s">
        <v>579</v>
      </c>
      <c r="C24" s="74">
        <f t="shared" si="10"/>
        <v>2.5</v>
      </c>
      <c r="D24" s="74"/>
      <c r="E24" s="74">
        <f t="shared" si="0"/>
        <v>2.5</v>
      </c>
      <c r="F24" s="74">
        <f t="shared" si="1"/>
        <v>2.5</v>
      </c>
      <c r="G24" s="74">
        <f>H24+I24+J24</f>
        <v>0</v>
      </c>
      <c r="H24" s="608"/>
      <c r="I24" s="608"/>
      <c r="J24" s="608"/>
      <c r="K24" s="608"/>
      <c r="L24" s="608"/>
      <c r="M24" s="74">
        <f t="shared" si="3"/>
        <v>2.5</v>
      </c>
      <c r="N24" s="608"/>
      <c r="O24" s="608"/>
      <c r="P24" s="623">
        <v>2.5</v>
      </c>
      <c r="Q24" s="608"/>
      <c r="R24" s="623"/>
      <c r="S24" s="608"/>
      <c r="T24" s="608"/>
      <c r="U24" s="74">
        <f t="shared" si="5"/>
        <v>0</v>
      </c>
      <c r="V24" s="608"/>
      <c r="W24" s="608"/>
      <c r="X24" s="608"/>
      <c r="Y24" s="608"/>
      <c r="Z24" s="608"/>
      <c r="AA24" s="608"/>
      <c r="AB24" s="608"/>
      <c r="AC24" s="608"/>
      <c r="AD24" s="645">
        <f t="shared" si="7"/>
        <v>0</v>
      </c>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74">
        <f t="shared" si="9"/>
        <v>0</v>
      </c>
      <c r="BH24" s="123"/>
      <c r="BI24" s="123"/>
      <c r="BJ24" s="123"/>
      <c r="BK24" s="79" t="s">
        <v>409</v>
      </c>
      <c r="BL24" s="87" t="s">
        <v>373</v>
      </c>
      <c r="BM24" s="80" t="s">
        <v>641</v>
      </c>
      <c r="BN24" s="72" t="s">
        <v>85</v>
      </c>
      <c r="BO24" s="80" t="s">
        <v>768</v>
      </c>
      <c r="BP24" s="80" t="s">
        <v>954</v>
      </c>
      <c r="BQ24" s="83"/>
      <c r="BR24" s="84" t="s">
        <v>979</v>
      </c>
      <c r="BT24" s="83"/>
      <c r="BU24" s="83"/>
      <c r="BV24" s="83"/>
      <c r="BW24" s="83"/>
      <c r="BX24" s="83"/>
      <c r="BY24" s="83"/>
      <c r="BZ24" s="83"/>
      <c r="CA24" s="83"/>
      <c r="CB24" s="83"/>
      <c r="CC24" s="83"/>
      <c r="CD24" s="83"/>
      <c r="CE24" s="83"/>
      <c r="CF24" s="83"/>
      <c r="CG24" s="83"/>
      <c r="CH24" s="606"/>
      <c r="CI24" s="83"/>
      <c r="CJ24" s="83"/>
      <c r="CK24" s="83"/>
      <c r="CL24" s="83"/>
      <c r="CM24" s="83"/>
    </row>
    <row r="25" spans="1:94" s="84" customFormat="1" ht="33.6" customHeight="1" x14ac:dyDescent="0.3">
      <c r="A25" s="80">
        <v>13</v>
      </c>
      <c r="B25" s="123" t="s">
        <v>576</v>
      </c>
      <c r="C25" s="74">
        <f t="shared" si="10"/>
        <v>2</v>
      </c>
      <c r="D25" s="74"/>
      <c r="E25" s="74">
        <f t="shared" si="0"/>
        <v>2</v>
      </c>
      <c r="F25" s="74">
        <f t="shared" si="1"/>
        <v>2</v>
      </c>
      <c r="G25" s="561"/>
      <c r="H25" s="561"/>
      <c r="I25" s="561"/>
      <c r="J25" s="561"/>
      <c r="K25" s="561"/>
      <c r="L25" s="561"/>
      <c r="M25" s="7">
        <f t="shared" si="3"/>
        <v>2</v>
      </c>
      <c r="N25" s="561"/>
      <c r="O25" s="561"/>
      <c r="P25" s="562">
        <v>2</v>
      </c>
      <c r="Q25" s="561"/>
      <c r="R25" s="561"/>
      <c r="S25" s="561"/>
      <c r="T25" s="561"/>
      <c r="U25" s="74">
        <f t="shared" si="5"/>
        <v>0</v>
      </c>
      <c r="V25" s="561"/>
      <c r="W25" s="561"/>
      <c r="X25" s="561"/>
      <c r="Y25" s="561"/>
      <c r="Z25" s="561"/>
      <c r="AA25" s="561"/>
      <c r="AB25" s="561"/>
      <c r="AC25" s="561"/>
      <c r="AD25" s="25">
        <f t="shared" si="7"/>
        <v>0</v>
      </c>
      <c r="AE25" s="561"/>
      <c r="AF25" s="561"/>
      <c r="AG25" s="561"/>
      <c r="AH25" s="561"/>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74">
        <f t="shared" si="9"/>
        <v>0</v>
      </c>
      <c r="BH25" s="563"/>
      <c r="BI25" s="563"/>
      <c r="BJ25" s="563"/>
      <c r="BK25" s="79" t="s">
        <v>409</v>
      </c>
      <c r="BL25" s="80" t="s">
        <v>199</v>
      </c>
      <c r="BM25" s="80" t="s">
        <v>994</v>
      </c>
      <c r="BN25" s="72" t="s">
        <v>85</v>
      </c>
      <c r="BO25" s="80"/>
      <c r="BP25" s="80" t="s">
        <v>954</v>
      </c>
      <c r="BQ25" s="83"/>
      <c r="BR25" s="84" t="s">
        <v>979</v>
      </c>
      <c r="BT25" s="83"/>
      <c r="BU25" s="83"/>
      <c r="BV25" s="83"/>
      <c r="BW25" s="83"/>
      <c r="BX25" s="83"/>
      <c r="BY25" s="83"/>
      <c r="BZ25" s="83"/>
      <c r="CA25" s="83"/>
      <c r="CB25" s="83"/>
      <c r="CC25" s="83"/>
      <c r="CD25" s="83"/>
      <c r="CE25" s="83"/>
      <c r="CF25" s="83"/>
      <c r="CG25" s="83"/>
      <c r="CH25" s="606"/>
      <c r="CI25" s="83"/>
      <c r="CJ25" s="83"/>
      <c r="CK25" s="83"/>
      <c r="CL25" s="83"/>
      <c r="CM25" s="83"/>
      <c r="CP25" s="49"/>
    </row>
    <row r="26" spans="1:94" s="26" customFormat="1" hidden="1" x14ac:dyDescent="0.3">
      <c r="A26" s="145" t="s">
        <v>135</v>
      </c>
      <c r="B26" s="139" t="s">
        <v>136</v>
      </c>
      <c r="C26" s="141">
        <f t="shared" si="10"/>
        <v>0</v>
      </c>
      <c r="D26" s="141"/>
      <c r="E26" s="141">
        <f t="shared" si="0"/>
        <v>0</v>
      </c>
      <c r="F26" s="141">
        <f t="shared" si="1"/>
        <v>0</v>
      </c>
      <c r="G26" s="141"/>
      <c r="H26" s="141"/>
      <c r="I26" s="141"/>
      <c r="J26" s="141"/>
      <c r="K26" s="141"/>
      <c r="L26" s="141"/>
      <c r="M26" s="141">
        <f t="shared" si="3"/>
        <v>0</v>
      </c>
      <c r="N26" s="141"/>
      <c r="O26" s="141"/>
      <c r="P26" s="141"/>
      <c r="Q26" s="141"/>
      <c r="R26" s="141"/>
      <c r="S26" s="141"/>
      <c r="T26" s="141"/>
      <c r="U26" s="141">
        <f t="shared" si="5"/>
        <v>0</v>
      </c>
      <c r="V26" s="141"/>
      <c r="W26" s="141"/>
      <c r="X26" s="141"/>
      <c r="Y26" s="141"/>
      <c r="Z26" s="141"/>
      <c r="AA26" s="141"/>
      <c r="AB26" s="141"/>
      <c r="AC26" s="141"/>
      <c r="AD26" s="141">
        <f t="shared" si="7"/>
        <v>0</v>
      </c>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f t="shared" si="9"/>
        <v>0</v>
      </c>
      <c r="BH26" s="141"/>
      <c r="BI26" s="141"/>
      <c r="BJ26" s="141"/>
      <c r="BK26" s="29"/>
      <c r="BL26" s="29"/>
      <c r="BM26" s="29"/>
      <c r="BN26" s="29"/>
      <c r="BO26" s="29"/>
      <c r="BP26" s="143">
        <v>0</v>
      </c>
      <c r="CH26" s="573"/>
    </row>
    <row r="27" spans="1:94" s="26" customFormat="1" ht="37.5" hidden="1" x14ac:dyDescent="0.3">
      <c r="A27" s="145" t="s">
        <v>140</v>
      </c>
      <c r="B27" s="139" t="s">
        <v>141</v>
      </c>
      <c r="C27" s="141">
        <f t="shared" si="10"/>
        <v>0</v>
      </c>
      <c r="D27" s="141">
        <f>D28+D29</f>
        <v>0</v>
      </c>
      <c r="E27" s="141">
        <f t="shared" si="0"/>
        <v>0</v>
      </c>
      <c r="F27" s="141">
        <f t="shared" si="1"/>
        <v>0</v>
      </c>
      <c r="G27" s="141">
        <f t="shared" ref="G27:L27" si="19">G28+G29</f>
        <v>0</v>
      </c>
      <c r="H27" s="141">
        <f t="shared" si="19"/>
        <v>0</v>
      </c>
      <c r="I27" s="141">
        <f t="shared" si="19"/>
        <v>0</v>
      </c>
      <c r="J27" s="141">
        <f t="shared" si="19"/>
        <v>0</v>
      </c>
      <c r="K27" s="141">
        <f t="shared" si="19"/>
        <v>0</v>
      </c>
      <c r="L27" s="141">
        <f t="shared" si="19"/>
        <v>0</v>
      </c>
      <c r="M27" s="141">
        <f t="shared" si="3"/>
        <v>0</v>
      </c>
      <c r="N27" s="141">
        <f t="shared" ref="N27:T27" si="20">N28+N29</f>
        <v>0</v>
      </c>
      <c r="O27" s="141">
        <f t="shared" si="20"/>
        <v>0</v>
      </c>
      <c r="P27" s="141">
        <f t="shared" si="20"/>
        <v>0</v>
      </c>
      <c r="Q27" s="141">
        <f t="shared" si="20"/>
        <v>0</v>
      </c>
      <c r="R27" s="141">
        <f t="shared" si="20"/>
        <v>0</v>
      </c>
      <c r="S27" s="141">
        <f t="shared" si="20"/>
        <v>0</v>
      </c>
      <c r="T27" s="141">
        <f t="shared" si="20"/>
        <v>0</v>
      </c>
      <c r="U27" s="141">
        <f t="shared" si="5"/>
        <v>0</v>
      </c>
      <c r="V27" s="141">
        <f t="shared" ref="V27:AC27" si="21">V28+V29</f>
        <v>0</v>
      </c>
      <c r="W27" s="141">
        <f t="shared" si="21"/>
        <v>0</v>
      </c>
      <c r="X27" s="141">
        <f t="shared" si="21"/>
        <v>0</v>
      </c>
      <c r="Y27" s="141">
        <f t="shared" si="21"/>
        <v>0</v>
      </c>
      <c r="Z27" s="141">
        <f t="shared" si="21"/>
        <v>0</v>
      </c>
      <c r="AA27" s="141">
        <f t="shared" si="21"/>
        <v>0</v>
      </c>
      <c r="AB27" s="141">
        <f t="shared" si="21"/>
        <v>0</v>
      </c>
      <c r="AC27" s="141">
        <f t="shared" si="21"/>
        <v>0</v>
      </c>
      <c r="AD27" s="141">
        <f t="shared" si="7"/>
        <v>0</v>
      </c>
      <c r="AE27" s="141">
        <f t="shared" ref="AE27:BF27" si="22">AE28+AE29</f>
        <v>0</v>
      </c>
      <c r="AF27" s="141">
        <f t="shared" si="22"/>
        <v>0</v>
      </c>
      <c r="AG27" s="141">
        <f t="shared" si="22"/>
        <v>0</v>
      </c>
      <c r="AH27" s="141">
        <f t="shared" si="22"/>
        <v>0</v>
      </c>
      <c r="AI27" s="141">
        <f t="shared" si="22"/>
        <v>0</v>
      </c>
      <c r="AJ27" s="141">
        <f t="shared" si="22"/>
        <v>0</v>
      </c>
      <c r="AK27" s="141">
        <f t="shared" si="22"/>
        <v>0</v>
      </c>
      <c r="AL27" s="141">
        <f t="shared" si="22"/>
        <v>0</v>
      </c>
      <c r="AM27" s="141">
        <f t="shared" si="22"/>
        <v>0</v>
      </c>
      <c r="AN27" s="141">
        <f t="shared" si="22"/>
        <v>0</v>
      </c>
      <c r="AO27" s="141">
        <f t="shared" si="22"/>
        <v>0</v>
      </c>
      <c r="AP27" s="141">
        <f t="shared" si="22"/>
        <v>0</v>
      </c>
      <c r="AQ27" s="141">
        <f t="shared" si="22"/>
        <v>0</v>
      </c>
      <c r="AR27" s="141">
        <f t="shared" si="22"/>
        <v>0</v>
      </c>
      <c r="AS27" s="141">
        <f t="shared" si="22"/>
        <v>0</v>
      </c>
      <c r="AT27" s="141">
        <f t="shared" si="22"/>
        <v>0</v>
      </c>
      <c r="AU27" s="141">
        <f t="shared" si="22"/>
        <v>0</v>
      </c>
      <c r="AV27" s="141">
        <f t="shared" si="22"/>
        <v>0</v>
      </c>
      <c r="AW27" s="141">
        <f t="shared" si="22"/>
        <v>0</v>
      </c>
      <c r="AX27" s="141">
        <f t="shared" si="22"/>
        <v>0</v>
      </c>
      <c r="AY27" s="141">
        <f t="shared" si="22"/>
        <v>0</v>
      </c>
      <c r="AZ27" s="141">
        <f t="shared" si="22"/>
        <v>0</v>
      </c>
      <c r="BA27" s="141">
        <f t="shared" si="22"/>
        <v>0</v>
      </c>
      <c r="BB27" s="141">
        <f t="shared" si="22"/>
        <v>0</v>
      </c>
      <c r="BC27" s="141">
        <f t="shared" si="22"/>
        <v>0</v>
      </c>
      <c r="BD27" s="141">
        <f t="shared" si="22"/>
        <v>0</v>
      </c>
      <c r="BE27" s="141">
        <f t="shared" si="22"/>
        <v>0</v>
      </c>
      <c r="BF27" s="141">
        <f t="shared" si="22"/>
        <v>0</v>
      </c>
      <c r="BG27" s="141">
        <f t="shared" si="9"/>
        <v>0</v>
      </c>
      <c r="BH27" s="141">
        <f>BH28+BH29</f>
        <v>0</v>
      </c>
      <c r="BI27" s="141">
        <f>BI28+BI29</f>
        <v>0</v>
      </c>
      <c r="BJ27" s="141">
        <f>BJ28+BJ29</f>
        <v>0</v>
      </c>
      <c r="BK27" s="29"/>
      <c r="BL27" s="141">
        <f>BL28+BL29</f>
        <v>0</v>
      </c>
      <c r="BM27" s="141">
        <f>BM28+BM29</f>
        <v>0</v>
      </c>
      <c r="BN27" s="141">
        <f>BN28+BN29</f>
        <v>0</v>
      </c>
      <c r="BO27" s="141"/>
      <c r="BP27" s="143">
        <v>0</v>
      </c>
      <c r="CH27" s="573"/>
    </row>
    <row r="28" spans="1:94" s="26" customFormat="1" ht="47.1" hidden="1" customHeight="1" x14ac:dyDescent="0.3">
      <c r="A28" s="29" t="s">
        <v>142</v>
      </c>
      <c r="B28" s="139" t="s">
        <v>143</v>
      </c>
      <c r="C28" s="141">
        <f t="shared" si="10"/>
        <v>0</v>
      </c>
      <c r="D28" s="141"/>
      <c r="E28" s="141">
        <f t="shared" si="0"/>
        <v>0</v>
      </c>
      <c r="F28" s="141">
        <f t="shared" si="1"/>
        <v>0</v>
      </c>
      <c r="G28" s="141">
        <f>H28+I28+J28</f>
        <v>0</v>
      </c>
      <c r="H28" s="141"/>
      <c r="I28" s="141"/>
      <c r="J28" s="141"/>
      <c r="K28" s="141"/>
      <c r="L28" s="141"/>
      <c r="M28" s="141">
        <f t="shared" si="3"/>
        <v>0</v>
      </c>
      <c r="N28" s="141"/>
      <c r="O28" s="141"/>
      <c r="P28" s="141"/>
      <c r="Q28" s="141"/>
      <c r="R28" s="141"/>
      <c r="S28" s="141"/>
      <c r="T28" s="141"/>
      <c r="U28" s="141">
        <f t="shared" si="5"/>
        <v>0</v>
      </c>
      <c r="V28" s="141"/>
      <c r="W28" s="141"/>
      <c r="X28" s="141"/>
      <c r="Y28" s="141"/>
      <c r="Z28" s="141"/>
      <c r="AA28" s="141"/>
      <c r="AB28" s="141"/>
      <c r="AC28" s="141"/>
      <c r="AD28" s="141">
        <f t="shared" si="7"/>
        <v>0</v>
      </c>
      <c r="AE28" s="141"/>
      <c r="AF28" s="141"/>
      <c r="AG28" s="141"/>
      <c r="AH28" s="141"/>
      <c r="AI28" s="141"/>
      <c r="AJ28" s="141"/>
      <c r="AK28" s="141"/>
      <c r="AL28" s="141"/>
      <c r="AM28" s="141"/>
      <c r="AN28" s="141"/>
      <c r="AO28" s="141"/>
      <c r="AP28" s="141"/>
      <c r="AQ28" s="141"/>
      <c r="AR28" s="141"/>
      <c r="AS28" s="141">
        <v>0</v>
      </c>
      <c r="AT28" s="141"/>
      <c r="AU28" s="141"/>
      <c r="AV28" s="141"/>
      <c r="AW28" s="141"/>
      <c r="AX28" s="141"/>
      <c r="AY28" s="141"/>
      <c r="AZ28" s="141"/>
      <c r="BA28" s="141"/>
      <c r="BB28" s="141"/>
      <c r="BC28" s="141"/>
      <c r="BD28" s="141"/>
      <c r="BE28" s="141"/>
      <c r="BF28" s="141"/>
      <c r="BG28" s="141">
        <f t="shared" si="9"/>
        <v>0</v>
      </c>
      <c r="BH28" s="141"/>
      <c r="BI28" s="141"/>
      <c r="BJ28" s="141"/>
      <c r="BK28" s="29"/>
      <c r="BL28" s="29"/>
      <c r="BM28" s="27"/>
      <c r="BN28" s="27"/>
      <c r="BO28" s="27"/>
      <c r="BP28" s="143">
        <v>0</v>
      </c>
      <c r="CH28" s="573"/>
    </row>
    <row r="29" spans="1:94" s="26" customFormat="1" ht="37.5" hidden="1" x14ac:dyDescent="0.3">
      <c r="A29" s="29" t="s">
        <v>144</v>
      </c>
      <c r="B29" s="139" t="s">
        <v>145</v>
      </c>
      <c r="C29" s="141">
        <f t="shared" si="10"/>
        <v>0</v>
      </c>
      <c r="D29" s="141"/>
      <c r="E29" s="141">
        <f t="shared" si="0"/>
        <v>0</v>
      </c>
      <c r="F29" s="141">
        <f t="shared" si="1"/>
        <v>0</v>
      </c>
      <c r="G29" s="141">
        <f>H29+I29+J29</f>
        <v>0</v>
      </c>
      <c r="H29" s="141"/>
      <c r="I29" s="141"/>
      <c r="J29" s="141"/>
      <c r="K29" s="141"/>
      <c r="L29" s="141"/>
      <c r="M29" s="141">
        <f t="shared" si="3"/>
        <v>0</v>
      </c>
      <c r="N29" s="141"/>
      <c r="O29" s="141"/>
      <c r="P29" s="141"/>
      <c r="Q29" s="141"/>
      <c r="R29" s="141"/>
      <c r="S29" s="141"/>
      <c r="T29" s="141"/>
      <c r="U29" s="141">
        <f t="shared" si="5"/>
        <v>0</v>
      </c>
      <c r="V29" s="141"/>
      <c r="W29" s="141"/>
      <c r="X29" s="141"/>
      <c r="Y29" s="141"/>
      <c r="Z29" s="141"/>
      <c r="AA29" s="141"/>
      <c r="AB29" s="141"/>
      <c r="AC29" s="141"/>
      <c r="AD29" s="141">
        <f t="shared" si="7"/>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9"/>
        <v>0</v>
      </c>
      <c r="BH29" s="141"/>
      <c r="BI29" s="141"/>
      <c r="BJ29" s="141"/>
      <c r="BK29" s="29"/>
      <c r="BL29" s="29"/>
      <c r="BM29" s="29"/>
      <c r="BN29" s="29"/>
      <c r="BO29" s="29"/>
      <c r="BP29" s="143">
        <v>0</v>
      </c>
      <c r="CH29" s="573"/>
    </row>
    <row r="30" spans="1:94" s="26" customFormat="1" hidden="1" x14ac:dyDescent="0.3">
      <c r="A30" s="138">
        <v>2</v>
      </c>
      <c r="B30" s="139" t="s">
        <v>146</v>
      </c>
      <c r="C30" s="141">
        <f t="shared" si="10"/>
        <v>1480.3030000000001</v>
      </c>
      <c r="D30" s="141">
        <f t="shared" ref="D30:AI30" si="23">D31+D263+D300</f>
        <v>609.19000000000005</v>
      </c>
      <c r="E30" s="141">
        <f t="shared" si="23"/>
        <v>871.11300000000006</v>
      </c>
      <c r="F30" s="141">
        <f t="shared" si="23"/>
        <v>798.05300000000011</v>
      </c>
      <c r="G30" s="141">
        <f t="shared" si="23"/>
        <v>13.133000000000001</v>
      </c>
      <c r="H30" s="141">
        <f t="shared" si="23"/>
        <v>8.6629999999999985</v>
      </c>
      <c r="I30" s="141">
        <f t="shared" si="23"/>
        <v>4.47</v>
      </c>
      <c r="J30" s="141">
        <f t="shared" si="23"/>
        <v>0</v>
      </c>
      <c r="K30" s="141">
        <f t="shared" si="23"/>
        <v>411.5</v>
      </c>
      <c r="L30" s="141">
        <f t="shared" si="23"/>
        <v>115.54999999999998</v>
      </c>
      <c r="M30" s="141">
        <f t="shared" si="23"/>
        <v>257.68</v>
      </c>
      <c r="N30" s="141">
        <f t="shared" si="23"/>
        <v>47.430000000000007</v>
      </c>
      <c r="O30" s="141">
        <f t="shared" si="23"/>
        <v>0</v>
      </c>
      <c r="P30" s="141">
        <f t="shared" si="23"/>
        <v>210.24999999999997</v>
      </c>
      <c r="Q30" s="141">
        <f t="shared" si="23"/>
        <v>37.270000000000003</v>
      </c>
      <c r="R30" s="141">
        <f t="shared" si="23"/>
        <v>0.19</v>
      </c>
      <c r="S30" s="141">
        <f t="shared" si="23"/>
        <v>0</v>
      </c>
      <c r="T30" s="141">
        <f t="shared" si="23"/>
        <v>0</v>
      </c>
      <c r="U30" s="141">
        <f t="shared" si="23"/>
        <v>63.500000000000007</v>
      </c>
      <c r="V30" s="141">
        <f t="shared" si="23"/>
        <v>0</v>
      </c>
      <c r="W30" s="141">
        <f t="shared" si="23"/>
        <v>0</v>
      </c>
      <c r="X30" s="141">
        <f t="shared" si="23"/>
        <v>0</v>
      </c>
      <c r="Y30" s="141">
        <f t="shared" si="23"/>
        <v>0</v>
      </c>
      <c r="Z30" s="141">
        <f t="shared" si="23"/>
        <v>0.02</v>
      </c>
      <c r="AA30" s="141">
        <f t="shared" si="23"/>
        <v>0</v>
      </c>
      <c r="AB30" s="141">
        <f t="shared" si="23"/>
        <v>0</v>
      </c>
      <c r="AC30" s="141">
        <f t="shared" si="23"/>
        <v>0</v>
      </c>
      <c r="AD30" s="141">
        <f t="shared" si="23"/>
        <v>11.52</v>
      </c>
      <c r="AE30" s="141">
        <f t="shared" si="23"/>
        <v>10.78</v>
      </c>
      <c r="AF30" s="141">
        <f t="shared" si="23"/>
        <v>0.1</v>
      </c>
      <c r="AG30" s="141">
        <f t="shared" si="23"/>
        <v>0</v>
      </c>
      <c r="AH30" s="141">
        <f t="shared" si="23"/>
        <v>0</v>
      </c>
      <c r="AI30" s="141">
        <f t="shared" si="23"/>
        <v>0</v>
      </c>
      <c r="AJ30" s="141">
        <f t="shared" ref="AJ30:BJ30" si="24">AJ31+AJ263+AJ300</f>
        <v>0</v>
      </c>
      <c r="AK30" s="141">
        <f t="shared" si="24"/>
        <v>0.62</v>
      </c>
      <c r="AL30" s="141">
        <f t="shared" si="24"/>
        <v>0</v>
      </c>
      <c r="AM30" s="141">
        <f t="shared" si="24"/>
        <v>0</v>
      </c>
      <c r="AN30" s="141">
        <f t="shared" si="24"/>
        <v>0</v>
      </c>
      <c r="AO30" s="141">
        <f t="shared" si="24"/>
        <v>0</v>
      </c>
      <c r="AP30" s="141">
        <f t="shared" si="24"/>
        <v>0</v>
      </c>
      <c r="AQ30" s="141">
        <f t="shared" si="24"/>
        <v>0.02</v>
      </c>
      <c r="AR30" s="141">
        <f t="shared" si="24"/>
        <v>0</v>
      </c>
      <c r="AS30" s="141">
        <f t="shared" si="24"/>
        <v>0</v>
      </c>
      <c r="AT30" s="141">
        <f t="shared" si="24"/>
        <v>0</v>
      </c>
      <c r="AU30" s="141">
        <f t="shared" si="24"/>
        <v>0</v>
      </c>
      <c r="AV30" s="141">
        <f t="shared" si="24"/>
        <v>0</v>
      </c>
      <c r="AW30" s="141">
        <f t="shared" si="24"/>
        <v>0</v>
      </c>
      <c r="AX30" s="141">
        <f t="shared" si="24"/>
        <v>0.23</v>
      </c>
      <c r="AY30" s="141">
        <f t="shared" si="24"/>
        <v>0.3</v>
      </c>
      <c r="AZ30" s="141">
        <f t="shared" si="24"/>
        <v>0</v>
      </c>
      <c r="BA30" s="141">
        <f t="shared" si="24"/>
        <v>0</v>
      </c>
      <c r="BB30" s="141">
        <f t="shared" si="24"/>
        <v>0</v>
      </c>
      <c r="BC30" s="141">
        <f t="shared" si="24"/>
        <v>0</v>
      </c>
      <c r="BD30" s="141">
        <f t="shared" si="24"/>
        <v>51.430000000000014</v>
      </c>
      <c r="BE30" s="141">
        <f t="shared" si="24"/>
        <v>0</v>
      </c>
      <c r="BF30" s="141">
        <f t="shared" si="24"/>
        <v>0</v>
      </c>
      <c r="BG30" s="141">
        <f t="shared" si="24"/>
        <v>9.5599999999999987</v>
      </c>
      <c r="BH30" s="141">
        <f t="shared" si="24"/>
        <v>0.4</v>
      </c>
      <c r="BI30" s="141">
        <f t="shared" si="24"/>
        <v>7.16</v>
      </c>
      <c r="BJ30" s="141">
        <f t="shared" si="24"/>
        <v>0</v>
      </c>
      <c r="BK30" s="29"/>
      <c r="BL30" s="29"/>
      <c r="BM30" s="29"/>
      <c r="BN30" s="29"/>
      <c r="BO30" s="29"/>
      <c r="BP30" s="143">
        <v>0</v>
      </c>
      <c r="CH30" s="573"/>
    </row>
    <row r="31" spans="1:94" s="26" customFormat="1" ht="37.5" hidden="1" x14ac:dyDescent="0.3">
      <c r="A31" s="145" t="s">
        <v>147</v>
      </c>
      <c r="B31" s="139" t="s">
        <v>148</v>
      </c>
      <c r="C31" s="141">
        <f t="shared" si="10"/>
        <v>1062.133</v>
      </c>
      <c r="D31" s="141">
        <f t="shared" ref="D31:BJ31" si="25">D32+D35</f>
        <v>247.48000000000002</v>
      </c>
      <c r="E31" s="141">
        <f t="shared" si="25"/>
        <v>814.65300000000002</v>
      </c>
      <c r="F31" s="141">
        <f t="shared" si="25"/>
        <v>742.09300000000007</v>
      </c>
      <c r="G31" s="141">
        <f t="shared" si="25"/>
        <v>13.133000000000001</v>
      </c>
      <c r="H31" s="141">
        <f t="shared" si="25"/>
        <v>8.6629999999999985</v>
      </c>
      <c r="I31" s="141">
        <f t="shared" si="25"/>
        <v>4.47</v>
      </c>
      <c r="J31" s="141">
        <f t="shared" si="25"/>
        <v>0</v>
      </c>
      <c r="K31" s="141">
        <f t="shared" si="25"/>
        <v>363.13</v>
      </c>
      <c r="L31" s="141">
        <f t="shared" si="25"/>
        <v>114.54999999999998</v>
      </c>
      <c r="M31" s="141">
        <f t="shared" si="25"/>
        <v>251.09</v>
      </c>
      <c r="N31" s="141">
        <f t="shared" si="25"/>
        <v>47.430000000000007</v>
      </c>
      <c r="O31" s="141">
        <f t="shared" si="25"/>
        <v>0</v>
      </c>
      <c r="P31" s="141">
        <f t="shared" si="25"/>
        <v>203.65999999999997</v>
      </c>
      <c r="Q31" s="141">
        <f t="shared" si="25"/>
        <v>37.270000000000003</v>
      </c>
      <c r="R31" s="141">
        <f t="shared" si="25"/>
        <v>0.19</v>
      </c>
      <c r="S31" s="141">
        <f t="shared" si="25"/>
        <v>0</v>
      </c>
      <c r="T31" s="141">
        <f t="shared" si="25"/>
        <v>0</v>
      </c>
      <c r="U31" s="141">
        <f t="shared" si="25"/>
        <v>63.500000000000007</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11.52</v>
      </c>
      <c r="AE31" s="141">
        <f t="shared" si="25"/>
        <v>10.78</v>
      </c>
      <c r="AF31" s="141">
        <f t="shared" si="25"/>
        <v>0.1</v>
      </c>
      <c r="AG31" s="141">
        <f t="shared" si="25"/>
        <v>0</v>
      </c>
      <c r="AH31" s="141">
        <f t="shared" si="25"/>
        <v>0</v>
      </c>
      <c r="AI31" s="141">
        <f t="shared" si="25"/>
        <v>0</v>
      </c>
      <c r="AJ31" s="141">
        <f t="shared" si="25"/>
        <v>0</v>
      </c>
      <c r="AK31" s="141">
        <f t="shared" si="25"/>
        <v>0.62</v>
      </c>
      <c r="AL31" s="141">
        <f t="shared" si="25"/>
        <v>0</v>
      </c>
      <c r="AM31" s="141">
        <f t="shared" si="25"/>
        <v>0</v>
      </c>
      <c r="AN31" s="141">
        <f t="shared" si="25"/>
        <v>0</v>
      </c>
      <c r="AO31" s="141">
        <f t="shared" si="25"/>
        <v>0</v>
      </c>
      <c r="AP31" s="141">
        <f t="shared" si="25"/>
        <v>0</v>
      </c>
      <c r="AQ31" s="141">
        <f t="shared" si="25"/>
        <v>0.02</v>
      </c>
      <c r="AR31" s="141">
        <f t="shared" si="25"/>
        <v>0</v>
      </c>
      <c r="AS31" s="141">
        <f t="shared" si="25"/>
        <v>0</v>
      </c>
      <c r="AT31" s="141">
        <f t="shared" si="25"/>
        <v>0</v>
      </c>
      <c r="AU31" s="141">
        <f t="shared" si="25"/>
        <v>0</v>
      </c>
      <c r="AV31" s="141">
        <f t="shared" si="25"/>
        <v>0</v>
      </c>
      <c r="AW31" s="141">
        <f t="shared" si="25"/>
        <v>0</v>
      </c>
      <c r="AX31" s="141">
        <f t="shared" si="25"/>
        <v>0.23</v>
      </c>
      <c r="AY31" s="141">
        <f t="shared" si="25"/>
        <v>0.3</v>
      </c>
      <c r="AZ31" s="141">
        <f t="shared" si="25"/>
        <v>0</v>
      </c>
      <c r="BA31" s="141">
        <f t="shared" si="25"/>
        <v>0</v>
      </c>
      <c r="BB31" s="141">
        <f t="shared" si="25"/>
        <v>0</v>
      </c>
      <c r="BC31" s="141">
        <f t="shared" si="25"/>
        <v>0</v>
      </c>
      <c r="BD31" s="141">
        <f t="shared" si="25"/>
        <v>51.430000000000014</v>
      </c>
      <c r="BE31" s="141">
        <f t="shared" si="25"/>
        <v>0</v>
      </c>
      <c r="BF31" s="141">
        <f t="shared" si="25"/>
        <v>0</v>
      </c>
      <c r="BG31" s="141">
        <f t="shared" si="25"/>
        <v>9.0599999999999987</v>
      </c>
      <c r="BH31" s="141">
        <f t="shared" si="25"/>
        <v>0.4</v>
      </c>
      <c r="BI31" s="141">
        <f t="shared" si="25"/>
        <v>6.66</v>
      </c>
      <c r="BJ31" s="141">
        <f t="shared" si="25"/>
        <v>0</v>
      </c>
      <c r="BK31" s="29"/>
      <c r="BL31" s="29"/>
      <c r="BM31" s="29"/>
      <c r="BN31" s="29"/>
      <c r="BO31" s="29"/>
      <c r="BP31" s="143">
        <v>0</v>
      </c>
      <c r="CH31" s="573"/>
    </row>
    <row r="32" spans="1:94" s="26" customFormat="1" hidden="1" x14ac:dyDescent="0.3">
      <c r="A32" s="27" t="s">
        <v>149</v>
      </c>
      <c r="B32" s="163" t="s">
        <v>12</v>
      </c>
      <c r="C32" s="141">
        <f t="shared" si="10"/>
        <v>0</v>
      </c>
      <c r="D32" s="141">
        <f>D33+D34</f>
        <v>0</v>
      </c>
      <c r="E32" s="141">
        <f>F32+U32+BG32</f>
        <v>0</v>
      </c>
      <c r="F32" s="141">
        <f>G32+K32+L32+M32+R32+S32+T32</f>
        <v>0</v>
      </c>
      <c r="G32" s="141">
        <f t="shared" ref="G32:L32" si="26">G33+G34</f>
        <v>0</v>
      </c>
      <c r="H32" s="141">
        <f t="shared" si="26"/>
        <v>0</v>
      </c>
      <c r="I32" s="141">
        <f t="shared" si="26"/>
        <v>0</v>
      </c>
      <c r="J32" s="141">
        <f t="shared" si="26"/>
        <v>0</v>
      </c>
      <c r="K32" s="141">
        <f t="shared" si="26"/>
        <v>0</v>
      </c>
      <c r="L32" s="141">
        <f t="shared" si="26"/>
        <v>0</v>
      </c>
      <c r="M32" s="141">
        <f>SUM(N32:P32)</f>
        <v>0</v>
      </c>
      <c r="N32" s="141">
        <f t="shared" ref="N32:T32" si="27">N33+N34</f>
        <v>0</v>
      </c>
      <c r="O32" s="141">
        <f t="shared" si="27"/>
        <v>0</v>
      </c>
      <c r="P32" s="141">
        <f t="shared" si="27"/>
        <v>0</v>
      </c>
      <c r="Q32" s="141">
        <f t="shared" si="27"/>
        <v>0</v>
      </c>
      <c r="R32" s="141">
        <f t="shared" si="27"/>
        <v>0</v>
      </c>
      <c r="S32" s="141">
        <f t="shared" si="27"/>
        <v>0</v>
      </c>
      <c r="T32" s="141">
        <f t="shared" si="27"/>
        <v>0</v>
      </c>
      <c r="U32" s="141">
        <f>V32+W32+X32+Y32+Z32+AA32+AB32+AC32+AD32+AU32+AV32+AW32+AX32+AY32+AZ32+BA32+BB32+BC32+BD32+BE32+BF32</f>
        <v>0</v>
      </c>
      <c r="V32" s="141">
        <f t="shared" ref="V32:AC32" si="28">V33+V34</f>
        <v>0</v>
      </c>
      <c r="W32" s="141">
        <f t="shared" si="28"/>
        <v>0</v>
      </c>
      <c r="X32" s="141">
        <f t="shared" si="28"/>
        <v>0</v>
      </c>
      <c r="Y32" s="141">
        <f t="shared" si="28"/>
        <v>0</v>
      </c>
      <c r="Z32" s="141">
        <f t="shared" si="28"/>
        <v>0</v>
      </c>
      <c r="AA32" s="141">
        <f t="shared" si="28"/>
        <v>0</v>
      </c>
      <c r="AB32" s="141">
        <f t="shared" si="28"/>
        <v>0</v>
      </c>
      <c r="AC32" s="141">
        <f t="shared" si="28"/>
        <v>0</v>
      </c>
      <c r="AD32" s="141">
        <f>SUM(AE32:AT32)</f>
        <v>0</v>
      </c>
      <c r="AE32" s="141">
        <f t="shared" ref="AE32:BF32" si="29">AE33+AE34</f>
        <v>0</v>
      </c>
      <c r="AF32" s="141">
        <f t="shared" si="29"/>
        <v>0</v>
      </c>
      <c r="AG32" s="141">
        <f t="shared" si="29"/>
        <v>0</v>
      </c>
      <c r="AH32" s="141">
        <f t="shared" si="29"/>
        <v>0</v>
      </c>
      <c r="AI32" s="141">
        <f t="shared" si="29"/>
        <v>0</v>
      </c>
      <c r="AJ32" s="141">
        <f t="shared" si="29"/>
        <v>0</v>
      </c>
      <c r="AK32" s="141">
        <f t="shared" si="29"/>
        <v>0</v>
      </c>
      <c r="AL32" s="141">
        <f t="shared" si="29"/>
        <v>0</v>
      </c>
      <c r="AM32" s="141">
        <f t="shared" si="29"/>
        <v>0</v>
      </c>
      <c r="AN32" s="141">
        <f t="shared" si="29"/>
        <v>0</v>
      </c>
      <c r="AO32" s="141">
        <f t="shared" si="29"/>
        <v>0</v>
      </c>
      <c r="AP32" s="141">
        <f t="shared" si="29"/>
        <v>0</v>
      </c>
      <c r="AQ32" s="141">
        <f t="shared" si="29"/>
        <v>0</v>
      </c>
      <c r="AR32" s="141">
        <f t="shared" si="29"/>
        <v>0</v>
      </c>
      <c r="AS32" s="141">
        <f t="shared" si="29"/>
        <v>0</v>
      </c>
      <c r="AT32" s="141">
        <f t="shared" si="29"/>
        <v>0</v>
      </c>
      <c r="AU32" s="141">
        <f t="shared" si="29"/>
        <v>0</v>
      </c>
      <c r="AV32" s="141">
        <f t="shared" si="29"/>
        <v>0</v>
      </c>
      <c r="AW32" s="141">
        <f t="shared" si="29"/>
        <v>0</v>
      </c>
      <c r="AX32" s="141">
        <f t="shared" si="29"/>
        <v>0</v>
      </c>
      <c r="AY32" s="141">
        <f t="shared" si="29"/>
        <v>0</v>
      </c>
      <c r="AZ32" s="141">
        <f t="shared" si="29"/>
        <v>0</v>
      </c>
      <c r="BA32" s="141">
        <f t="shared" si="29"/>
        <v>0</v>
      </c>
      <c r="BB32" s="141">
        <f t="shared" si="29"/>
        <v>0</v>
      </c>
      <c r="BC32" s="141">
        <f t="shared" si="29"/>
        <v>0</v>
      </c>
      <c r="BD32" s="141">
        <f t="shared" si="29"/>
        <v>0</v>
      </c>
      <c r="BE32" s="141">
        <f t="shared" si="29"/>
        <v>0</v>
      </c>
      <c r="BF32" s="141">
        <f t="shared" si="29"/>
        <v>0</v>
      </c>
      <c r="BG32" s="141">
        <f>BH32+BI32+BJ32</f>
        <v>0</v>
      </c>
      <c r="BH32" s="141">
        <f>BH33+BH34</f>
        <v>0</v>
      </c>
      <c r="BI32" s="141">
        <f>BI33+BI34</f>
        <v>0</v>
      </c>
      <c r="BJ32" s="141">
        <f>BJ33+BJ34</f>
        <v>0</v>
      </c>
      <c r="BK32" s="29"/>
      <c r="BL32" s="29"/>
      <c r="BM32" s="29"/>
      <c r="BN32" s="29"/>
      <c r="BO32" s="29"/>
      <c r="BP32" s="143">
        <v>0</v>
      </c>
      <c r="CH32" s="573"/>
    </row>
    <row r="33" spans="1:94" s="26" customFormat="1" hidden="1" x14ac:dyDescent="0.3">
      <c r="A33" s="27" t="s">
        <v>150</v>
      </c>
      <c r="B33" s="163" t="s">
        <v>52</v>
      </c>
      <c r="C33" s="141">
        <f t="shared" si="10"/>
        <v>0</v>
      </c>
      <c r="D33" s="141">
        <f>E33+F33</f>
        <v>0</v>
      </c>
      <c r="E33" s="141">
        <f>F33+U33+BG33</f>
        <v>0</v>
      </c>
      <c r="F33" s="141">
        <f>G33+K33+L33+M33+R33+S33+T33</f>
        <v>0</v>
      </c>
      <c r="G33" s="141">
        <f t="shared" ref="G33:L33" si="30">H33+I33</f>
        <v>0</v>
      </c>
      <c r="H33" s="141">
        <f t="shared" si="30"/>
        <v>0</v>
      </c>
      <c r="I33" s="141">
        <f t="shared" si="30"/>
        <v>0</v>
      </c>
      <c r="J33" s="141">
        <f t="shared" si="30"/>
        <v>0</v>
      </c>
      <c r="K33" s="141">
        <f t="shared" si="30"/>
        <v>0</v>
      </c>
      <c r="L33" s="141">
        <f t="shared" si="30"/>
        <v>0</v>
      </c>
      <c r="M33" s="141">
        <f>SUM(N33:P33)</f>
        <v>0</v>
      </c>
      <c r="N33" s="141">
        <f t="shared" ref="N33:T33" si="31">O33+P33</f>
        <v>0</v>
      </c>
      <c r="O33" s="141">
        <f t="shared" si="31"/>
        <v>0</v>
      </c>
      <c r="P33" s="141">
        <f t="shared" si="31"/>
        <v>0</v>
      </c>
      <c r="Q33" s="141">
        <f t="shared" si="31"/>
        <v>0</v>
      </c>
      <c r="R33" s="141">
        <f t="shared" si="31"/>
        <v>0</v>
      </c>
      <c r="S33" s="141">
        <f t="shared" si="31"/>
        <v>0</v>
      </c>
      <c r="T33" s="141">
        <f t="shared" si="31"/>
        <v>0</v>
      </c>
      <c r="U33" s="141">
        <f>V33+W33+X33+Y33+Z33+AA33+AB33+AC33+AD33+AU33+AV33+AW33+AX33+AY33+AZ33+BA33+BB33+BC33+BD33+BE33+BF33</f>
        <v>0</v>
      </c>
      <c r="V33" s="141">
        <f t="shared" ref="V33:AC33" si="32">W33+X33</f>
        <v>0</v>
      </c>
      <c r="W33" s="141">
        <f t="shared" si="32"/>
        <v>0</v>
      </c>
      <c r="X33" s="141">
        <f t="shared" si="32"/>
        <v>0</v>
      </c>
      <c r="Y33" s="141">
        <f t="shared" si="32"/>
        <v>0</v>
      </c>
      <c r="Z33" s="141">
        <f t="shared" si="32"/>
        <v>0</v>
      </c>
      <c r="AA33" s="141">
        <f t="shared" si="32"/>
        <v>0</v>
      </c>
      <c r="AB33" s="141">
        <f t="shared" si="32"/>
        <v>0</v>
      </c>
      <c r="AC33" s="141">
        <f t="shared" si="32"/>
        <v>0</v>
      </c>
      <c r="AD33" s="141">
        <f>SUM(AE33:AT33)</f>
        <v>0</v>
      </c>
      <c r="AE33" s="141">
        <f t="shared" ref="AE33:BF33" si="33">AF33+AG33</f>
        <v>0</v>
      </c>
      <c r="AF33" s="141">
        <f t="shared" si="33"/>
        <v>0</v>
      </c>
      <c r="AG33" s="141">
        <f t="shared" si="33"/>
        <v>0</v>
      </c>
      <c r="AH33" s="141">
        <f t="shared" si="33"/>
        <v>0</v>
      </c>
      <c r="AI33" s="141">
        <f t="shared" si="33"/>
        <v>0</v>
      </c>
      <c r="AJ33" s="141">
        <f t="shared" si="33"/>
        <v>0</v>
      </c>
      <c r="AK33" s="141">
        <f t="shared" si="33"/>
        <v>0</v>
      </c>
      <c r="AL33" s="141">
        <f t="shared" si="33"/>
        <v>0</v>
      </c>
      <c r="AM33" s="141">
        <f t="shared" si="33"/>
        <v>0</v>
      </c>
      <c r="AN33" s="141">
        <f t="shared" si="33"/>
        <v>0</v>
      </c>
      <c r="AO33" s="141">
        <f t="shared" si="33"/>
        <v>0</v>
      </c>
      <c r="AP33" s="141">
        <f t="shared" si="33"/>
        <v>0</v>
      </c>
      <c r="AQ33" s="141">
        <f t="shared" si="33"/>
        <v>0</v>
      </c>
      <c r="AR33" s="141">
        <f t="shared" si="33"/>
        <v>0</v>
      </c>
      <c r="AS33" s="141">
        <f t="shared" si="33"/>
        <v>0</v>
      </c>
      <c r="AT33" s="141">
        <f t="shared" si="33"/>
        <v>0</v>
      </c>
      <c r="AU33" s="141">
        <f t="shared" si="33"/>
        <v>0</v>
      </c>
      <c r="AV33" s="141">
        <f t="shared" si="33"/>
        <v>0</v>
      </c>
      <c r="AW33" s="141">
        <f t="shared" si="33"/>
        <v>0</v>
      </c>
      <c r="AX33" s="141">
        <f t="shared" si="33"/>
        <v>0</v>
      </c>
      <c r="AY33" s="141">
        <f t="shared" si="33"/>
        <v>0</v>
      </c>
      <c r="AZ33" s="141">
        <f t="shared" si="33"/>
        <v>0</v>
      </c>
      <c r="BA33" s="141">
        <f t="shared" si="33"/>
        <v>0</v>
      </c>
      <c r="BB33" s="141">
        <f t="shared" si="33"/>
        <v>0</v>
      </c>
      <c r="BC33" s="141">
        <f t="shared" si="33"/>
        <v>0</v>
      </c>
      <c r="BD33" s="141">
        <f t="shared" si="33"/>
        <v>0</v>
      </c>
      <c r="BE33" s="141">
        <f t="shared" si="33"/>
        <v>0</v>
      </c>
      <c r="BF33" s="141">
        <f t="shared" si="33"/>
        <v>0</v>
      </c>
      <c r="BG33" s="141">
        <f>BH33+BI33+BJ33</f>
        <v>0</v>
      </c>
      <c r="BH33" s="141">
        <f>BI33+BJ33</f>
        <v>0</v>
      </c>
      <c r="BI33" s="141">
        <f>BJ33+BK33</f>
        <v>0</v>
      </c>
      <c r="BJ33" s="141">
        <f>BK33+BL33</f>
        <v>0</v>
      </c>
      <c r="BK33" s="29"/>
      <c r="BL33" s="29"/>
      <c r="BM33" s="27"/>
      <c r="BN33" s="29"/>
      <c r="BO33" s="29"/>
      <c r="BP33" s="143">
        <v>0</v>
      </c>
      <c r="CH33" s="573"/>
    </row>
    <row r="34" spans="1:94" s="26" customFormat="1" hidden="1" x14ac:dyDescent="0.3">
      <c r="A34" s="27" t="s">
        <v>151</v>
      </c>
      <c r="B34" s="163" t="s">
        <v>22</v>
      </c>
      <c r="C34" s="141">
        <f t="shared" si="10"/>
        <v>0</v>
      </c>
      <c r="D34" s="141"/>
      <c r="E34" s="141">
        <f>F34+U34+BG34</f>
        <v>0</v>
      </c>
      <c r="F34" s="141">
        <f>G34+K34+L34+M34+R34+S34+T34</f>
        <v>0</v>
      </c>
      <c r="G34" s="141"/>
      <c r="H34" s="141"/>
      <c r="I34" s="141"/>
      <c r="J34" s="141"/>
      <c r="K34" s="141"/>
      <c r="L34" s="141"/>
      <c r="M34" s="141">
        <f>SUM(N34:P34)</f>
        <v>0</v>
      </c>
      <c r="N34" s="141"/>
      <c r="O34" s="141"/>
      <c r="P34" s="141"/>
      <c r="Q34" s="141"/>
      <c r="R34" s="141"/>
      <c r="S34" s="141"/>
      <c r="T34" s="141"/>
      <c r="U34" s="141">
        <f>V34+W34+X34+Y34+Z34+AA34+AB34+AC34+AD34+AU34+AV34+AW34+AX34+AY34+AZ34+BA34+BB34+BC34+BD34+BE34+BF34</f>
        <v>0</v>
      </c>
      <c r="V34" s="141"/>
      <c r="W34" s="141"/>
      <c r="X34" s="141"/>
      <c r="Y34" s="141"/>
      <c r="Z34" s="141"/>
      <c r="AA34" s="141"/>
      <c r="AB34" s="141"/>
      <c r="AC34" s="141"/>
      <c r="AD34" s="141">
        <f>SUM(AE34:AT34)</f>
        <v>0</v>
      </c>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f>BH34+BI34+BJ34</f>
        <v>0</v>
      </c>
      <c r="BH34" s="141"/>
      <c r="BI34" s="141"/>
      <c r="BJ34" s="141"/>
      <c r="BK34" s="29"/>
      <c r="BL34" s="143"/>
      <c r="BM34" s="27"/>
      <c r="BN34" s="29"/>
      <c r="BO34" s="29"/>
      <c r="BP34" s="143">
        <v>0</v>
      </c>
      <c r="CH34" s="573"/>
    </row>
    <row r="35" spans="1:94" s="26" customFormat="1" hidden="1" x14ac:dyDescent="0.3">
      <c r="A35" s="27" t="s">
        <v>154</v>
      </c>
      <c r="B35" s="163" t="s">
        <v>13</v>
      </c>
      <c r="C35" s="141">
        <f t="shared" si="10"/>
        <v>1062.133</v>
      </c>
      <c r="D35" s="141">
        <f>D36+D37+D38+D229+D230+D231+D233+D237+D239+D242+D244+D245+D246+D247</f>
        <v>247.48000000000002</v>
      </c>
      <c r="E35" s="141">
        <f t="shared" ref="E35:AJ35" si="34">E38+E229+E230+E231+E233+E237+E239+E242+E244+E245+E246+E247</f>
        <v>814.65300000000002</v>
      </c>
      <c r="F35" s="141">
        <f t="shared" si="34"/>
        <v>742.09300000000007</v>
      </c>
      <c r="G35" s="141">
        <f t="shared" si="34"/>
        <v>13.133000000000001</v>
      </c>
      <c r="H35" s="141">
        <f t="shared" si="34"/>
        <v>8.6629999999999985</v>
      </c>
      <c r="I35" s="141">
        <f t="shared" si="34"/>
        <v>4.47</v>
      </c>
      <c r="J35" s="141">
        <f t="shared" si="34"/>
        <v>0</v>
      </c>
      <c r="K35" s="141">
        <f t="shared" si="34"/>
        <v>363.13</v>
      </c>
      <c r="L35" s="141">
        <f t="shared" si="34"/>
        <v>114.54999999999998</v>
      </c>
      <c r="M35" s="141">
        <f t="shared" si="34"/>
        <v>251.09</v>
      </c>
      <c r="N35" s="141">
        <f t="shared" si="34"/>
        <v>47.430000000000007</v>
      </c>
      <c r="O35" s="141">
        <f t="shared" si="34"/>
        <v>0</v>
      </c>
      <c r="P35" s="141">
        <f t="shared" si="34"/>
        <v>203.65999999999997</v>
      </c>
      <c r="Q35" s="141">
        <f t="shared" si="34"/>
        <v>37.270000000000003</v>
      </c>
      <c r="R35" s="141">
        <f t="shared" si="34"/>
        <v>0.19</v>
      </c>
      <c r="S35" s="141">
        <f t="shared" si="34"/>
        <v>0</v>
      </c>
      <c r="T35" s="141">
        <f t="shared" si="34"/>
        <v>0</v>
      </c>
      <c r="U35" s="141">
        <f t="shared" si="34"/>
        <v>63.500000000000007</v>
      </c>
      <c r="V35" s="141">
        <f t="shared" si="34"/>
        <v>0</v>
      </c>
      <c r="W35" s="141">
        <f t="shared" si="34"/>
        <v>0</v>
      </c>
      <c r="X35" s="141">
        <f t="shared" si="34"/>
        <v>0</v>
      </c>
      <c r="Y35" s="141">
        <f t="shared" si="34"/>
        <v>0</v>
      </c>
      <c r="Z35" s="141">
        <f t="shared" si="34"/>
        <v>0.02</v>
      </c>
      <c r="AA35" s="141">
        <f t="shared" si="34"/>
        <v>0</v>
      </c>
      <c r="AB35" s="141">
        <f t="shared" si="34"/>
        <v>0</v>
      </c>
      <c r="AC35" s="141">
        <f t="shared" si="34"/>
        <v>0</v>
      </c>
      <c r="AD35" s="141">
        <f t="shared" si="34"/>
        <v>11.52</v>
      </c>
      <c r="AE35" s="141">
        <f t="shared" si="34"/>
        <v>10.78</v>
      </c>
      <c r="AF35" s="141">
        <f t="shared" si="34"/>
        <v>0.1</v>
      </c>
      <c r="AG35" s="141">
        <f t="shared" si="34"/>
        <v>0</v>
      </c>
      <c r="AH35" s="141">
        <f t="shared" si="34"/>
        <v>0</v>
      </c>
      <c r="AI35" s="141">
        <f t="shared" si="34"/>
        <v>0</v>
      </c>
      <c r="AJ35" s="141">
        <f t="shared" si="34"/>
        <v>0</v>
      </c>
      <c r="AK35" s="141">
        <f t="shared" ref="AK35:BJ35" si="35">AK38+AK229+AK230+AK231+AK233+AK237+AK239+AK242+AK244+AK245+AK246+AK247</f>
        <v>0.62</v>
      </c>
      <c r="AL35" s="141">
        <f t="shared" si="35"/>
        <v>0</v>
      </c>
      <c r="AM35" s="141">
        <f t="shared" si="35"/>
        <v>0</v>
      </c>
      <c r="AN35" s="141">
        <f t="shared" si="35"/>
        <v>0</v>
      </c>
      <c r="AO35" s="141">
        <f t="shared" si="35"/>
        <v>0</v>
      </c>
      <c r="AP35" s="141">
        <f t="shared" si="35"/>
        <v>0</v>
      </c>
      <c r="AQ35" s="141">
        <f t="shared" si="35"/>
        <v>0.02</v>
      </c>
      <c r="AR35" s="141">
        <f t="shared" si="35"/>
        <v>0</v>
      </c>
      <c r="AS35" s="141">
        <f t="shared" si="35"/>
        <v>0</v>
      </c>
      <c r="AT35" s="141">
        <f t="shared" si="35"/>
        <v>0</v>
      </c>
      <c r="AU35" s="141">
        <f t="shared" si="35"/>
        <v>0</v>
      </c>
      <c r="AV35" s="141">
        <f t="shared" si="35"/>
        <v>0</v>
      </c>
      <c r="AW35" s="141">
        <f t="shared" si="35"/>
        <v>0</v>
      </c>
      <c r="AX35" s="141">
        <f t="shared" si="35"/>
        <v>0.23</v>
      </c>
      <c r="AY35" s="141">
        <f t="shared" si="35"/>
        <v>0.3</v>
      </c>
      <c r="AZ35" s="141">
        <f t="shared" si="35"/>
        <v>0</v>
      </c>
      <c r="BA35" s="141">
        <f t="shared" si="35"/>
        <v>0</v>
      </c>
      <c r="BB35" s="141">
        <f t="shared" si="35"/>
        <v>0</v>
      </c>
      <c r="BC35" s="141">
        <f t="shared" si="35"/>
        <v>0</v>
      </c>
      <c r="BD35" s="141">
        <f t="shared" si="35"/>
        <v>51.430000000000014</v>
      </c>
      <c r="BE35" s="141">
        <f t="shared" si="35"/>
        <v>0</v>
      </c>
      <c r="BF35" s="141">
        <f t="shared" si="35"/>
        <v>0</v>
      </c>
      <c r="BG35" s="141">
        <f t="shared" si="35"/>
        <v>9.0599999999999987</v>
      </c>
      <c r="BH35" s="141">
        <f t="shared" si="35"/>
        <v>0.4</v>
      </c>
      <c r="BI35" s="141">
        <f t="shared" si="35"/>
        <v>6.66</v>
      </c>
      <c r="BJ35" s="141">
        <f t="shared" si="35"/>
        <v>0</v>
      </c>
      <c r="BK35" s="29"/>
      <c r="BL35" s="29"/>
      <c r="BM35" s="29"/>
      <c r="BN35" s="29"/>
      <c r="BO35" s="29"/>
      <c r="BP35" s="143">
        <v>0</v>
      </c>
      <c r="CH35" s="573"/>
    </row>
    <row r="36" spans="1:94" s="26" customFormat="1" hidden="1" x14ac:dyDescent="0.3">
      <c r="A36" s="27" t="s">
        <v>155</v>
      </c>
      <c r="B36" s="163" t="s">
        <v>26</v>
      </c>
      <c r="C36" s="141">
        <f t="shared" si="10"/>
        <v>0</v>
      </c>
      <c r="D36" s="141"/>
      <c r="E36" s="141">
        <f>F36+U36+BG36</f>
        <v>0</v>
      </c>
      <c r="F36" s="141">
        <f>G36+K36+L36+M36+R36+S36+T36</f>
        <v>0</v>
      </c>
      <c r="G36" s="141"/>
      <c r="H36" s="141"/>
      <c r="I36" s="141"/>
      <c r="J36" s="141"/>
      <c r="K36" s="141"/>
      <c r="L36" s="141"/>
      <c r="M36" s="141">
        <f>SUM(N36:P36)</f>
        <v>0</v>
      </c>
      <c r="N36" s="141"/>
      <c r="O36" s="141"/>
      <c r="P36" s="141"/>
      <c r="Q36" s="141"/>
      <c r="R36" s="141"/>
      <c r="S36" s="141"/>
      <c r="T36" s="141"/>
      <c r="U36" s="141">
        <f>V36+W36+X36+Y36+Z36+AA36+AB36+AC36+AD36+AU36+AV36+AW36+AX36+AY36+AZ36+BA36+BB36+BC36+BD36+BE36+BF36</f>
        <v>0</v>
      </c>
      <c r="V36" s="141"/>
      <c r="W36" s="141"/>
      <c r="X36" s="141"/>
      <c r="Y36" s="141"/>
      <c r="Z36" s="141"/>
      <c r="AA36" s="141"/>
      <c r="AB36" s="141"/>
      <c r="AC36" s="141"/>
      <c r="AD36" s="141">
        <f>SUM(AE36:AT36)</f>
        <v>0</v>
      </c>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f>BH36+BI36+BJ36</f>
        <v>0</v>
      </c>
      <c r="BH36" s="141"/>
      <c r="BI36" s="141"/>
      <c r="BJ36" s="141"/>
      <c r="BK36" s="29"/>
      <c r="BL36" s="29"/>
      <c r="BM36" s="30"/>
      <c r="BN36" s="29"/>
      <c r="BO36" s="29"/>
      <c r="BP36" s="143">
        <v>0</v>
      </c>
      <c r="CH36" s="573"/>
    </row>
    <row r="37" spans="1:94" s="26" customFormat="1" hidden="1" x14ac:dyDescent="0.3">
      <c r="A37" s="27" t="s">
        <v>156</v>
      </c>
      <c r="B37" s="163" t="s">
        <v>157</v>
      </c>
      <c r="C37" s="141">
        <f t="shared" si="1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CH37" s="573"/>
    </row>
    <row r="38" spans="1:94" s="26" customFormat="1" hidden="1" x14ac:dyDescent="0.3">
      <c r="A38" s="27" t="s">
        <v>156</v>
      </c>
      <c r="B38" s="163" t="s">
        <v>158</v>
      </c>
      <c r="C38" s="141">
        <f t="shared" si="10"/>
        <v>632.40300000000013</v>
      </c>
      <c r="D38" s="141">
        <f>D39+D136+D178+D180+D181+D182+D187+D204+D207+D208+D221+D223+D226+D227+D228</f>
        <v>51.580000000000013</v>
      </c>
      <c r="E38" s="141">
        <f t="shared" ref="E38:AJ38" si="36">E39+E136+E178+E180+E181+E182+E187+E204+E207+E208+E221+E223+E225+E226+E227+E228</f>
        <v>580.82300000000009</v>
      </c>
      <c r="F38" s="141">
        <f t="shared" si="36"/>
        <v>510.80300000000005</v>
      </c>
      <c r="G38" s="141">
        <f t="shared" si="36"/>
        <v>13.133000000000001</v>
      </c>
      <c r="H38" s="141">
        <f t="shared" si="36"/>
        <v>8.6629999999999985</v>
      </c>
      <c r="I38" s="141">
        <f t="shared" si="36"/>
        <v>4.47</v>
      </c>
      <c r="J38" s="141">
        <f t="shared" si="36"/>
        <v>0</v>
      </c>
      <c r="K38" s="141">
        <f t="shared" si="36"/>
        <v>164.93000000000004</v>
      </c>
      <c r="L38" s="141">
        <f t="shared" si="36"/>
        <v>108.04999999999998</v>
      </c>
      <c r="M38" s="141">
        <f t="shared" si="36"/>
        <v>224.5</v>
      </c>
      <c r="N38" s="141">
        <f t="shared" si="36"/>
        <v>47.430000000000007</v>
      </c>
      <c r="O38" s="141">
        <f t="shared" si="36"/>
        <v>0</v>
      </c>
      <c r="P38" s="141">
        <f t="shared" si="36"/>
        <v>177.06999999999996</v>
      </c>
      <c r="Q38" s="141">
        <f t="shared" si="36"/>
        <v>37.270000000000003</v>
      </c>
      <c r="R38" s="141">
        <f t="shared" si="36"/>
        <v>0.19</v>
      </c>
      <c r="S38" s="141">
        <f t="shared" si="36"/>
        <v>0</v>
      </c>
      <c r="T38" s="141">
        <f t="shared" si="36"/>
        <v>0</v>
      </c>
      <c r="U38" s="141">
        <f t="shared" si="36"/>
        <v>63.500000000000007</v>
      </c>
      <c r="V38" s="141">
        <f t="shared" si="36"/>
        <v>0</v>
      </c>
      <c r="W38" s="141">
        <f t="shared" si="36"/>
        <v>0</v>
      </c>
      <c r="X38" s="141">
        <f t="shared" si="36"/>
        <v>0</v>
      </c>
      <c r="Y38" s="141">
        <f t="shared" si="36"/>
        <v>0</v>
      </c>
      <c r="Z38" s="141">
        <f t="shared" si="36"/>
        <v>0.02</v>
      </c>
      <c r="AA38" s="141">
        <f t="shared" si="36"/>
        <v>0</v>
      </c>
      <c r="AB38" s="141">
        <f t="shared" si="36"/>
        <v>0</v>
      </c>
      <c r="AC38" s="141">
        <f t="shared" si="36"/>
        <v>0</v>
      </c>
      <c r="AD38" s="141">
        <f t="shared" si="36"/>
        <v>11.52</v>
      </c>
      <c r="AE38" s="141">
        <f t="shared" si="36"/>
        <v>10.78</v>
      </c>
      <c r="AF38" s="141">
        <f t="shared" si="36"/>
        <v>0.1</v>
      </c>
      <c r="AG38" s="141">
        <f t="shared" si="36"/>
        <v>0</v>
      </c>
      <c r="AH38" s="141">
        <f t="shared" si="36"/>
        <v>0</v>
      </c>
      <c r="AI38" s="141">
        <f t="shared" si="36"/>
        <v>0</v>
      </c>
      <c r="AJ38" s="141">
        <f t="shared" si="36"/>
        <v>0</v>
      </c>
      <c r="AK38" s="141">
        <f t="shared" ref="AK38:BJ38" si="37">AK39+AK136+AK178+AK180+AK181+AK182+AK187+AK204+AK207+AK208+AK221+AK223+AK225+AK226+AK227+AK228</f>
        <v>0.62</v>
      </c>
      <c r="AL38" s="141">
        <f t="shared" si="37"/>
        <v>0</v>
      </c>
      <c r="AM38" s="141">
        <f t="shared" si="37"/>
        <v>0</v>
      </c>
      <c r="AN38" s="141">
        <f t="shared" si="37"/>
        <v>0</v>
      </c>
      <c r="AO38" s="141">
        <f t="shared" si="37"/>
        <v>0</v>
      </c>
      <c r="AP38" s="141">
        <f t="shared" si="37"/>
        <v>0</v>
      </c>
      <c r="AQ38" s="141">
        <f t="shared" si="37"/>
        <v>0.02</v>
      </c>
      <c r="AR38" s="141">
        <f t="shared" si="37"/>
        <v>0</v>
      </c>
      <c r="AS38" s="141">
        <f t="shared" si="37"/>
        <v>0</v>
      </c>
      <c r="AT38" s="141">
        <f t="shared" si="37"/>
        <v>0</v>
      </c>
      <c r="AU38" s="141">
        <f t="shared" si="37"/>
        <v>0</v>
      </c>
      <c r="AV38" s="141">
        <f t="shared" si="37"/>
        <v>0</v>
      </c>
      <c r="AW38" s="141">
        <f t="shared" si="37"/>
        <v>0</v>
      </c>
      <c r="AX38" s="141">
        <f t="shared" si="37"/>
        <v>0.23</v>
      </c>
      <c r="AY38" s="141">
        <f t="shared" si="37"/>
        <v>0.3</v>
      </c>
      <c r="AZ38" s="141">
        <f t="shared" si="37"/>
        <v>0</v>
      </c>
      <c r="BA38" s="141">
        <f t="shared" si="37"/>
        <v>0</v>
      </c>
      <c r="BB38" s="141">
        <f t="shared" si="37"/>
        <v>0</v>
      </c>
      <c r="BC38" s="141">
        <f t="shared" si="37"/>
        <v>0</v>
      </c>
      <c r="BD38" s="141">
        <f t="shared" si="37"/>
        <v>51.430000000000014</v>
      </c>
      <c r="BE38" s="141">
        <f t="shared" si="37"/>
        <v>0</v>
      </c>
      <c r="BF38" s="141">
        <f t="shared" si="37"/>
        <v>0</v>
      </c>
      <c r="BG38" s="141">
        <f t="shared" si="37"/>
        <v>6.52</v>
      </c>
      <c r="BH38" s="141">
        <f t="shared" si="37"/>
        <v>0.4</v>
      </c>
      <c r="BI38" s="141">
        <f t="shared" si="37"/>
        <v>6.12</v>
      </c>
      <c r="BJ38" s="141">
        <f t="shared" si="37"/>
        <v>0</v>
      </c>
      <c r="BK38" s="29"/>
      <c r="BL38" s="29"/>
      <c r="BM38" s="27"/>
      <c r="BN38" s="29"/>
      <c r="BO38" s="29"/>
      <c r="BP38" s="143">
        <v>0</v>
      </c>
      <c r="CH38" s="573"/>
    </row>
    <row r="39" spans="1:94" s="272" customFormat="1" ht="19.5" hidden="1" x14ac:dyDescent="0.35">
      <c r="A39" s="273" t="s">
        <v>784</v>
      </c>
      <c r="B39" s="274" t="s">
        <v>53</v>
      </c>
      <c r="C39" s="141">
        <f t="shared" si="10"/>
        <v>295.12</v>
      </c>
      <c r="D39" s="25">
        <f t="shared" ref="D39:AI39" si="38">SUM(D40:D134)</f>
        <v>49.920000000000009</v>
      </c>
      <c r="E39" s="25">
        <f t="shared" si="38"/>
        <v>245.20000000000002</v>
      </c>
      <c r="F39" s="25">
        <f t="shared" si="38"/>
        <v>244.94000000000003</v>
      </c>
      <c r="G39" s="25">
        <f t="shared" si="38"/>
        <v>0.5</v>
      </c>
      <c r="H39" s="141">
        <f t="shared" si="38"/>
        <v>0.2</v>
      </c>
      <c r="I39" s="141">
        <f t="shared" si="38"/>
        <v>0.3</v>
      </c>
      <c r="J39" s="141">
        <f t="shared" si="38"/>
        <v>0</v>
      </c>
      <c r="K39" s="25">
        <f t="shared" si="38"/>
        <v>59.360000000000007</v>
      </c>
      <c r="L39" s="25">
        <f t="shared" si="38"/>
        <v>27.01</v>
      </c>
      <c r="M39" s="141">
        <f t="shared" si="38"/>
        <v>158.07000000000002</v>
      </c>
      <c r="N39" s="141">
        <f t="shared" si="38"/>
        <v>31.19</v>
      </c>
      <c r="O39" s="141">
        <f t="shared" si="38"/>
        <v>0</v>
      </c>
      <c r="P39" s="25">
        <f t="shared" si="38"/>
        <v>126.88</v>
      </c>
      <c r="Q39" s="141">
        <f t="shared" si="38"/>
        <v>37.270000000000003</v>
      </c>
      <c r="R39" s="25">
        <f t="shared" si="38"/>
        <v>0</v>
      </c>
      <c r="S39" s="141">
        <f t="shared" si="38"/>
        <v>0</v>
      </c>
      <c r="T39" s="141">
        <f t="shared" si="38"/>
        <v>0</v>
      </c>
      <c r="U39" s="25">
        <f t="shared" si="38"/>
        <v>0.24000000000000002</v>
      </c>
      <c r="V39" s="141">
        <f t="shared" si="38"/>
        <v>0</v>
      </c>
      <c r="W39" s="141">
        <f t="shared" si="38"/>
        <v>0</v>
      </c>
      <c r="X39" s="141">
        <f t="shared" si="38"/>
        <v>0</v>
      </c>
      <c r="Y39" s="141">
        <f t="shared" si="38"/>
        <v>0</v>
      </c>
      <c r="Z39" s="141">
        <f t="shared" si="38"/>
        <v>0</v>
      </c>
      <c r="AA39" s="141">
        <f t="shared" si="38"/>
        <v>0</v>
      </c>
      <c r="AB39" s="141">
        <f t="shared" si="38"/>
        <v>0</v>
      </c>
      <c r="AC39" s="141">
        <f t="shared" si="38"/>
        <v>0</v>
      </c>
      <c r="AD39" s="141">
        <f t="shared" si="38"/>
        <v>0</v>
      </c>
      <c r="AE39" s="141">
        <f t="shared" si="38"/>
        <v>0</v>
      </c>
      <c r="AF39" s="141">
        <f t="shared" si="38"/>
        <v>0</v>
      </c>
      <c r="AG39" s="141">
        <f t="shared" si="38"/>
        <v>0</v>
      </c>
      <c r="AH39" s="141">
        <f t="shared" si="38"/>
        <v>0</v>
      </c>
      <c r="AI39" s="141">
        <f t="shared" si="38"/>
        <v>0</v>
      </c>
      <c r="AJ39" s="141">
        <f t="shared" ref="AJ39:BJ39" si="39">SUM(AJ40:AJ134)</f>
        <v>0</v>
      </c>
      <c r="AK39" s="141">
        <f t="shared" si="39"/>
        <v>0</v>
      </c>
      <c r="AL39" s="141">
        <f t="shared" si="39"/>
        <v>0</v>
      </c>
      <c r="AM39" s="141">
        <f t="shared" si="39"/>
        <v>0</v>
      </c>
      <c r="AN39" s="141">
        <f t="shared" si="39"/>
        <v>0</v>
      </c>
      <c r="AO39" s="141">
        <f t="shared" si="39"/>
        <v>0</v>
      </c>
      <c r="AP39" s="141">
        <f t="shared" si="39"/>
        <v>0</v>
      </c>
      <c r="AQ39" s="141">
        <f t="shared" si="39"/>
        <v>0</v>
      </c>
      <c r="AR39" s="141">
        <f t="shared" si="39"/>
        <v>0</v>
      </c>
      <c r="AS39" s="141">
        <f t="shared" si="39"/>
        <v>0</v>
      </c>
      <c r="AT39" s="141">
        <f t="shared" si="39"/>
        <v>0</v>
      </c>
      <c r="AU39" s="141">
        <f t="shared" si="39"/>
        <v>0</v>
      </c>
      <c r="AV39" s="141">
        <f t="shared" si="39"/>
        <v>0</v>
      </c>
      <c r="AW39" s="141">
        <f t="shared" si="39"/>
        <v>0</v>
      </c>
      <c r="AX39" s="141">
        <f t="shared" si="39"/>
        <v>0</v>
      </c>
      <c r="AY39" s="141">
        <f t="shared" si="39"/>
        <v>0</v>
      </c>
      <c r="AZ39" s="141">
        <f t="shared" si="39"/>
        <v>0</v>
      </c>
      <c r="BA39" s="141">
        <f t="shared" si="39"/>
        <v>0</v>
      </c>
      <c r="BB39" s="141">
        <f t="shared" si="39"/>
        <v>0</v>
      </c>
      <c r="BC39" s="141">
        <f t="shared" si="39"/>
        <v>0</v>
      </c>
      <c r="BD39" s="141">
        <f t="shared" si="39"/>
        <v>0.24000000000000002</v>
      </c>
      <c r="BE39" s="141">
        <f t="shared" si="39"/>
        <v>0</v>
      </c>
      <c r="BF39" s="141">
        <f t="shared" si="39"/>
        <v>0</v>
      </c>
      <c r="BG39" s="25">
        <f t="shared" si="39"/>
        <v>0.02</v>
      </c>
      <c r="BH39" s="141">
        <f t="shared" si="39"/>
        <v>0</v>
      </c>
      <c r="BI39" s="141">
        <f t="shared" si="39"/>
        <v>0.02</v>
      </c>
      <c r="BJ39" s="141">
        <f t="shared" si="39"/>
        <v>0</v>
      </c>
      <c r="BK39" s="29"/>
      <c r="BL39" s="31"/>
      <c r="BM39" s="27"/>
      <c r="BN39" s="31"/>
      <c r="BO39" s="31"/>
      <c r="BP39" s="275">
        <v>0</v>
      </c>
      <c r="CH39" s="574"/>
    </row>
    <row r="40" spans="1:94" s="49" customFormat="1" ht="32.1" hidden="1" customHeight="1" x14ac:dyDescent="0.3">
      <c r="A40" s="765">
        <v>2</v>
      </c>
      <c r="B40" s="774" t="s">
        <v>988</v>
      </c>
      <c r="C40" s="7">
        <f t="shared" si="10"/>
        <v>9</v>
      </c>
      <c r="D40" s="7">
        <v>2</v>
      </c>
      <c r="E40" s="7">
        <f t="shared" ref="E40:E115" si="40">F40+U40+BG40</f>
        <v>7</v>
      </c>
      <c r="F40" s="7">
        <f t="shared" ref="F40:F115" si="41">G40+K40+L40+M40+R40+S40+T40</f>
        <v>7</v>
      </c>
      <c r="G40" s="7">
        <f t="shared" ref="G40:G115" si="42">H40+I40+J40</f>
        <v>0</v>
      </c>
      <c r="H40" s="58"/>
      <c r="I40" s="565"/>
      <c r="J40" s="565"/>
      <c r="K40" s="7">
        <v>3</v>
      </c>
      <c r="L40" s="7">
        <v>3</v>
      </c>
      <c r="M40" s="7">
        <f t="shared" ref="M40:M115" si="43">SUM(N40:P40)</f>
        <v>1</v>
      </c>
      <c r="N40" s="7"/>
      <c r="O40" s="565"/>
      <c r="P40" s="7">
        <v>1</v>
      </c>
      <c r="Q40" s="565"/>
      <c r="R40" s="7"/>
      <c r="S40" s="565"/>
      <c r="T40" s="565"/>
      <c r="U40" s="7">
        <f t="shared" ref="U40:U115" si="44">V40+W40+X40+Y40+Z40+AA40+AB40+AC40+AD40+AU40+AV40+AW40+AX40+AY40+AZ40+BA40+BB40+BC40+BD40+BE40+BF40</f>
        <v>0</v>
      </c>
      <c r="V40" s="565"/>
      <c r="W40" s="565"/>
      <c r="X40" s="565"/>
      <c r="Y40" s="565"/>
      <c r="Z40" s="7"/>
      <c r="AA40" s="565"/>
      <c r="AB40" s="565"/>
      <c r="AC40" s="565"/>
      <c r="AD40" s="25">
        <f t="shared" ref="AD40:AD115" si="45">SUM(AE40:AT40)</f>
        <v>0</v>
      </c>
      <c r="AE40" s="7"/>
      <c r="AF40" s="7"/>
      <c r="AG40" s="565"/>
      <c r="AH40" s="565"/>
      <c r="AI40" s="7"/>
      <c r="AJ40" s="565"/>
      <c r="AK40" s="7"/>
      <c r="AL40" s="565"/>
      <c r="AM40" s="565"/>
      <c r="AN40" s="565"/>
      <c r="AO40" s="565"/>
      <c r="AP40" s="565"/>
      <c r="AQ40" s="565"/>
      <c r="AR40" s="565"/>
      <c r="AS40" s="565"/>
      <c r="AT40" s="565"/>
      <c r="AU40" s="565"/>
      <c r="AV40" s="7"/>
      <c r="AW40" s="565"/>
      <c r="AX40" s="565"/>
      <c r="AY40" s="7"/>
      <c r="AZ40" s="7"/>
      <c r="BA40" s="565"/>
      <c r="BB40" s="565"/>
      <c r="BC40" s="565"/>
      <c r="BD40" s="7"/>
      <c r="BE40" s="565"/>
      <c r="BF40" s="565"/>
      <c r="BG40" s="7">
        <f t="shared" ref="BG40:BG115" si="46">BH40+BI40+BJ40</f>
        <v>0</v>
      </c>
      <c r="BH40" s="11"/>
      <c r="BI40" s="48"/>
      <c r="BJ40" s="11"/>
      <c r="BK40" s="10" t="s">
        <v>409</v>
      </c>
      <c r="BL40" s="38" t="s">
        <v>161</v>
      </c>
      <c r="BM40" s="15" t="s">
        <v>967</v>
      </c>
      <c r="BN40" s="15" t="s">
        <v>94</v>
      </c>
      <c r="BO40" s="765" t="s">
        <v>1178</v>
      </c>
      <c r="BP40" s="759" t="s">
        <v>954</v>
      </c>
      <c r="BQ40" s="46" t="s">
        <v>854</v>
      </c>
      <c r="BT40" s="46" t="s">
        <v>1141</v>
      </c>
      <c r="BU40" s="83"/>
      <c r="BV40" s="46"/>
      <c r="BW40" s="46"/>
      <c r="BX40" s="46"/>
      <c r="BY40" s="46"/>
      <c r="BZ40" s="46"/>
      <c r="CA40" s="46"/>
      <c r="CB40" s="46"/>
      <c r="CC40" s="46"/>
      <c r="CD40" s="46"/>
      <c r="CE40" s="46"/>
      <c r="CF40" s="46"/>
      <c r="CG40" s="46"/>
      <c r="CH40" s="588"/>
      <c r="CI40" s="46"/>
      <c r="CJ40" s="46"/>
      <c r="CK40" s="46"/>
      <c r="CL40" s="46"/>
      <c r="CM40" s="46"/>
      <c r="CP40" s="49" t="s">
        <v>1104</v>
      </c>
    </row>
    <row r="41" spans="1:94" s="49" customFormat="1" ht="33.6" hidden="1" customHeight="1" x14ac:dyDescent="0.3">
      <c r="A41" s="765"/>
      <c r="B41" s="774"/>
      <c r="C41" s="7">
        <f t="shared" si="10"/>
        <v>3</v>
      </c>
      <c r="D41" s="7">
        <v>2</v>
      </c>
      <c r="E41" s="7">
        <f t="shared" si="40"/>
        <v>1</v>
      </c>
      <c r="F41" s="7">
        <f t="shared" si="41"/>
        <v>1</v>
      </c>
      <c r="G41" s="7">
        <f t="shared" si="42"/>
        <v>0</v>
      </c>
      <c r="H41" s="58"/>
      <c r="I41" s="565"/>
      <c r="J41" s="565"/>
      <c r="K41" s="7">
        <v>0.5</v>
      </c>
      <c r="L41" s="7"/>
      <c r="M41" s="7">
        <f t="shared" si="43"/>
        <v>0.5</v>
      </c>
      <c r="N41" s="7"/>
      <c r="O41" s="565"/>
      <c r="P41" s="7">
        <v>0.5</v>
      </c>
      <c r="Q41" s="565"/>
      <c r="R41" s="7"/>
      <c r="S41" s="565"/>
      <c r="T41" s="565"/>
      <c r="U41" s="7">
        <f t="shared" si="44"/>
        <v>0</v>
      </c>
      <c r="V41" s="565"/>
      <c r="W41" s="565"/>
      <c r="X41" s="565"/>
      <c r="Y41" s="565"/>
      <c r="Z41" s="7"/>
      <c r="AA41" s="565"/>
      <c r="AB41" s="565"/>
      <c r="AC41" s="565"/>
      <c r="AD41" s="25">
        <f t="shared" si="45"/>
        <v>0</v>
      </c>
      <c r="AE41" s="7"/>
      <c r="AF41" s="7"/>
      <c r="AG41" s="565"/>
      <c r="AH41" s="565"/>
      <c r="AI41" s="7"/>
      <c r="AJ41" s="565"/>
      <c r="AK41" s="7"/>
      <c r="AL41" s="565"/>
      <c r="AM41" s="565"/>
      <c r="AN41" s="565"/>
      <c r="AO41" s="565"/>
      <c r="AP41" s="565"/>
      <c r="AQ41" s="565"/>
      <c r="AR41" s="565"/>
      <c r="AS41" s="565"/>
      <c r="AT41" s="565"/>
      <c r="AU41" s="565"/>
      <c r="AV41" s="7"/>
      <c r="AW41" s="565"/>
      <c r="AX41" s="565"/>
      <c r="AY41" s="7"/>
      <c r="AZ41" s="7"/>
      <c r="BA41" s="565"/>
      <c r="BB41" s="565"/>
      <c r="BC41" s="565"/>
      <c r="BD41" s="7"/>
      <c r="BE41" s="565"/>
      <c r="BF41" s="565"/>
      <c r="BG41" s="7">
        <f t="shared" si="46"/>
        <v>0</v>
      </c>
      <c r="BH41" s="11"/>
      <c r="BI41" s="48"/>
      <c r="BJ41" s="11"/>
      <c r="BK41" s="10" t="s">
        <v>409</v>
      </c>
      <c r="BL41" s="15" t="s">
        <v>169</v>
      </c>
      <c r="BM41" s="15" t="s">
        <v>1049</v>
      </c>
      <c r="BN41" s="15" t="s">
        <v>94</v>
      </c>
      <c r="BO41" s="765"/>
      <c r="BP41" s="760"/>
      <c r="BQ41" s="46"/>
      <c r="BT41" s="46" t="s">
        <v>1141</v>
      </c>
      <c r="BU41" s="46"/>
      <c r="BV41" s="46"/>
      <c r="BW41" s="46"/>
      <c r="BX41" s="46"/>
      <c r="BY41" s="46"/>
      <c r="BZ41" s="46"/>
      <c r="CA41" s="46"/>
      <c r="CB41" s="46"/>
      <c r="CC41" s="46"/>
      <c r="CD41" s="46"/>
      <c r="CE41" s="46"/>
      <c r="CF41" s="46"/>
      <c r="CG41" s="46"/>
      <c r="CH41" s="588"/>
      <c r="CI41" s="46"/>
      <c r="CJ41" s="46"/>
      <c r="CK41" s="46"/>
      <c r="CL41" s="46"/>
      <c r="CM41" s="46"/>
      <c r="CP41" s="49" t="s">
        <v>1104</v>
      </c>
    </row>
    <row r="42" spans="1:94" s="49" customFormat="1" ht="87.6" hidden="1" customHeight="1" x14ac:dyDescent="0.3">
      <c r="A42" s="15">
        <v>17</v>
      </c>
      <c r="B42" s="605" t="s">
        <v>196</v>
      </c>
      <c r="C42" s="7">
        <f>D42+E42</f>
        <v>199.78</v>
      </c>
      <c r="D42" s="7">
        <v>21.28</v>
      </c>
      <c r="E42" s="7">
        <f>F42+U42+BG42</f>
        <v>178.5</v>
      </c>
      <c r="F42" s="7">
        <f>G42+K42+L42+M42+R42+S42+T42</f>
        <v>178.5</v>
      </c>
      <c r="G42" s="7">
        <f>H42+I42+J42</f>
        <v>0</v>
      </c>
      <c r="H42" s="7"/>
      <c r="I42" s="565"/>
      <c r="J42" s="565"/>
      <c r="K42" s="7">
        <v>18</v>
      </c>
      <c r="L42" s="7">
        <v>18.63</v>
      </c>
      <c r="M42" s="7">
        <f>SUM(N42:P42)</f>
        <v>141.87</v>
      </c>
      <c r="N42" s="7">
        <v>31.19</v>
      </c>
      <c r="O42" s="565"/>
      <c r="P42" s="7">
        <v>110.68</v>
      </c>
      <c r="Q42" s="565">
        <v>37.270000000000003</v>
      </c>
      <c r="R42" s="7"/>
      <c r="S42" s="565"/>
      <c r="T42" s="565"/>
      <c r="U42" s="7">
        <f>V42+W42+X42+Y42+Z42+AA42+AB42+AC42+AD42+AU42+AV42+AW42+AX42+AY42+AZ42+BA42+BB42+BC42+BD42+BE42+BF42</f>
        <v>0</v>
      </c>
      <c r="V42" s="565"/>
      <c r="W42" s="565"/>
      <c r="X42" s="565"/>
      <c r="Y42" s="565"/>
      <c r="Z42" s="7"/>
      <c r="AA42" s="565"/>
      <c r="AB42" s="565"/>
      <c r="AC42" s="565"/>
      <c r="AD42" s="25">
        <f>SUM(AE42:AT42)</f>
        <v>0</v>
      </c>
      <c r="AE42" s="565"/>
      <c r="AF42" s="565"/>
      <c r="AG42" s="565"/>
      <c r="AH42" s="565"/>
      <c r="AI42" s="565"/>
      <c r="AJ42" s="565"/>
      <c r="AK42" s="565"/>
      <c r="AL42" s="565"/>
      <c r="AM42" s="565"/>
      <c r="AN42" s="565"/>
      <c r="AO42" s="565"/>
      <c r="AP42" s="565"/>
      <c r="AQ42" s="565"/>
      <c r="AR42" s="565"/>
      <c r="AS42" s="565"/>
      <c r="AT42" s="565"/>
      <c r="AU42" s="565"/>
      <c r="AV42" s="7"/>
      <c r="AW42" s="565"/>
      <c r="AX42" s="565"/>
      <c r="AY42" s="565"/>
      <c r="AZ42" s="565"/>
      <c r="BA42" s="565"/>
      <c r="BB42" s="565"/>
      <c r="BC42" s="565"/>
      <c r="BD42" s="565"/>
      <c r="BE42" s="565"/>
      <c r="BF42" s="565"/>
      <c r="BG42" s="7">
        <f>BH42+BI42+BJ42</f>
        <v>0</v>
      </c>
      <c r="BH42" s="11"/>
      <c r="BI42" s="11"/>
      <c r="BJ42" s="11"/>
      <c r="BK42" s="10"/>
      <c r="BL42" s="51" t="s">
        <v>667</v>
      </c>
      <c r="BM42" s="15" t="s">
        <v>999</v>
      </c>
      <c r="BN42" s="15" t="s">
        <v>94</v>
      </c>
      <c r="BO42" s="15" t="s">
        <v>710</v>
      </c>
      <c r="BP42" s="15" t="s">
        <v>954</v>
      </c>
      <c r="BQ42" s="46"/>
      <c r="BT42" s="46" t="s">
        <v>1141</v>
      </c>
      <c r="BU42" s="46"/>
      <c r="BV42" s="46"/>
      <c r="BW42" s="46"/>
      <c r="BX42" s="46"/>
      <c r="BY42" s="46"/>
      <c r="BZ42" s="46"/>
      <c r="CA42" s="46"/>
      <c r="CB42" s="46"/>
      <c r="CC42" s="46"/>
      <c r="CD42" s="46"/>
      <c r="CE42" s="46"/>
      <c r="CF42" s="46"/>
      <c r="CG42" s="46"/>
      <c r="CH42" s="588"/>
      <c r="CI42" s="46"/>
      <c r="CJ42" s="46"/>
      <c r="CK42" s="46"/>
      <c r="CL42" s="46"/>
      <c r="CM42" s="46"/>
      <c r="CP42" s="49" t="s">
        <v>1104</v>
      </c>
    </row>
    <row r="43" spans="1:94" s="49" customFormat="1" ht="51" hidden="1" customHeight="1" x14ac:dyDescent="0.3">
      <c r="A43" s="15">
        <v>1</v>
      </c>
      <c r="B43" s="11" t="s">
        <v>160</v>
      </c>
      <c r="C43" s="7">
        <f>D43+E43</f>
        <v>10</v>
      </c>
      <c r="D43" s="7"/>
      <c r="E43" s="7">
        <f>F43+U43+BG43</f>
        <v>10</v>
      </c>
      <c r="F43" s="7">
        <f>G43+K43+L43+M43+R43+S43+T43</f>
        <v>10</v>
      </c>
      <c r="G43" s="7">
        <f>H43+I43+J43</f>
        <v>0</v>
      </c>
      <c r="H43" s="58"/>
      <c r="I43" s="565"/>
      <c r="J43" s="565"/>
      <c r="K43" s="7"/>
      <c r="L43" s="7"/>
      <c r="M43" s="7">
        <f>SUM(N43:P43)</f>
        <v>10</v>
      </c>
      <c r="N43" s="7"/>
      <c r="O43" s="565"/>
      <c r="P43" s="7">
        <v>10</v>
      </c>
      <c r="Q43" s="565"/>
      <c r="R43" s="7"/>
      <c r="S43" s="565"/>
      <c r="T43" s="565"/>
      <c r="U43" s="7">
        <f>V43+W43+X43+Y43+Z43+AA43+AB43+AC43+AD43+AU43+AV43+AW43+AX43+AY43+AZ43+BA43+BB43+BC43+BD43+BE43+BF43</f>
        <v>0</v>
      </c>
      <c r="V43" s="565"/>
      <c r="W43" s="565"/>
      <c r="X43" s="565"/>
      <c r="Y43" s="565"/>
      <c r="Z43" s="7"/>
      <c r="AA43" s="565"/>
      <c r="AB43" s="565"/>
      <c r="AC43" s="565"/>
      <c r="AD43" s="25">
        <f>SUM(AE43:AT43)</f>
        <v>0</v>
      </c>
      <c r="AE43" s="7"/>
      <c r="AF43" s="7"/>
      <c r="AG43" s="565"/>
      <c r="AH43" s="565"/>
      <c r="AI43" s="7"/>
      <c r="AJ43" s="565"/>
      <c r="AK43" s="7"/>
      <c r="AL43" s="565"/>
      <c r="AM43" s="565"/>
      <c r="AN43" s="565"/>
      <c r="AO43" s="565"/>
      <c r="AP43" s="565"/>
      <c r="AQ43" s="565"/>
      <c r="AR43" s="565"/>
      <c r="AS43" s="565"/>
      <c r="AT43" s="565"/>
      <c r="AU43" s="565"/>
      <c r="AV43" s="7"/>
      <c r="AW43" s="565"/>
      <c r="AX43" s="565"/>
      <c r="AY43" s="7"/>
      <c r="AZ43" s="7"/>
      <c r="BA43" s="565"/>
      <c r="BB43" s="565"/>
      <c r="BC43" s="565"/>
      <c r="BD43" s="7"/>
      <c r="BE43" s="565"/>
      <c r="BF43" s="565"/>
      <c r="BG43" s="7">
        <f>BH43+BI43+BJ43</f>
        <v>0</v>
      </c>
      <c r="BH43" s="11"/>
      <c r="BI43" s="48"/>
      <c r="BJ43" s="11"/>
      <c r="BK43" s="10" t="s">
        <v>409</v>
      </c>
      <c r="BL43" s="38" t="s">
        <v>161</v>
      </c>
      <c r="BM43" s="63" t="s">
        <v>647</v>
      </c>
      <c r="BN43" s="15" t="s">
        <v>94</v>
      </c>
      <c r="BO43" s="80" t="s">
        <v>1178</v>
      </c>
      <c r="BP43" s="15" t="s">
        <v>954</v>
      </c>
      <c r="BQ43" s="46" t="s">
        <v>854</v>
      </c>
      <c r="BS43" s="49" t="s">
        <v>1127</v>
      </c>
      <c r="BT43" s="46" t="s">
        <v>1141</v>
      </c>
      <c r="BU43" s="46"/>
      <c r="BV43" s="46"/>
      <c r="BW43" s="46"/>
      <c r="BX43" s="46"/>
      <c r="BY43" s="46"/>
      <c r="BZ43" s="46"/>
      <c r="CA43" s="46"/>
      <c r="CB43" s="46"/>
      <c r="CC43" s="46"/>
      <c r="CD43" s="46"/>
      <c r="CE43" s="46"/>
      <c r="CF43" s="46"/>
      <c r="CG43" s="46"/>
      <c r="CH43" s="588"/>
      <c r="CI43" s="46"/>
      <c r="CJ43" s="46"/>
      <c r="CK43" s="46"/>
      <c r="CL43" s="46"/>
      <c r="CM43" s="46"/>
      <c r="CP43" s="49" t="s">
        <v>1104</v>
      </c>
    </row>
    <row r="44" spans="1:94" s="84" customFormat="1" ht="38.1" customHeight="1" x14ac:dyDescent="0.3">
      <c r="A44" s="80">
        <v>3</v>
      </c>
      <c r="B44" s="123" t="s">
        <v>164</v>
      </c>
      <c r="C44" s="74">
        <f t="shared" si="10"/>
        <v>1</v>
      </c>
      <c r="D44" s="74"/>
      <c r="E44" s="74">
        <f t="shared" si="40"/>
        <v>1</v>
      </c>
      <c r="F44" s="74">
        <f t="shared" si="41"/>
        <v>1</v>
      </c>
      <c r="G44" s="74">
        <f t="shared" si="42"/>
        <v>0</v>
      </c>
      <c r="H44" s="607"/>
      <c r="I44" s="608"/>
      <c r="J44" s="608"/>
      <c r="K44" s="662"/>
      <c r="L44" s="662"/>
      <c r="M44" s="74">
        <f t="shared" si="43"/>
        <v>1</v>
      </c>
      <c r="N44" s="662"/>
      <c r="O44" s="608"/>
      <c r="P44" s="662">
        <v>1</v>
      </c>
      <c r="Q44" s="608"/>
      <c r="R44" s="662"/>
      <c r="S44" s="608"/>
      <c r="T44" s="608"/>
      <c r="U44" s="74">
        <f t="shared" si="44"/>
        <v>0</v>
      </c>
      <c r="V44" s="608"/>
      <c r="W44" s="608"/>
      <c r="X44" s="608"/>
      <c r="Y44" s="608"/>
      <c r="Z44" s="662"/>
      <c r="AA44" s="608"/>
      <c r="AB44" s="608"/>
      <c r="AC44" s="608"/>
      <c r="AD44" s="645">
        <f t="shared" si="45"/>
        <v>0</v>
      </c>
      <c r="AE44" s="662"/>
      <c r="AF44" s="662"/>
      <c r="AG44" s="608"/>
      <c r="AH44" s="608"/>
      <c r="AI44" s="662"/>
      <c r="AJ44" s="608"/>
      <c r="AK44" s="662"/>
      <c r="AL44" s="608"/>
      <c r="AM44" s="608"/>
      <c r="AN44" s="608"/>
      <c r="AO44" s="608"/>
      <c r="AP44" s="608"/>
      <c r="AQ44" s="608"/>
      <c r="AR44" s="608"/>
      <c r="AS44" s="608"/>
      <c r="AT44" s="608"/>
      <c r="AU44" s="608"/>
      <c r="AV44" s="662"/>
      <c r="AW44" s="608"/>
      <c r="AX44" s="608"/>
      <c r="AY44" s="662"/>
      <c r="AZ44" s="662"/>
      <c r="BA44" s="608"/>
      <c r="BB44" s="608"/>
      <c r="BC44" s="608"/>
      <c r="BD44" s="662"/>
      <c r="BE44" s="608"/>
      <c r="BF44" s="608"/>
      <c r="BG44" s="74">
        <f t="shared" si="46"/>
        <v>0</v>
      </c>
      <c r="BH44" s="123"/>
      <c r="BI44" s="663"/>
      <c r="BJ44" s="123"/>
      <c r="BK44" s="79" t="s">
        <v>409</v>
      </c>
      <c r="BL44" s="87" t="s">
        <v>161</v>
      </c>
      <c r="BN44" s="80" t="s">
        <v>94</v>
      </c>
      <c r="BO44" s="80" t="s">
        <v>989</v>
      </c>
      <c r="BP44" s="80" t="s">
        <v>954</v>
      </c>
      <c r="BQ44" s="83" t="s">
        <v>854</v>
      </c>
      <c r="BR44" s="84" t="s">
        <v>979</v>
      </c>
      <c r="BS44" s="84" t="s">
        <v>1127</v>
      </c>
      <c r="BT44" s="83" t="s">
        <v>1141</v>
      </c>
      <c r="BU44" s="83"/>
      <c r="BV44" s="83"/>
      <c r="BW44" s="83"/>
      <c r="BX44" s="83"/>
      <c r="BY44" s="83"/>
      <c r="BZ44" s="83"/>
      <c r="CA44" s="83"/>
      <c r="CB44" s="83"/>
      <c r="CC44" s="83"/>
      <c r="CD44" s="83"/>
      <c r="CE44" s="83"/>
      <c r="CF44" s="83"/>
      <c r="CG44" s="83"/>
      <c r="CH44" s="606"/>
      <c r="CI44" s="83"/>
      <c r="CJ44" s="83"/>
      <c r="CK44" s="83"/>
      <c r="CL44" s="83"/>
      <c r="CM44" s="83"/>
    </row>
    <row r="45" spans="1:94" s="49" customFormat="1" ht="40.35" hidden="1" customHeight="1" x14ac:dyDescent="0.3">
      <c r="A45" s="15">
        <v>4</v>
      </c>
      <c r="B45" s="11" t="s">
        <v>165</v>
      </c>
      <c r="C45" s="7">
        <f t="shared" si="10"/>
        <v>0.4</v>
      </c>
      <c r="D45" s="7">
        <v>0.2</v>
      </c>
      <c r="E45" s="7">
        <f t="shared" si="40"/>
        <v>0.2</v>
      </c>
      <c r="F45" s="7">
        <f t="shared" si="41"/>
        <v>0.2</v>
      </c>
      <c r="G45" s="7">
        <f t="shared" si="42"/>
        <v>0</v>
      </c>
      <c r="H45" s="58"/>
      <c r="I45" s="565"/>
      <c r="J45" s="565"/>
      <c r="K45" s="58">
        <v>0.2</v>
      </c>
      <c r="L45" s="7"/>
      <c r="M45" s="7">
        <f t="shared" si="43"/>
        <v>0</v>
      </c>
      <c r="N45" s="7"/>
      <c r="O45" s="565"/>
      <c r="P45" s="7"/>
      <c r="Q45" s="565"/>
      <c r="R45" s="7"/>
      <c r="S45" s="565"/>
      <c r="T45" s="565"/>
      <c r="U45" s="7">
        <f t="shared" si="44"/>
        <v>0</v>
      </c>
      <c r="V45" s="565"/>
      <c r="W45" s="565"/>
      <c r="X45" s="565"/>
      <c r="Y45" s="565"/>
      <c r="Z45" s="7"/>
      <c r="AA45" s="565"/>
      <c r="AB45" s="565"/>
      <c r="AC45" s="565"/>
      <c r="AD45" s="25">
        <f t="shared" si="45"/>
        <v>0</v>
      </c>
      <c r="AE45" s="7"/>
      <c r="AF45" s="7"/>
      <c r="AG45" s="565"/>
      <c r="AH45" s="565"/>
      <c r="AI45" s="7"/>
      <c r="AJ45" s="565"/>
      <c r="AK45" s="7"/>
      <c r="AL45" s="565"/>
      <c r="AM45" s="565"/>
      <c r="AN45" s="565"/>
      <c r="AO45" s="565"/>
      <c r="AP45" s="565"/>
      <c r="AQ45" s="565"/>
      <c r="AR45" s="565"/>
      <c r="AS45" s="565"/>
      <c r="AT45" s="565"/>
      <c r="AU45" s="565"/>
      <c r="AV45" s="7"/>
      <c r="AW45" s="565"/>
      <c r="AX45" s="565"/>
      <c r="AY45" s="7"/>
      <c r="AZ45" s="7"/>
      <c r="BA45" s="565"/>
      <c r="BB45" s="565"/>
      <c r="BC45" s="565"/>
      <c r="BD45" s="7"/>
      <c r="BE45" s="565"/>
      <c r="BF45" s="565"/>
      <c r="BG45" s="7">
        <f t="shared" si="46"/>
        <v>0</v>
      </c>
      <c r="BH45" s="11"/>
      <c r="BI45" s="48"/>
      <c r="BJ45" s="11"/>
      <c r="BK45" s="10" t="s">
        <v>409</v>
      </c>
      <c r="BL45" s="38" t="s">
        <v>161</v>
      </c>
      <c r="BM45" s="15" t="s">
        <v>996</v>
      </c>
      <c r="BN45" s="15" t="s">
        <v>94</v>
      </c>
      <c r="BO45" s="15" t="s">
        <v>711</v>
      </c>
      <c r="BP45" s="15" t="s">
        <v>954</v>
      </c>
      <c r="BQ45" s="46"/>
      <c r="BS45" s="49" t="s">
        <v>1122</v>
      </c>
      <c r="BT45" s="46"/>
      <c r="BU45" s="46"/>
      <c r="BV45" s="46"/>
      <c r="BW45" s="46"/>
      <c r="BX45" s="46"/>
      <c r="BY45" s="46"/>
      <c r="BZ45" s="46"/>
      <c r="CA45" s="46"/>
      <c r="CB45" s="46"/>
      <c r="CC45" s="46"/>
      <c r="CD45" s="46"/>
      <c r="CE45" s="46"/>
      <c r="CF45" s="46"/>
      <c r="CG45" s="46"/>
      <c r="CH45" s="588"/>
      <c r="CI45" s="46"/>
      <c r="CJ45" s="46"/>
      <c r="CK45" s="46"/>
      <c r="CL45" s="46"/>
      <c r="CM45" s="46"/>
    </row>
    <row r="46" spans="1:94" s="595" customFormat="1" ht="44.45" hidden="1" customHeight="1" x14ac:dyDescent="0.3">
      <c r="A46" s="112">
        <v>5</v>
      </c>
      <c r="B46" s="592" t="s">
        <v>528</v>
      </c>
      <c r="C46" s="593">
        <f t="shared" si="10"/>
        <v>0.2</v>
      </c>
      <c r="D46" s="593">
        <v>0.1</v>
      </c>
      <c r="E46" s="593">
        <f t="shared" si="40"/>
        <v>0.1</v>
      </c>
      <c r="F46" s="593">
        <f t="shared" si="41"/>
        <v>0.1</v>
      </c>
      <c r="G46" s="593">
        <f t="shared" si="42"/>
        <v>0</v>
      </c>
      <c r="H46" s="600"/>
      <c r="I46" s="601"/>
      <c r="J46" s="601"/>
      <c r="K46" s="600">
        <v>0.1</v>
      </c>
      <c r="L46" s="593"/>
      <c r="M46" s="593">
        <f t="shared" si="43"/>
        <v>0</v>
      </c>
      <c r="N46" s="593"/>
      <c r="O46" s="601"/>
      <c r="P46" s="593"/>
      <c r="Q46" s="601"/>
      <c r="R46" s="593"/>
      <c r="S46" s="601"/>
      <c r="T46" s="601"/>
      <c r="U46" s="593">
        <f t="shared" si="44"/>
        <v>0</v>
      </c>
      <c r="V46" s="565"/>
      <c r="W46" s="565"/>
      <c r="X46" s="565"/>
      <c r="Y46" s="565"/>
      <c r="Z46" s="7"/>
      <c r="AA46" s="565"/>
      <c r="AB46" s="565"/>
      <c r="AC46" s="565"/>
      <c r="AD46" s="25">
        <f t="shared" si="45"/>
        <v>0</v>
      </c>
      <c r="AE46" s="7"/>
      <c r="AF46" s="7"/>
      <c r="AG46" s="565"/>
      <c r="AH46" s="565"/>
      <c r="AI46" s="7"/>
      <c r="AJ46" s="565"/>
      <c r="AK46" s="7"/>
      <c r="AL46" s="565"/>
      <c r="AM46" s="565"/>
      <c r="AN46" s="565"/>
      <c r="AO46" s="565"/>
      <c r="AP46" s="565"/>
      <c r="AQ46" s="565"/>
      <c r="AR46" s="565"/>
      <c r="AS46" s="565"/>
      <c r="AT46" s="565"/>
      <c r="AU46" s="565"/>
      <c r="AV46" s="7"/>
      <c r="AW46" s="565"/>
      <c r="AX46" s="565"/>
      <c r="AY46" s="7"/>
      <c r="AZ46" s="7"/>
      <c r="BA46" s="565"/>
      <c r="BB46" s="565"/>
      <c r="BC46" s="565"/>
      <c r="BD46" s="7"/>
      <c r="BE46" s="565"/>
      <c r="BF46" s="565"/>
      <c r="BG46" s="593">
        <f t="shared" si="46"/>
        <v>0</v>
      </c>
      <c r="BH46" s="11"/>
      <c r="BI46" s="48"/>
      <c r="BJ46" s="11"/>
      <c r="BK46" s="597" t="s">
        <v>409</v>
      </c>
      <c r="BL46" s="602" t="s">
        <v>161</v>
      </c>
      <c r="BM46" s="112" t="s">
        <v>995</v>
      </c>
      <c r="BN46" s="112" t="s">
        <v>94</v>
      </c>
      <c r="BO46" s="112" t="s">
        <v>711</v>
      </c>
      <c r="BP46" s="112" t="s">
        <v>954</v>
      </c>
      <c r="BQ46" s="250"/>
      <c r="BS46" s="595" t="s">
        <v>1123</v>
      </c>
      <c r="BT46" s="250"/>
      <c r="BU46" s="250"/>
      <c r="BV46" s="250"/>
      <c r="BW46" s="250"/>
      <c r="BX46" s="250"/>
      <c r="BY46" s="250"/>
      <c r="BZ46" s="250"/>
      <c r="CA46" s="250"/>
      <c r="CB46" s="250"/>
      <c r="CC46" s="250"/>
      <c r="CD46" s="250"/>
      <c r="CE46" s="250"/>
      <c r="CF46" s="250"/>
      <c r="CG46" s="250"/>
      <c r="CH46" s="570"/>
      <c r="CI46" s="250"/>
      <c r="CJ46" s="250"/>
      <c r="CK46" s="250"/>
      <c r="CL46" s="250"/>
      <c r="CM46" s="250"/>
      <c r="CP46" s="49"/>
    </row>
    <row r="47" spans="1:94" s="49" customFormat="1" ht="36" hidden="1" customHeight="1" x14ac:dyDescent="0.3">
      <c r="A47" s="15">
        <v>6</v>
      </c>
      <c r="B47" s="563" t="s">
        <v>730</v>
      </c>
      <c r="C47" s="7">
        <f t="shared" si="10"/>
        <v>0.15000000000000002</v>
      </c>
      <c r="D47" s="7">
        <v>0.1</v>
      </c>
      <c r="E47" s="7">
        <f t="shared" si="40"/>
        <v>0.05</v>
      </c>
      <c r="F47" s="7">
        <f t="shared" si="41"/>
        <v>0.05</v>
      </c>
      <c r="G47" s="7">
        <f t="shared" si="42"/>
        <v>0</v>
      </c>
      <c r="H47" s="58"/>
      <c r="I47" s="565"/>
      <c r="J47" s="565"/>
      <c r="K47" s="58">
        <v>0.05</v>
      </c>
      <c r="L47" s="7"/>
      <c r="M47" s="7">
        <f t="shared" si="43"/>
        <v>0</v>
      </c>
      <c r="N47" s="7"/>
      <c r="O47" s="565"/>
      <c r="P47" s="7"/>
      <c r="Q47" s="565"/>
      <c r="R47" s="7"/>
      <c r="S47" s="565"/>
      <c r="T47" s="565"/>
      <c r="U47" s="7">
        <f t="shared" si="44"/>
        <v>0</v>
      </c>
      <c r="V47" s="565"/>
      <c r="W47" s="565"/>
      <c r="X47" s="565"/>
      <c r="Y47" s="565"/>
      <c r="Z47" s="7"/>
      <c r="AA47" s="565"/>
      <c r="AB47" s="565"/>
      <c r="AC47" s="565"/>
      <c r="AD47" s="25">
        <f t="shared" si="45"/>
        <v>0</v>
      </c>
      <c r="AE47" s="7"/>
      <c r="AF47" s="7"/>
      <c r="AG47" s="565"/>
      <c r="AH47" s="565"/>
      <c r="AI47" s="7"/>
      <c r="AJ47" s="565"/>
      <c r="AK47" s="7"/>
      <c r="AL47" s="565"/>
      <c r="AM47" s="565"/>
      <c r="AN47" s="565"/>
      <c r="AO47" s="565"/>
      <c r="AP47" s="565"/>
      <c r="AQ47" s="565"/>
      <c r="AR47" s="565"/>
      <c r="AS47" s="565"/>
      <c r="AT47" s="565"/>
      <c r="AU47" s="565"/>
      <c r="AV47" s="7"/>
      <c r="AW47" s="565"/>
      <c r="AX47" s="565"/>
      <c r="AY47" s="7"/>
      <c r="AZ47" s="7"/>
      <c r="BA47" s="565"/>
      <c r="BB47" s="565"/>
      <c r="BC47" s="565"/>
      <c r="BD47" s="7"/>
      <c r="BE47" s="565"/>
      <c r="BF47" s="565"/>
      <c r="BG47" s="7">
        <f t="shared" si="46"/>
        <v>0</v>
      </c>
      <c r="BH47" s="11"/>
      <c r="BI47" s="48"/>
      <c r="BJ47" s="11"/>
      <c r="BK47" s="10" t="s">
        <v>409</v>
      </c>
      <c r="BL47" s="38" t="s">
        <v>161</v>
      </c>
      <c r="BM47" s="15" t="s">
        <v>998</v>
      </c>
      <c r="BN47" s="15" t="s">
        <v>94</v>
      </c>
      <c r="BO47" s="15" t="s">
        <v>711</v>
      </c>
      <c r="BP47" s="15" t="s">
        <v>954</v>
      </c>
      <c r="BQ47" s="46"/>
      <c r="BS47" s="49" t="s">
        <v>1122</v>
      </c>
      <c r="BT47" s="46"/>
      <c r="BU47" s="46"/>
      <c r="BV47" s="46"/>
      <c r="BW47" s="46"/>
      <c r="BX47" s="46"/>
      <c r="BY47" s="46"/>
      <c r="BZ47" s="46"/>
      <c r="CA47" s="46"/>
      <c r="CB47" s="46"/>
      <c r="CC47" s="46"/>
      <c r="CD47" s="46"/>
      <c r="CE47" s="46"/>
      <c r="CF47" s="46"/>
      <c r="CG47" s="46"/>
      <c r="CH47" s="588"/>
      <c r="CI47" s="46"/>
      <c r="CJ47" s="46"/>
      <c r="CK47" s="46"/>
      <c r="CL47" s="46"/>
      <c r="CM47" s="46"/>
    </row>
    <row r="48" spans="1:94" s="595" customFormat="1" ht="42" hidden="1" customHeight="1" x14ac:dyDescent="0.3">
      <c r="A48" s="112">
        <v>7</v>
      </c>
      <c r="B48" s="592" t="s">
        <v>731</v>
      </c>
      <c r="C48" s="593">
        <f t="shared" si="10"/>
        <v>0.15000000000000002</v>
      </c>
      <c r="D48" s="593">
        <v>0.1</v>
      </c>
      <c r="E48" s="593">
        <f t="shared" si="40"/>
        <v>0.05</v>
      </c>
      <c r="F48" s="593">
        <f t="shared" si="41"/>
        <v>0.05</v>
      </c>
      <c r="G48" s="593">
        <f t="shared" si="42"/>
        <v>0</v>
      </c>
      <c r="H48" s="600"/>
      <c r="I48" s="601"/>
      <c r="J48" s="601"/>
      <c r="K48" s="600">
        <v>0.05</v>
      </c>
      <c r="L48" s="593"/>
      <c r="M48" s="593">
        <f t="shared" si="43"/>
        <v>0</v>
      </c>
      <c r="N48" s="593"/>
      <c r="O48" s="601"/>
      <c r="P48" s="593"/>
      <c r="Q48" s="601"/>
      <c r="R48" s="593"/>
      <c r="S48" s="601"/>
      <c r="T48" s="601"/>
      <c r="U48" s="593">
        <f t="shared" si="44"/>
        <v>0</v>
      </c>
      <c r="V48" s="565"/>
      <c r="W48" s="565"/>
      <c r="X48" s="565"/>
      <c r="Y48" s="565"/>
      <c r="Z48" s="7"/>
      <c r="AA48" s="565"/>
      <c r="AB48" s="565"/>
      <c r="AC48" s="565"/>
      <c r="AD48" s="25">
        <f t="shared" si="45"/>
        <v>0</v>
      </c>
      <c r="AE48" s="7"/>
      <c r="AF48" s="7"/>
      <c r="AG48" s="565"/>
      <c r="AH48" s="565"/>
      <c r="AI48" s="7"/>
      <c r="AJ48" s="565"/>
      <c r="AK48" s="7"/>
      <c r="AL48" s="565"/>
      <c r="AM48" s="565"/>
      <c r="AN48" s="565"/>
      <c r="AO48" s="565"/>
      <c r="AP48" s="565"/>
      <c r="AQ48" s="565"/>
      <c r="AR48" s="565"/>
      <c r="AS48" s="565"/>
      <c r="AT48" s="565"/>
      <c r="AU48" s="565"/>
      <c r="AV48" s="7"/>
      <c r="AW48" s="565"/>
      <c r="AX48" s="565"/>
      <c r="AY48" s="7"/>
      <c r="AZ48" s="7"/>
      <c r="BA48" s="565"/>
      <c r="BB48" s="565"/>
      <c r="BC48" s="565"/>
      <c r="BD48" s="7"/>
      <c r="BE48" s="565"/>
      <c r="BF48" s="565"/>
      <c r="BG48" s="593">
        <f t="shared" si="46"/>
        <v>0</v>
      </c>
      <c r="BH48" s="11"/>
      <c r="BI48" s="48"/>
      <c r="BJ48" s="11"/>
      <c r="BK48" s="597" t="s">
        <v>409</v>
      </c>
      <c r="BL48" s="602" t="s">
        <v>161</v>
      </c>
      <c r="BM48" s="112" t="s">
        <v>997</v>
      </c>
      <c r="BN48" s="112" t="s">
        <v>94</v>
      </c>
      <c r="BO48" s="112" t="s">
        <v>711</v>
      </c>
      <c r="BP48" s="112" t="s">
        <v>954</v>
      </c>
      <c r="BQ48" s="250"/>
      <c r="BS48" s="595" t="s">
        <v>1123</v>
      </c>
      <c r="BT48" s="250"/>
      <c r="BU48" s="250"/>
      <c r="BV48" s="250"/>
      <c r="BW48" s="250"/>
      <c r="BX48" s="250"/>
      <c r="BY48" s="250"/>
      <c r="BZ48" s="250"/>
      <c r="CA48" s="250"/>
      <c r="CB48" s="250"/>
      <c r="CC48" s="250"/>
      <c r="CD48" s="250"/>
      <c r="CE48" s="250"/>
      <c r="CF48" s="250"/>
      <c r="CG48" s="250"/>
      <c r="CH48" s="570"/>
      <c r="CI48" s="250"/>
      <c r="CJ48" s="250"/>
      <c r="CK48" s="250"/>
      <c r="CL48" s="250"/>
      <c r="CM48" s="250"/>
      <c r="CP48" s="49"/>
    </row>
    <row r="49" spans="1:94" s="595" customFormat="1" ht="42" hidden="1" customHeight="1" x14ac:dyDescent="0.3">
      <c r="A49" s="112">
        <v>8</v>
      </c>
      <c r="B49" s="592" t="s">
        <v>732</v>
      </c>
      <c r="C49" s="593">
        <f t="shared" si="10"/>
        <v>0.14000000000000001</v>
      </c>
      <c r="D49" s="593">
        <v>0.1</v>
      </c>
      <c r="E49" s="593">
        <f t="shared" si="40"/>
        <v>0.04</v>
      </c>
      <c r="F49" s="593">
        <f t="shared" si="41"/>
        <v>0.04</v>
      </c>
      <c r="G49" s="593">
        <f t="shared" si="42"/>
        <v>0</v>
      </c>
      <c r="H49" s="600"/>
      <c r="I49" s="601"/>
      <c r="J49" s="601"/>
      <c r="K49" s="600">
        <v>0.04</v>
      </c>
      <c r="L49" s="593"/>
      <c r="M49" s="593">
        <f t="shared" si="43"/>
        <v>0</v>
      </c>
      <c r="N49" s="593"/>
      <c r="O49" s="601"/>
      <c r="P49" s="593"/>
      <c r="Q49" s="601"/>
      <c r="R49" s="593"/>
      <c r="S49" s="601"/>
      <c r="T49" s="601"/>
      <c r="U49" s="593">
        <f t="shared" si="44"/>
        <v>0</v>
      </c>
      <c r="V49" s="565"/>
      <c r="W49" s="565"/>
      <c r="X49" s="565"/>
      <c r="Y49" s="565"/>
      <c r="Z49" s="7"/>
      <c r="AA49" s="565"/>
      <c r="AB49" s="565"/>
      <c r="AC49" s="565"/>
      <c r="AD49" s="25">
        <f t="shared" si="45"/>
        <v>0</v>
      </c>
      <c r="AE49" s="7"/>
      <c r="AF49" s="7"/>
      <c r="AG49" s="565"/>
      <c r="AH49" s="565"/>
      <c r="AI49" s="7"/>
      <c r="AJ49" s="565"/>
      <c r="AK49" s="7"/>
      <c r="AL49" s="565"/>
      <c r="AM49" s="565"/>
      <c r="AN49" s="565"/>
      <c r="AO49" s="565"/>
      <c r="AP49" s="565"/>
      <c r="AQ49" s="565"/>
      <c r="AR49" s="565"/>
      <c r="AS49" s="565"/>
      <c r="AT49" s="565"/>
      <c r="AU49" s="565"/>
      <c r="AV49" s="7"/>
      <c r="AW49" s="565"/>
      <c r="AX49" s="565"/>
      <c r="AY49" s="7"/>
      <c r="AZ49" s="7"/>
      <c r="BA49" s="565"/>
      <c r="BB49" s="565"/>
      <c r="BC49" s="565"/>
      <c r="BD49" s="7"/>
      <c r="BE49" s="565"/>
      <c r="BF49" s="565"/>
      <c r="BG49" s="593">
        <f t="shared" si="46"/>
        <v>0</v>
      </c>
      <c r="BH49" s="11"/>
      <c r="BI49" s="48"/>
      <c r="BJ49" s="11"/>
      <c r="BK49" s="597" t="s">
        <v>409</v>
      </c>
      <c r="BL49" s="602" t="s">
        <v>161</v>
      </c>
      <c r="BM49" s="112"/>
      <c r="BN49" s="112" t="s">
        <v>94</v>
      </c>
      <c r="BO49" s="112" t="s">
        <v>711</v>
      </c>
      <c r="BP49" s="112" t="s">
        <v>954</v>
      </c>
      <c r="BQ49" s="250"/>
      <c r="BS49" s="595" t="s">
        <v>1123</v>
      </c>
      <c r="BT49" s="250"/>
      <c r="BU49" s="250"/>
      <c r="BV49" s="250"/>
      <c r="BW49" s="250"/>
      <c r="BX49" s="250"/>
      <c r="BY49" s="250"/>
      <c r="BZ49" s="250"/>
      <c r="CA49" s="250"/>
      <c r="CB49" s="250"/>
      <c r="CC49" s="250"/>
      <c r="CD49" s="250"/>
      <c r="CE49" s="250"/>
      <c r="CF49" s="250"/>
      <c r="CG49" s="250"/>
      <c r="CH49" s="570"/>
      <c r="CI49" s="250"/>
      <c r="CJ49" s="250"/>
      <c r="CK49" s="250"/>
      <c r="CL49" s="250"/>
      <c r="CM49" s="250"/>
      <c r="CP49" s="49"/>
    </row>
    <row r="50" spans="1:94" s="49" customFormat="1" ht="42.6" hidden="1" customHeight="1" x14ac:dyDescent="0.3">
      <c r="A50" s="15">
        <v>9</v>
      </c>
      <c r="B50" s="11" t="s">
        <v>1095</v>
      </c>
      <c r="C50" s="7">
        <f t="shared" ref="C50:C52" si="47">D50+E50</f>
        <v>0.16</v>
      </c>
      <c r="D50" s="7">
        <v>0.1</v>
      </c>
      <c r="E50" s="7">
        <f t="shared" ref="E50:E52" si="48">F50+U50+BG50</f>
        <v>0.06</v>
      </c>
      <c r="F50" s="7">
        <f t="shared" ref="F50:F52" si="49">G50+K50+L50+M50+R50+S50+T50</f>
        <v>0.06</v>
      </c>
      <c r="G50" s="7">
        <f t="shared" ref="G50:G52" si="50">H50+I50+J50</f>
        <v>0</v>
      </c>
      <c r="H50" s="58"/>
      <c r="I50" s="565"/>
      <c r="J50" s="565"/>
      <c r="K50" s="58">
        <v>0.06</v>
      </c>
      <c r="L50" s="7"/>
      <c r="M50" s="7">
        <f t="shared" ref="M50:M52" si="51">SUM(N50:P50)</f>
        <v>0</v>
      </c>
      <c r="N50" s="7"/>
      <c r="O50" s="565"/>
      <c r="P50" s="7"/>
      <c r="Q50" s="565"/>
      <c r="R50" s="7"/>
      <c r="S50" s="565"/>
      <c r="T50" s="565"/>
      <c r="U50" s="7">
        <f t="shared" ref="U50:U52" si="52">V50+W50+X50+Y50+Z50+AA50+AB50+AC50+AD50+AU50+AV50+AW50+AX50+AY50+AZ50+BA50+BB50+BC50+BD50+BE50+BF50</f>
        <v>0</v>
      </c>
      <c r="V50" s="565"/>
      <c r="W50" s="565"/>
      <c r="X50" s="565"/>
      <c r="Y50" s="565"/>
      <c r="Z50" s="7"/>
      <c r="AA50" s="565"/>
      <c r="AB50" s="565"/>
      <c r="AC50" s="565"/>
      <c r="AD50" s="25">
        <f t="shared" ref="AD50:AD52" si="53">SUM(AE50:AT50)</f>
        <v>0</v>
      </c>
      <c r="AE50" s="7"/>
      <c r="AF50" s="7"/>
      <c r="AG50" s="565"/>
      <c r="AH50" s="565"/>
      <c r="AI50" s="7"/>
      <c r="AJ50" s="565"/>
      <c r="AK50" s="7"/>
      <c r="AL50" s="565"/>
      <c r="AM50" s="565"/>
      <c r="AN50" s="565"/>
      <c r="AO50" s="565"/>
      <c r="AP50" s="565"/>
      <c r="AQ50" s="565"/>
      <c r="AR50" s="565"/>
      <c r="AS50" s="565"/>
      <c r="AT50" s="565"/>
      <c r="AU50" s="565"/>
      <c r="AV50" s="7"/>
      <c r="AW50" s="565"/>
      <c r="AX50" s="565"/>
      <c r="AY50" s="7"/>
      <c r="AZ50" s="7"/>
      <c r="BA50" s="565"/>
      <c r="BB50" s="565"/>
      <c r="BC50" s="565"/>
      <c r="BD50" s="7"/>
      <c r="BE50" s="565"/>
      <c r="BF50" s="565"/>
      <c r="BG50" s="7">
        <f t="shared" ref="BG50:BG52" si="54">BH50+BI50+BJ50</f>
        <v>0</v>
      </c>
      <c r="BH50" s="11"/>
      <c r="BI50" s="48"/>
      <c r="BJ50" s="11"/>
      <c r="BK50" s="10" t="s">
        <v>409</v>
      </c>
      <c r="BL50" s="38" t="s">
        <v>161</v>
      </c>
      <c r="BM50" s="15"/>
      <c r="BN50" s="15" t="s">
        <v>94</v>
      </c>
      <c r="BO50" s="15" t="s">
        <v>711</v>
      </c>
      <c r="BP50" s="15" t="s">
        <v>863</v>
      </c>
      <c r="BQ50" s="46"/>
      <c r="BS50" s="49" t="s">
        <v>1122</v>
      </c>
      <c r="BU50" s="46"/>
      <c r="BV50" s="46"/>
      <c r="BW50" s="46"/>
      <c r="BX50" s="46"/>
      <c r="BY50" s="46"/>
      <c r="BZ50" s="46"/>
      <c r="CA50" s="46"/>
      <c r="CB50" s="46"/>
      <c r="CC50" s="46"/>
      <c r="CD50" s="46"/>
      <c r="CE50" s="46"/>
      <c r="CF50" s="46"/>
      <c r="CG50" s="46"/>
      <c r="CH50" s="588"/>
      <c r="CI50" s="46"/>
      <c r="CJ50" s="46"/>
      <c r="CK50" s="46"/>
      <c r="CL50" s="46"/>
      <c r="CM50" s="46"/>
    </row>
    <row r="51" spans="1:94" s="49" customFormat="1" ht="44.45" hidden="1" customHeight="1" x14ac:dyDescent="0.3">
      <c r="A51" s="15">
        <v>10</v>
      </c>
      <c r="B51" s="11" t="s">
        <v>1096</v>
      </c>
      <c r="C51" s="7">
        <f t="shared" si="47"/>
        <v>0.32999999999999996</v>
      </c>
      <c r="D51" s="7">
        <v>0.3</v>
      </c>
      <c r="E51" s="7">
        <f t="shared" si="48"/>
        <v>0.03</v>
      </c>
      <c r="F51" s="7">
        <f t="shared" si="49"/>
        <v>0.03</v>
      </c>
      <c r="G51" s="7">
        <f t="shared" si="50"/>
        <v>0</v>
      </c>
      <c r="H51" s="58"/>
      <c r="I51" s="565"/>
      <c r="J51" s="565"/>
      <c r="K51" s="58">
        <v>0.03</v>
      </c>
      <c r="L51" s="7"/>
      <c r="M51" s="7">
        <f t="shared" si="51"/>
        <v>0</v>
      </c>
      <c r="N51" s="7"/>
      <c r="O51" s="565"/>
      <c r="P51" s="7"/>
      <c r="Q51" s="565"/>
      <c r="R51" s="7"/>
      <c r="S51" s="565"/>
      <c r="T51" s="565"/>
      <c r="U51" s="7">
        <f t="shared" si="52"/>
        <v>0</v>
      </c>
      <c r="V51" s="565"/>
      <c r="W51" s="565"/>
      <c r="X51" s="565"/>
      <c r="Y51" s="565"/>
      <c r="Z51" s="7"/>
      <c r="AA51" s="565"/>
      <c r="AB51" s="565"/>
      <c r="AC51" s="565"/>
      <c r="AD51" s="25">
        <f t="shared" si="53"/>
        <v>0</v>
      </c>
      <c r="AE51" s="7"/>
      <c r="AF51" s="7"/>
      <c r="AG51" s="565"/>
      <c r="AH51" s="565"/>
      <c r="AI51" s="7"/>
      <c r="AJ51" s="565"/>
      <c r="AK51" s="7"/>
      <c r="AL51" s="565"/>
      <c r="AM51" s="565"/>
      <c r="AN51" s="565"/>
      <c r="AO51" s="565"/>
      <c r="AP51" s="565"/>
      <c r="AQ51" s="565"/>
      <c r="AR51" s="565"/>
      <c r="AS51" s="565"/>
      <c r="AT51" s="565"/>
      <c r="AU51" s="565"/>
      <c r="AV51" s="7"/>
      <c r="AW51" s="565"/>
      <c r="AX51" s="565"/>
      <c r="AY51" s="7"/>
      <c r="AZ51" s="7"/>
      <c r="BA51" s="565"/>
      <c r="BB51" s="565"/>
      <c r="BC51" s="565"/>
      <c r="BD51" s="7"/>
      <c r="BE51" s="565"/>
      <c r="BF51" s="565"/>
      <c r="BG51" s="7">
        <f t="shared" si="54"/>
        <v>0</v>
      </c>
      <c r="BH51" s="11"/>
      <c r="BI51" s="48"/>
      <c r="BJ51" s="11"/>
      <c r="BK51" s="10" t="s">
        <v>409</v>
      </c>
      <c r="BL51" s="38" t="s">
        <v>161</v>
      </c>
      <c r="BM51" s="15"/>
      <c r="BN51" s="15" t="s">
        <v>94</v>
      </c>
      <c r="BO51" s="15" t="s">
        <v>711</v>
      </c>
      <c r="BP51" s="15" t="s">
        <v>863</v>
      </c>
      <c r="BQ51" s="46"/>
      <c r="BS51" s="49" t="s">
        <v>1122</v>
      </c>
      <c r="BU51" s="46"/>
      <c r="BV51" s="46"/>
      <c r="BW51" s="46"/>
      <c r="BX51" s="46"/>
      <c r="BY51" s="46"/>
      <c r="BZ51" s="46"/>
      <c r="CA51" s="46"/>
      <c r="CB51" s="46"/>
      <c r="CC51" s="46"/>
      <c r="CD51" s="46"/>
      <c r="CE51" s="46"/>
      <c r="CF51" s="46"/>
      <c r="CG51" s="46"/>
      <c r="CH51" s="588"/>
      <c r="CI51" s="46"/>
      <c r="CJ51" s="46"/>
      <c r="CK51" s="46"/>
      <c r="CL51" s="46"/>
      <c r="CM51" s="46"/>
    </row>
    <row r="52" spans="1:94" s="49" customFormat="1" ht="44.1" hidden="1" customHeight="1" x14ac:dyDescent="0.3">
      <c r="A52" s="15">
        <v>11</v>
      </c>
      <c r="B52" s="11" t="s">
        <v>1097</v>
      </c>
      <c r="C52" s="7">
        <f t="shared" si="47"/>
        <v>0.27</v>
      </c>
      <c r="D52" s="7">
        <v>0.2</v>
      </c>
      <c r="E52" s="7">
        <f t="shared" si="48"/>
        <v>7.0000000000000007E-2</v>
      </c>
      <c r="F52" s="7">
        <f t="shared" si="49"/>
        <v>7.0000000000000007E-2</v>
      </c>
      <c r="G52" s="7">
        <f t="shared" si="50"/>
        <v>0</v>
      </c>
      <c r="H52" s="58"/>
      <c r="I52" s="565"/>
      <c r="J52" s="565"/>
      <c r="K52" s="58">
        <v>7.0000000000000007E-2</v>
      </c>
      <c r="L52" s="7"/>
      <c r="M52" s="7">
        <f t="shared" si="51"/>
        <v>0</v>
      </c>
      <c r="N52" s="7"/>
      <c r="O52" s="565"/>
      <c r="P52" s="7"/>
      <c r="Q52" s="565"/>
      <c r="R52" s="7"/>
      <c r="S52" s="565"/>
      <c r="T52" s="565"/>
      <c r="U52" s="7">
        <f t="shared" si="52"/>
        <v>0</v>
      </c>
      <c r="V52" s="565"/>
      <c r="W52" s="565"/>
      <c r="X52" s="565"/>
      <c r="Y52" s="565"/>
      <c r="Z52" s="7"/>
      <c r="AA52" s="565"/>
      <c r="AB52" s="565"/>
      <c r="AC52" s="565"/>
      <c r="AD52" s="25">
        <f t="shared" si="53"/>
        <v>0</v>
      </c>
      <c r="AE52" s="7"/>
      <c r="AF52" s="7"/>
      <c r="AG52" s="565"/>
      <c r="AH52" s="565"/>
      <c r="AI52" s="7"/>
      <c r="AJ52" s="565"/>
      <c r="AK52" s="7"/>
      <c r="AL52" s="565"/>
      <c r="AM52" s="565"/>
      <c r="AN52" s="565"/>
      <c r="AO52" s="565"/>
      <c r="AP52" s="565"/>
      <c r="AQ52" s="565"/>
      <c r="AR52" s="565"/>
      <c r="AS52" s="565"/>
      <c r="AT52" s="565"/>
      <c r="AU52" s="565"/>
      <c r="AV52" s="7"/>
      <c r="AW52" s="565"/>
      <c r="AX52" s="565"/>
      <c r="AY52" s="7"/>
      <c r="AZ52" s="7"/>
      <c r="BA52" s="565"/>
      <c r="BB52" s="565"/>
      <c r="BC52" s="565"/>
      <c r="BD52" s="7"/>
      <c r="BE52" s="565"/>
      <c r="BF52" s="565"/>
      <c r="BG52" s="7">
        <f t="shared" si="54"/>
        <v>0</v>
      </c>
      <c r="BH52" s="11"/>
      <c r="BI52" s="48"/>
      <c r="BJ52" s="11"/>
      <c r="BK52" s="10" t="s">
        <v>409</v>
      </c>
      <c r="BL52" s="38" t="s">
        <v>161</v>
      </c>
      <c r="BM52" s="15"/>
      <c r="BN52" s="15" t="s">
        <v>94</v>
      </c>
      <c r="BO52" s="15" t="s">
        <v>711</v>
      </c>
      <c r="BP52" s="15" t="s">
        <v>863</v>
      </c>
      <c r="BQ52" s="46"/>
      <c r="BS52" s="49" t="s">
        <v>1122</v>
      </c>
      <c r="BU52" s="46"/>
      <c r="BV52" s="46"/>
      <c r="BW52" s="46"/>
      <c r="BX52" s="46"/>
      <c r="BY52" s="46"/>
      <c r="BZ52" s="46"/>
      <c r="CA52" s="46"/>
      <c r="CB52" s="46"/>
      <c r="CC52" s="46"/>
      <c r="CD52" s="46"/>
      <c r="CE52" s="46"/>
      <c r="CF52" s="46"/>
      <c r="CG52" s="46"/>
      <c r="CH52" s="588"/>
      <c r="CI52" s="46"/>
      <c r="CJ52" s="46"/>
      <c r="CK52" s="46"/>
      <c r="CL52" s="46"/>
      <c r="CM52" s="46"/>
    </row>
    <row r="53" spans="1:94" s="49" customFormat="1" ht="44.45" hidden="1" customHeight="1" x14ac:dyDescent="0.3">
      <c r="A53" s="15">
        <v>12</v>
      </c>
      <c r="B53" s="11" t="s">
        <v>734</v>
      </c>
      <c r="C53" s="7">
        <f t="shared" si="10"/>
        <v>0.05</v>
      </c>
      <c r="D53" s="7"/>
      <c r="E53" s="7">
        <f t="shared" si="40"/>
        <v>0.05</v>
      </c>
      <c r="F53" s="7">
        <f t="shared" si="41"/>
        <v>0.05</v>
      </c>
      <c r="G53" s="7">
        <f t="shared" si="42"/>
        <v>0</v>
      </c>
      <c r="H53" s="58"/>
      <c r="I53" s="565"/>
      <c r="J53" s="565"/>
      <c r="K53" s="58">
        <v>0.05</v>
      </c>
      <c r="L53" s="7"/>
      <c r="M53" s="7">
        <f t="shared" si="43"/>
        <v>0</v>
      </c>
      <c r="N53" s="7"/>
      <c r="O53" s="565"/>
      <c r="P53" s="7"/>
      <c r="Q53" s="565"/>
      <c r="R53" s="7"/>
      <c r="S53" s="565"/>
      <c r="T53" s="565"/>
      <c r="U53" s="7">
        <f t="shared" si="44"/>
        <v>0</v>
      </c>
      <c r="V53" s="565"/>
      <c r="W53" s="565"/>
      <c r="X53" s="565"/>
      <c r="Y53" s="565"/>
      <c r="Z53" s="7"/>
      <c r="AA53" s="565"/>
      <c r="AB53" s="565"/>
      <c r="AC53" s="565"/>
      <c r="AD53" s="25">
        <f t="shared" si="45"/>
        <v>0</v>
      </c>
      <c r="AE53" s="7"/>
      <c r="AF53" s="7"/>
      <c r="AG53" s="565"/>
      <c r="AH53" s="565"/>
      <c r="AI53" s="7"/>
      <c r="AJ53" s="565"/>
      <c r="AK53" s="7"/>
      <c r="AL53" s="565"/>
      <c r="AM53" s="565"/>
      <c r="AN53" s="565"/>
      <c r="AO53" s="565"/>
      <c r="AP53" s="565"/>
      <c r="AQ53" s="565"/>
      <c r="AR53" s="565"/>
      <c r="AS53" s="565"/>
      <c r="AT53" s="565"/>
      <c r="AU53" s="565"/>
      <c r="AV53" s="7"/>
      <c r="AW53" s="565"/>
      <c r="AX53" s="565"/>
      <c r="AY53" s="7"/>
      <c r="AZ53" s="7"/>
      <c r="BA53" s="565"/>
      <c r="BB53" s="565"/>
      <c r="BC53" s="565"/>
      <c r="BD53" s="7"/>
      <c r="BE53" s="565"/>
      <c r="BF53" s="565"/>
      <c r="BG53" s="7">
        <f t="shared" si="46"/>
        <v>0</v>
      </c>
      <c r="BH53" s="11"/>
      <c r="BI53" s="48"/>
      <c r="BJ53" s="11"/>
      <c r="BK53" s="10" t="s">
        <v>409</v>
      </c>
      <c r="BL53" s="38" t="s">
        <v>161</v>
      </c>
      <c r="BM53" s="15"/>
      <c r="BN53" s="15" t="s">
        <v>94</v>
      </c>
      <c r="BO53" s="15" t="s">
        <v>711</v>
      </c>
      <c r="BP53" s="15" t="s">
        <v>954</v>
      </c>
      <c r="BQ53" s="46"/>
      <c r="BS53" s="49" t="s">
        <v>1122</v>
      </c>
      <c r="BT53" s="46"/>
      <c r="BU53" s="46"/>
      <c r="BV53" s="46"/>
      <c r="BW53" s="46"/>
      <c r="BX53" s="46"/>
      <c r="BY53" s="46"/>
      <c r="BZ53" s="46"/>
      <c r="CA53" s="46"/>
      <c r="CB53" s="46"/>
      <c r="CC53" s="46"/>
      <c r="CD53" s="46"/>
      <c r="CE53" s="46"/>
      <c r="CF53" s="46"/>
      <c r="CG53" s="46"/>
      <c r="CH53" s="588"/>
      <c r="CI53" s="46"/>
      <c r="CJ53" s="46"/>
      <c r="CK53" s="46"/>
      <c r="CL53" s="46"/>
      <c r="CM53" s="46"/>
    </row>
    <row r="54" spans="1:94" s="49" customFormat="1" ht="50.65" hidden="1" customHeight="1" x14ac:dyDescent="0.3">
      <c r="A54" s="15">
        <v>13</v>
      </c>
      <c r="B54" s="11" t="s">
        <v>735</v>
      </c>
      <c r="C54" s="7">
        <f t="shared" si="10"/>
        <v>0.06</v>
      </c>
      <c r="D54" s="7"/>
      <c r="E54" s="7">
        <f t="shared" si="40"/>
        <v>0.06</v>
      </c>
      <c r="F54" s="7">
        <f t="shared" si="41"/>
        <v>0.06</v>
      </c>
      <c r="G54" s="7">
        <f t="shared" si="42"/>
        <v>0</v>
      </c>
      <c r="H54" s="58"/>
      <c r="I54" s="565"/>
      <c r="J54" s="565"/>
      <c r="K54" s="58">
        <v>0.06</v>
      </c>
      <c r="L54" s="7"/>
      <c r="M54" s="7">
        <f t="shared" si="43"/>
        <v>0</v>
      </c>
      <c r="N54" s="7"/>
      <c r="O54" s="565"/>
      <c r="P54" s="7"/>
      <c r="Q54" s="565"/>
      <c r="R54" s="7"/>
      <c r="S54" s="565"/>
      <c r="T54" s="565"/>
      <c r="U54" s="7">
        <f t="shared" si="44"/>
        <v>0</v>
      </c>
      <c r="V54" s="565"/>
      <c r="W54" s="565"/>
      <c r="X54" s="565"/>
      <c r="Y54" s="565"/>
      <c r="Z54" s="7"/>
      <c r="AA54" s="565"/>
      <c r="AB54" s="565"/>
      <c r="AC54" s="565"/>
      <c r="AD54" s="25">
        <f t="shared" si="45"/>
        <v>0</v>
      </c>
      <c r="AE54" s="7"/>
      <c r="AF54" s="7"/>
      <c r="AG54" s="565"/>
      <c r="AH54" s="565"/>
      <c r="AI54" s="7"/>
      <c r="AJ54" s="565"/>
      <c r="AK54" s="7"/>
      <c r="AL54" s="565"/>
      <c r="AM54" s="565"/>
      <c r="AN54" s="565"/>
      <c r="AO54" s="565"/>
      <c r="AP54" s="565"/>
      <c r="AQ54" s="565"/>
      <c r="AR54" s="565"/>
      <c r="AS54" s="565"/>
      <c r="AT54" s="565"/>
      <c r="AU54" s="565"/>
      <c r="AV54" s="7"/>
      <c r="AW54" s="565"/>
      <c r="AX54" s="565"/>
      <c r="AY54" s="7"/>
      <c r="AZ54" s="7"/>
      <c r="BA54" s="565"/>
      <c r="BB54" s="565"/>
      <c r="BC54" s="565"/>
      <c r="BD54" s="7"/>
      <c r="BE54" s="565"/>
      <c r="BF54" s="565"/>
      <c r="BG54" s="7">
        <f t="shared" si="46"/>
        <v>0</v>
      </c>
      <c r="BH54" s="11"/>
      <c r="BI54" s="48"/>
      <c r="BJ54" s="11"/>
      <c r="BK54" s="10" t="s">
        <v>409</v>
      </c>
      <c r="BL54" s="38" t="s">
        <v>161</v>
      </c>
      <c r="BM54" s="15"/>
      <c r="BN54" s="15" t="s">
        <v>94</v>
      </c>
      <c r="BO54" s="15" t="s">
        <v>711</v>
      </c>
      <c r="BP54" s="15" t="s">
        <v>954</v>
      </c>
      <c r="BQ54" s="46"/>
      <c r="BS54" s="49" t="s">
        <v>1122</v>
      </c>
      <c r="BT54" s="46"/>
      <c r="BU54" s="46"/>
      <c r="BV54" s="46"/>
      <c r="BW54" s="46"/>
      <c r="BX54" s="46"/>
      <c r="BY54" s="46"/>
      <c r="BZ54" s="46"/>
      <c r="CA54" s="46"/>
      <c r="CB54" s="46"/>
      <c r="CC54" s="46"/>
      <c r="CD54" s="46"/>
      <c r="CE54" s="46"/>
      <c r="CF54" s="46"/>
      <c r="CG54" s="46"/>
      <c r="CH54" s="588"/>
      <c r="CI54" s="46"/>
      <c r="CJ54" s="46"/>
      <c r="CK54" s="46"/>
      <c r="CL54" s="46"/>
      <c r="CM54" s="46"/>
    </row>
    <row r="55" spans="1:94" s="49" customFormat="1" ht="46.35" hidden="1" customHeight="1" x14ac:dyDescent="0.3">
      <c r="A55" s="15">
        <v>14</v>
      </c>
      <c r="B55" s="11" t="s">
        <v>736</v>
      </c>
      <c r="C55" s="7">
        <f t="shared" si="10"/>
        <v>0.04</v>
      </c>
      <c r="D55" s="7"/>
      <c r="E55" s="7">
        <f t="shared" si="40"/>
        <v>0.04</v>
      </c>
      <c r="F55" s="7">
        <f t="shared" si="41"/>
        <v>0.04</v>
      </c>
      <c r="G55" s="7">
        <f t="shared" si="42"/>
        <v>0</v>
      </c>
      <c r="H55" s="58"/>
      <c r="I55" s="565"/>
      <c r="J55" s="565"/>
      <c r="K55" s="58">
        <v>0.04</v>
      </c>
      <c r="L55" s="7"/>
      <c r="M55" s="7">
        <f t="shared" si="43"/>
        <v>0</v>
      </c>
      <c r="N55" s="7"/>
      <c r="O55" s="565"/>
      <c r="P55" s="7"/>
      <c r="Q55" s="565"/>
      <c r="R55" s="7"/>
      <c r="S55" s="565"/>
      <c r="T55" s="565"/>
      <c r="U55" s="7">
        <f t="shared" si="44"/>
        <v>0</v>
      </c>
      <c r="V55" s="565"/>
      <c r="W55" s="565"/>
      <c r="X55" s="565"/>
      <c r="Y55" s="565"/>
      <c r="Z55" s="7"/>
      <c r="AA55" s="565"/>
      <c r="AB55" s="565"/>
      <c r="AC55" s="565"/>
      <c r="AD55" s="25">
        <f t="shared" si="45"/>
        <v>0</v>
      </c>
      <c r="AE55" s="7"/>
      <c r="AF55" s="7"/>
      <c r="AG55" s="565"/>
      <c r="AH55" s="565"/>
      <c r="AI55" s="7"/>
      <c r="AJ55" s="565"/>
      <c r="AK55" s="7"/>
      <c r="AL55" s="565"/>
      <c r="AM55" s="565"/>
      <c r="AN55" s="565"/>
      <c r="AO55" s="565"/>
      <c r="AP55" s="565"/>
      <c r="AQ55" s="565"/>
      <c r="AR55" s="565"/>
      <c r="AS55" s="565"/>
      <c r="AT55" s="565"/>
      <c r="AU55" s="565"/>
      <c r="AV55" s="7"/>
      <c r="AW55" s="565"/>
      <c r="AX55" s="565"/>
      <c r="AY55" s="7"/>
      <c r="AZ55" s="7"/>
      <c r="BA55" s="565"/>
      <c r="BB55" s="565"/>
      <c r="BC55" s="565"/>
      <c r="BD55" s="7"/>
      <c r="BE55" s="565"/>
      <c r="BF55" s="565"/>
      <c r="BG55" s="7">
        <f t="shared" si="46"/>
        <v>0</v>
      </c>
      <c r="BH55" s="11"/>
      <c r="BI55" s="48"/>
      <c r="BJ55" s="11"/>
      <c r="BK55" s="10" t="s">
        <v>409</v>
      </c>
      <c r="BL55" s="38" t="s">
        <v>161</v>
      </c>
      <c r="BM55" s="15"/>
      <c r="BN55" s="15" t="s">
        <v>94</v>
      </c>
      <c r="BO55" s="15" t="s">
        <v>711</v>
      </c>
      <c r="BP55" s="15" t="s">
        <v>954</v>
      </c>
      <c r="BQ55" s="46"/>
      <c r="BS55" s="49" t="s">
        <v>1122</v>
      </c>
      <c r="BT55" s="46"/>
      <c r="BU55" s="46"/>
      <c r="BV55" s="46"/>
      <c r="BW55" s="46"/>
      <c r="BX55" s="46"/>
      <c r="BY55" s="46"/>
      <c r="BZ55" s="46"/>
      <c r="CA55" s="46"/>
      <c r="CB55" s="46"/>
      <c r="CC55" s="46"/>
      <c r="CD55" s="46"/>
      <c r="CE55" s="46"/>
      <c r="CF55" s="46"/>
      <c r="CG55" s="46"/>
      <c r="CH55" s="588"/>
      <c r="CI55" s="46"/>
      <c r="CJ55" s="46"/>
      <c r="CK55" s="46"/>
      <c r="CL55" s="46"/>
      <c r="CM55" s="46"/>
    </row>
    <row r="56" spans="1:94" s="49" customFormat="1" ht="37.35" hidden="1" customHeight="1" x14ac:dyDescent="0.3">
      <c r="A56" s="15">
        <v>15</v>
      </c>
      <c r="B56" s="11" t="s">
        <v>737</v>
      </c>
      <c r="C56" s="7">
        <f t="shared" si="10"/>
        <v>0.02</v>
      </c>
      <c r="D56" s="7"/>
      <c r="E56" s="7">
        <f t="shared" si="40"/>
        <v>0.02</v>
      </c>
      <c r="F56" s="7">
        <f t="shared" si="41"/>
        <v>0.02</v>
      </c>
      <c r="G56" s="7">
        <f t="shared" si="42"/>
        <v>0</v>
      </c>
      <c r="H56" s="58"/>
      <c r="I56" s="565"/>
      <c r="J56" s="565"/>
      <c r="K56" s="58">
        <v>0.02</v>
      </c>
      <c r="L56" s="7"/>
      <c r="M56" s="7">
        <f t="shared" si="43"/>
        <v>0</v>
      </c>
      <c r="N56" s="7"/>
      <c r="O56" s="565"/>
      <c r="P56" s="7"/>
      <c r="Q56" s="565"/>
      <c r="R56" s="7"/>
      <c r="S56" s="565"/>
      <c r="T56" s="565"/>
      <c r="U56" s="7">
        <f t="shared" si="44"/>
        <v>0</v>
      </c>
      <c r="V56" s="565"/>
      <c r="W56" s="565"/>
      <c r="X56" s="565"/>
      <c r="Y56" s="565"/>
      <c r="Z56" s="7"/>
      <c r="AA56" s="565"/>
      <c r="AB56" s="565"/>
      <c r="AC56" s="565"/>
      <c r="AD56" s="25">
        <f t="shared" si="45"/>
        <v>0</v>
      </c>
      <c r="AE56" s="7"/>
      <c r="AF56" s="7"/>
      <c r="AG56" s="565"/>
      <c r="AH56" s="565"/>
      <c r="AI56" s="7"/>
      <c r="AJ56" s="565"/>
      <c r="AK56" s="7"/>
      <c r="AL56" s="565"/>
      <c r="AM56" s="565"/>
      <c r="AN56" s="565"/>
      <c r="AO56" s="565"/>
      <c r="AP56" s="565"/>
      <c r="AQ56" s="565"/>
      <c r="AR56" s="565"/>
      <c r="AS56" s="565"/>
      <c r="AT56" s="565"/>
      <c r="AU56" s="565"/>
      <c r="AV56" s="7"/>
      <c r="AW56" s="565"/>
      <c r="AX56" s="565"/>
      <c r="AY56" s="7"/>
      <c r="AZ56" s="7"/>
      <c r="BA56" s="565"/>
      <c r="BB56" s="565"/>
      <c r="BC56" s="565"/>
      <c r="BD56" s="7"/>
      <c r="BE56" s="565"/>
      <c r="BF56" s="565"/>
      <c r="BG56" s="7">
        <f t="shared" si="46"/>
        <v>0</v>
      </c>
      <c r="BH56" s="11"/>
      <c r="BI56" s="48"/>
      <c r="BJ56" s="11"/>
      <c r="BK56" s="10" t="s">
        <v>409</v>
      </c>
      <c r="BL56" s="38" t="s">
        <v>161</v>
      </c>
      <c r="BM56" s="15"/>
      <c r="BN56" s="15" t="s">
        <v>94</v>
      </c>
      <c r="BO56" s="15" t="s">
        <v>711</v>
      </c>
      <c r="BP56" s="15" t="s">
        <v>954</v>
      </c>
      <c r="BQ56" s="46"/>
      <c r="BS56" s="49" t="s">
        <v>1122</v>
      </c>
      <c r="BT56" s="46"/>
      <c r="BU56" s="46"/>
      <c r="BV56" s="46"/>
      <c r="BW56" s="46"/>
      <c r="BX56" s="46"/>
      <c r="BY56" s="46"/>
      <c r="BZ56" s="46"/>
      <c r="CA56" s="46"/>
      <c r="CB56" s="46"/>
      <c r="CC56" s="46"/>
      <c r="CD56" s="46"/>
      <c r="CE56" s="46"/>
      <c r="CF56" s="46"/>
      <c r="CG56" s="46"/>
      <c r="CH56" s="588"/>
      <c r="CI56" s="46"/>
      <c r="CJ56" s="46"/>
      <c r="CK56" s="46"/>
      <c r="CL56" s="46"/>
      <c r="CM56" s="46"/>
    </row>
    <row r="57" spans="1:94" s="49" customFormat="1" ht="36" hidden="1" customHeight="1" x14ac:dyDescent="0.3">
      <c r="A57" s="15">
        <v>16</v>
      </c>
      <c r="B57" s="11" t="s">
        <v>1124</v>
      </c>
      <c r="C57" s="7">
        <f t="shared" si="10"/>
        <v>0.09</v>
      </c>
      <c r="D57" s="7">
        <v>0.03</v>
      </c>
      <c r="E57" s="7">
        <f t="shared" si="40"/>
        <v>0.06</v>
      </c>
      <c r="F57" s="7">
        <f t="shared" si="41"/>
        <v>0.06</v>
      </c>
      <c r="G57" s="7">
        <f t="shared" si="42"/>
        <v>0</v>
      </c>
      <c r="H57" s="58"/>
      <c r="I57" s="565"/>
      <c r="J57" s="565"/>
      <c r="K57" s="58">
        <v>0.06</v>
      </c>
      <c r="L57" s="7"/>
      <c r="M57" s="7">
        <f t="shared" si="43"/>
        <v>0</v>
      </c>
      <c r="N57" s="7"/>
      <c r="O57" s="565"/>
      <c r="P57" s="7"/>
      <c r="Q57" s="565"/>
      <c r="R57" s="7"/>
      <c r="S57" s="565"/>
      <c r="T57" s="565"/>
      <c r="U57" s="7">
        <f t="shared" si="44"/>
        <v>0</v>
      </c>
      <c r="V57" s="565"/>
      <c r="W57" s="565"/>
      <c r="X57" s="565"/>
      <c r="Y57" s="565"/>
      <c r="Z57" s="7"/>
      <c r="AA57" s="565"/>
      <c r="AB57" s="565"/>
      <c r="AC57" s="565"/>
      <c r="AD57" s="25">
        <f t="shared" si="45"/>
        <v>0</v>
      </c>
      <c r="AE57" s="7"/>
      <c r="AF57" s="7"/>
      <c r="AG57" s="565"/>
      <c r="AH57" s="565"/>
      <c r="AI57" s="7"/>
      <c r="AJ57" s="565"/>
      <c r="AK57" s="7"/>
      <c r="AL57" s="565"/>
      <c r="AM57" s="565"/>
      <c r="AN57" s="565"/>
      <c r="AO57" s="565"/>
      <c r="AP57" s="565"/>
      <c r="AQ57" s="565"/>
      <c r="AR57" s="565"/>
      <c r="AS57" s="565"/>
      <c r="AT57" s="565"/>
      <c r="AU57" s="565"/>
      <c r="AV57" s="7"/>
      <c r="AW57" s="565"/>
      <c r="AX57" s="565"/>
      <c r="AY57" s="7"/>
      <c r="AZ57" s="7"/>
      <c r="BA57" s="565"/>
      <c r="BB57" s="565"/>
      <c r="BC57" s="565"/>
      <c r="BD57" s="7"/>
      <c r="BE57" s="565"/>
      <c r="BF57" s="565"/>
      <c r="BG57" s="7">
        <f t="shared" si="46"/>
        <v>0</v>
      </c>
      <c r="BH57" s="11"/>
      <c r="BI57" s="48"/>
      <c r="BJ57" s="11"/>
      <c r="BK57" s="10" t="s">
        <v>409</v>
      </c>
      <c r="BL57" s="38" t="s">
        <v>161</v>
      </c>
      <c r="BM57" s="15"/>
      <c r="BN57" s="15" t="s">
        <v>94</v>
      </c>
      <c r="BO57" s="15" t="s">
        <v>711</v>
      </c>
      <c r="BP57" s="15" t="s">
        <v>954</v>
      </c>
      <c r="BQ57" s="46"/>
      <c r="BS57" s="49" t="s">
        <v>1122</v>
      </c>
      <c r="BT57" s="46"/>
      <c r="BU57" s="46"/>
      <c r="BV57" s="46"/>
      <c r="BW57" s="46"/>
      <c r="BX57" s="46"/>
      <c r="BY57" s="46"/>
      <c r="BZ57" s="46"/>
      <c r="CA57" s="46"/>
      <c r="CB57" s="46"/>
      <c r="CC57" s="46"/>
      <c r="CD57" s="46"/>
      <c r="CE57" s="46"/>
      <c r="CF57" s="46"/>
      <c r="CG57" s="46"/>
      <c r="CH57" s="588"/>
      <c r="CI57" s="46"/>
      <c r="CJ57" s="46"/>
      <c r="CK57" s="46"/>
      <c r="CL57" s="46"/>
      <c r="CM57" s="46"/>
    </row>
    <row r="58" spans="1:94" s="595" customFormat="1" ht="42.6" hidden="1" customHeight="1" x14ac:dyDescent="0.3">
      <c r="A58" s="770">
        <v>18</v>
      </c>
      <c r="B58" s="777" t="s">
        <v>167</v>
      </c>
      <c r="C58" s="593">
        <f t="shared" si="10"/>
        <v>1.4</v>
      </c>
      <c r="D58" s="593"/>
      <c r="E58" s="593">
        <f t="shared" si="40"/>
        <v>1.4</v>
      </c>
      <c r="F58" s="593">
        <f t="shared" si="41"/>
        <v>1.4</v>
      </c>
      <c r="G58" s="593">
        <f t="shared" si="42"/>
        <v>0</v>
      </c>
      <c r="H58" s="600"/>
      <c r="I58" s="600"/>
      <c r="J58" s="600"/>
      <c r="K58" s="600"/>
      <c r="L58" s="600"/>
      <c r="M58" s="593">
        <f t="shared" si="43"/>
        <v>1.4</v>
      </c>
      <c r="N58" s="600"/>
      <c r="O58" s="600"/>
      <c r="P58" s="667">
        <v>1.4</v>
      </c>
      <c r="Q58" s="601"/>
      <c r="R58" s="601"/>
      <c r="S58" s="601"/>
      <c r="T58" s="601"/>
      <c r="U58" s="593">
        <f t="shared" si="44"/>
        <v>0</v>
      </c>
      <c r="V58" s="565"/>
      <c r="W58" s="565"/>
      <c r="X58" s="565"/>
      <c r="Y58" s="565"/>
      <c r="Z58" s="565"/>
      <c r="AA58" s="565"/>
      <c r="AB58" s="565"/>
      <c r="AC58" s="565"/>
      <c r="AD58" s="25">
        <f t="shared" si="45"/>
        <v>0</v>
      </c>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93">
        <f t="shared" si="46"/>
        <v>0</v>
      </c>
      <c r="BH58" s="592"/>
      <c r="BI58" s="592"/>
      <c r="BJ58" s="592"/>
      <c r="BK58" s="621" t="s">
        <v>409</v>
      </c>
      <c r="BL58" s="602" t="s">
        <v>161</v>
      </c>
      <c r="BM58" s="668" t="s">
        <v>1000</v>
      </c>
      <c r="BN58" s="112" t="s">
        <v>94</v>
      </c>
      <c r="BO58" s="770" t="s">
        <v>989</v>
      </c>
      <c r="BP58" s="770" t="s">
        <v>954</v>
      </c>
      <c r="BQ58" s="250" t="s">
        <v>854</v>
      </c>
      <c r="BS58" s="595" t="s">
        <v>1127</v>
      </c>
      <c r="BT58" s="250" t="s">
        <v>1141</v>
      </c>
      <c r="BU58" s="250"/>
      <c r="BV58" s="250"/>
      <c r="BW58" s="250"/>
      <c r="BX58" s="250"/>
      <c r="BY58" s="250"/>
      <c r="BZ58" s="250"/>
      <c r="CA58" s="250"/>
      <c r="CB58" s="250"/>
      <c r="CC58" s="250"/>
      <c r="CD58" s="250"/>
      <c r="CE58" s="250"/>
      <c r="CF58" s="250"/>
      <c r="CG58" s="250"/>
      <c r="CH58" s="570"/>
      <c r="CI58" s="250"/>
      <c r="CJ58" s="250"/>
      <c r="CK58" s="250"/>
      <c r="CL58" s="250"/>
      <c r="CM58" s="250"/>
      <c r="CP58" s="49" t="s">
        <v>1104</v>
      </c>
    </row>
    <row r="59" spans="1:94" s="84" customFormat="1" ht="21.6" hidden="1" customHeight="1" x14ac:dyDescent="0.3">
      <c r="A59" s="771"/>
      <c r="B59" s="778"/>
      <c r="C59" s="74">
        <f t="shared" si="10"/>
        <v>0.83</v>
      </c>
      <c r="D59" s="74"/>
      <c r="E59" s="74">
        <f t="shared" si="40"/>
        <v>0.83</v>
      </c>
      <c r="F59" s="74">
        <f t="shared" si="41"/>
        <v>0.83</v>
      </c>
      <c r="G59" s="74">
        <f t="shared" si="42"/>
        <v>0</v>
      </c>
      <c r="H59" s="607"/>
      <c r="I59" s="607"/>
      <c r="J59" s="607"/>
      <c r="K59" s="607">
        <v>0.7</v>
      </c>
      <c r="L59" s="607"/>
      <c r="M59" s="74">
        <f t="shared" si="43"/>
        <v>0.13</v>
      </c>
      <c r="N59" s="607"/>
      <c r="O59" s="607"/>
      <c r="P59" s="623">
        <v>0.13</v>
      </c>
      <c r="Q59" s="608"/>
      <c r="R59" s="608"/>
      <c r="S59" s="608"/>
      <c r="T59" s="608"/>
      <c r="U59" s="74">
        <f t="shared" si="44"/>
        <v>0</v>
      </c>
      <c r="V59" s="565"/>
      <c r="W59" s="565"/>
      <c r="X59" s="565"/>
      <c r="Y59" s="565"/>
      <c r="Z59" s="565"/>
      <c r="AA59" s="565"/>
      <c r="AB59" s="565"/>
      <c r="AC59" s="565"/>
      <c r="AD59" s="25">
        <f t="shared" si="45"/>
        <v>0</v>
      </c>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74">
        <f t="shared" si="46"/>
        <v>0</v>
      </c>
      <c r="BH59" s="11"/>
      <c r="BI59" s="11"/>
      <c r="BJ59" s="11"/>
      <c r="BK59" s="619" t="s">
        <v>409</v>
      </c>
      <c r="BL59" s="87" t="s">
        <v>161</v>
      </c>
      <c r="BM59" s="72" t="s">
        <v>1000</v>
      </c>
      <c r="BN59" s="80" t="s">
        <v>112</v>
      </c>
      <c r="BO59" s="771"/>
      <c r="BP59" s="771"/>
      <c r="BQ59" s="83"/>
      <c r="BT59" s="83"/>
      <c r="BU59" s="83"/>
      <c r="BV59" s="83"/>
      <c r="BW59" s="83"/>
      <c r="BX59" s="83"/>
      <c r="BY59" s="83"/>
      <c r="BZ59" s="83"/>
      <c r="CA59" s="83"/>
      <c r="CB59" s="83"/>
      <c r="CC59" s="83"/>
      <c r="CD59" s="83"/>
      <c r="CE59" s="83"/>
      <c r="CF59" s="83"/>
      <c r="CG59" s="83"/>
      <c r="CH59" s="606"/>
      <c r="CI59" s="83"/>
      <c r="CJ59" s="83"/>
      <c r="CK59" s="83"/>
      <c r="CL59" s="83"/>
      <c r="CM59" s="83"/>
      <c r="CP59" s="49"/>
    </row>
    <row r="60" spans="1:94" s="49" customFormat="1" ht="42.6" hidden="1" customHeight="1" x14ac:dyDescent="0.3">
      <c r="A60" s="15">
        <v>19</v>
      </c>
      <c r="B60" s="576" t="s">
        <v>720</v>
      </c>
      <c r="C60" s="7">
        <f t="shared" si="10"/>
        <v>0.22</v>
      </c>
      <c r="D60" s="7">
        <v>0.2</v>
      </c>
      <c r="E60" s="7">
        <f t="shared" si="40"/>
        <v>0.02</v>
      </c>
      <c r="F60" s="7">
        <f t="shared" si="41"/>
        <v>0</v>
      </c>
      <c r="G60" s="7">
        <f t="shared" si="42"/>
        <v>0</v>
      </c>
      <c r="H60" s="58"/>
      <c r="I60" s="565"/>
      <c r="J60" s="565"/>
      <c r="K60" s="565"/>
      <c r="L60" s="565"/>
      <c r="M60" s="7">
        <f t="shared" si="43"/>
        <v>0</v>
      </c>
      <c r="N60" s="565"/>
      <c r="O60" s="565"/>
      <c r="P60" s="565"/>
      <c r="Q60" s="565"/>
      <c r="R60" s="565"/>
      <c r="S60" s="565"/>
      <c r="T60" s="565"/>
      <c r="U60" s="7">
        <f t="shared" si="44"/>
        <v>0</v>
      </c>
      <c r="V60" s="565"/>
      <c r="W60" s="565"/>
      <c r="X60" s="565"/>
      <c r="Y60" s="565"/>
      <c r="Z60" s="565"/>
      <c r="AA60" s="565"/>
      <c r="AB60" s="565"/>
      <c r="AC60" s="565"/>
      <c r="AD60" s="25">
        <f t="shared" si="45"/>
        <v>0</v>
      </c>
      <c r="AE60" s="58"/>
      <c r="AF60" s="58"/>
      <c r="AG60" s="565"/>
      <c r="AH60" s="565"/>
      <c r="AI60" s="58"/>
      <c r="AJ60" s="565"/>
      <c r="AK60" s="58"/>
      <c r="AL60" s="565"/>
      <c r="AM60" s="565"/>
      <c r="AN60" s="565"/>
      <c r="AO60" s="565"/>
      <c r="AP60" s="565"/>
      <c r="AQ60" s="565"/>
      <c r="AR60" s="565"/>
      <c r="AS60" s="565"/>
      <c r="AT60" s="565"/>
      <c r="AU60" s="565"/>
      <c r="AV60" s="565"/>
      <c r="AW60" s="565"/>
      <c r="AX60" s="565"/>
      <c r="AY60" s="58"/>
      <c r="AZ60" s="58"/>
      <c r="BA60" s="565"/>
      <c r="BB60" s="565"/>
      <c r="BC60" s="565"/>
      <c r="BD60" s="58"/>
      <c r="BE60" s="565"/>
      <c r="BF60" s="565"/>
      <c r="BG60" s="7">
        <f t="shared" si="46"/>
        <v>0.02</v>
      </c>
      <c r="BH60" s="11"/>
      <c r="BI60" s="15">
        <v>0.02</v>
      </c>
      <c r="BJ60" s="11"/>
      <c r="BK60" s="10" t="s">
        <v>409</v>
      </c>
      <c r="BL60" s="38" t="s">
        <v>161</v>
      </c>
      <c r="BM60" s="63" t="s">
        <v>1001</v>
      </c>
      <c r="BN60" s="15" t="s">
        <v>94</v>
      </c>
      <c r="BO60" s="15" t="s">
        <v>711</v>
      </c>
      <c r="BP60" s="15" t="s">
        <v>954</v>
      </c>
      <c r="BQ60" s="46"/>
      <c r="BT60" s="46"/>
      <c r="BU60" s="46"/>
      <c r="BV60" s="46"/>
      <c r="BW60" s="46"/>
      <c r="BX60" s="46"/>
      <c r="BY60" s="46"/>
      <c r="BZ60" s="46"/>
      <c r="CA60" s="46"/>
      <c r="CB60" s="46"/>
      <c r="CC60" s="46"/>
      <c r="CD60" s="46"/>
      <c r="CE60" s="46"/>
      <c r="CF60" s="46"/>
      <c r="CG60" s="46"/>
      <c r="CH60" s="588"/>
      <c r="CI60" s="46"/>
      <c r="CJ60" s="46"/>
      <c r="CK60" s="46"/>
      <c r="CL60" s="46"/>
      <c r="CM60" s="46"/>
    </row>
    <row r="61" spans="1:94" s="49" customFormat="1" ht="41.65" hidden="1" customHeight="1" x14ac:dyDescent="0.3">
      <c r="A61" s="15">
        <v>20</v>
      </c>
      <c r="B61" s="11" t="s">
        <v>499</v>
      </c>
      <c r="C61" s="7">
        <f t="shared" si="10"/>
        <v>0.1</v>
      </c>
      <c r="D61" s="7">
        <v>0.1</v>
      </c>
      <c r="E61" s="7">
        <f t="shared" si="40"/>
        <v>0</v>
      </c>
      <c r="F61" s="7">
        <f t="shared" si="41"/>
        <v>0</v>
      </c>
      <c r="G61" s="7">
        <f t="shared" si="42"/>
        <v>0</v>
      </c>
      <c r="H61" s="58"/>
      <c r="I61" s="565"/>
      <c r="J61" s="565"/>
      <c r="K61" s="565"/>
      <c r="L61" s="565"/>
      <c r="M61" s="7">
        <f t="shared" si="43"/>
        <v>0</v>
      </c>
      <c r="N61" s="565"/>
      <c r="O61" s="565"/>
      <c r="P61" s="565"/>
      <c r="Q61" s="565"/>
      <c r="R61" s="565"/>
      <c r="S61" s="565"/>
      <c r="T61" s="565"/>
      <c r="U61" s="7">
        <f t="shared" si="44"/>
        <v>0</v>
      </c>
      <c r="V61" s="565"/>
      <c r="W61" s="565"/>
      <c r="X61" s="565"/>
      <c r="Y61" s="565"/>
      <c r="Z61" s="565"/>
      <c r="AA61" s="565"/>
      <c r="AB61" s="565"/>
      <c r="AC61" s="565"/>
      <c r="AD61" s="25">
        <f t="shared" si="45"/>
        <v>0</v>
      </c>
      <c r="AE61" s="58"/>
      <c r="AF61" s="58"/>
      <c r="AG61" s="565"/>
      <c r="AH61" s="565"/>
      <c r="AI61" s="58"/>
      <c r="AJ61" s="565"/>
      <c r="AK61" s="58"/>
      <c r="AL61" s="565"/>
      <c r="AM61" s="565"/>
      <c r="AN61" s="565"/>
      <c r="AO61" s="565"/>
      <c r="AP61" s="565"/>
      <c r="AQ61" s="565"/>
      <c r="AR61" s="565"/>
      <c r="AS61" s="565"/>
      <c r="AT61" s="565"/>
      <c r="AU61" s="565"/>
      <c r="AV61" s="565"/>
      <c r="AW61" s="565"/>
      <c r="AX61" s="565"/>
      <c r="AY61" s="58"/>
      <c r="AZ61" s="58"/>
      <c r="BA61" s="565"/>
      <c r="BB61" s="565"/>
      <c r="BC61" s="565"/>
      <c r="BD61" s="58"/>
      <c r="BE61" s="565"/>
      <c r="BF61" s="565"/>
      <c r="BG61" s="7">
        <f t="shared" si="46"/>
        <v>0</v>
      </c>
      <c r="BH61" s="11"/>
      <c r="BI61" s="45"/>
      <c r="BJ61" s="11"/>
      <c r="BK61" s="10" t="s">
        <v>409</v>
      </c>
      <c r="BL61" s="38" t="s">
        <v>161</v>
      </c>
      <c r="BM61" s="15"/>
      <c r="BN61" s="15" t="s">
        <v>94</v>
      </c>
      <c r="BO61" s="15" t="s">
        <v>505</v>
      </c>
      <c r="BP61" s="15" t="s">
        <v>954</v>
      </c>
      <c r="BQ61" s="46"/>
      <c r="BT61" s="46"/>
      <c r="BU61" s="46"/>
      <c r="BV61" s="46"/>
      <c r="BW61" s="46"/>
      <c r="BX61" s="46"/>
      <c r="BY61" s="46"/>
      <c r="BZ61" s="46"/>
      <c r="CA61" s="46"/>
      <c r="CB61" s="46"/>
      <c r="CC61" s="46"/>
      <c r="CD61" s="46"/>
      <c r="CE61" s="46"/>
      <c r="CF61" s="46"/>
      <c r="CG61" s="46"/>
      <c r="CH61" s="588"/>
      <c r="CI61" s="46"/>
      <c r="CJ61" s="46"/>
      <c r="CK61" s="46"/>
      <c r="CL61" s="46"/>
      <c r="CM61" s="46"/>
    </row>
    <row r="62" spans="1:94" s="595" customFormat="1" ht="77.650000000000006" hidden="1" customHeight="1" x14ac:dyDescent="0.3">
      <c r="A62" s="112">
        <v>21</v>
      </c>
      <c r="B62" s="599" t="s">
        <v>1002</v>
      </c>
      <c r="C62" s="593">
        <f t="shared" si="10"/>
        <v>3</v>
      </c>
      <c r="D62" s="593">
        <v>2</v>
      </c>
      <c r="E62" s="593">
        <f t="shared" si="40"/>
        <v>1</v>
      </c>
      <c r="F62" s="593">
        <f t="shared" si="41"/>
        <v>1</v>
      </c>
      <c r="G62" s="593">
        <f t="shared" si="42"/>
        <v>0</v>
      </c>
      <c r="H62" s="600"/>
      <c r="I62" s="601"/>
      <c r="J62" s="601"/>
      <c r="K62" s="601">
        <v>0.5</v>
      </c>
      <c r="L62" s="601">
        <v>0.5</v>
      </c>
      <c r="M62" s="593">
        <f t="shared" si="43"/>
        <v>0</v>
      </c>
      <c r="N62" s="601"/>
      <c r="O62" s="601"/>
      <c r="P62" s="601"/>
      <c r="Q62" s="601"/>
      <c r="R62" s="601"/>
      <c r="S62" s="601"/>
      <c r="T62" s="601"/>
      <c r="U62" s="593">
        <f t="shared" si="44"/>
        <v>0</v>
      </c>
      <c r="V62" s="565"/>
      <c r="W62" s="565"/>
      <c r="X62" s="565"/>
      <c r="Y62" s="565"/>
      <c r="Z62" s="565"/>
      <c r="AA62" s="565"/>
      <c r="AB62" s="565"/>
      <c r="AC62" s="565"/>
      <c r="AD62" s="25">
        <f t="shared" si="45"/>
        <v>0</v>
      </c>
      <c r="AE62" s="58"/>
      <c r="AF62" s="58"/>
      <c r="AG62" s="565"/>
      <c r="AH62" s="565"/>
      <c r="AI62" s="58"/>
      <c r="AJ62" s="565"/>
      <c r="AK62" s="58"/>
      <c r="AL62" s="565"/>
      <c r="AM62" s="565"/>
      <c r="AN62" s="565"/>
      <c r="AO62" s="565"/>
      <c r="AP62" s="565"/>
      <c r="AQ62" s="565"/>
      <c r="AR62" s="565"/>
      <c r="AS62" s="565"/>
      <c r="AT62" s="565"/>
      <c r="AU62" s="565"/>
      <c r="AV62" s="565"/>
      <c r="AW62" s="565"/>
      <c r="AX62" s="565"/>
      <c r="AY62" s="58"/>
      <c r="AZ62" s="58"/>
      <c r="BA62" s="565"/>
      <c r="BB62" s="565"/>
      <c r="BC62" s="565"/>
      <c r="BD62" s="58"/>
      <c r="BE62" s="565"/>
      <c r="BF62" s="565"/>
      <c r="BG62" s="593">
        <f t="shared" si="46"/>
        <v>0</v>
      </c>
      <c r="BH62" s="11"/>
      <c r="BI62" s="45"/>
      <c r="BJ62" s="11"/>
      <c r="BK62" s="597" t="s">
        <v>409</v>
      </c>
      <c r="BL62" s="602" t="s">
        <v>161</v>
      </c>
      <c r="BM62" s="112" t="s">
        <v>1003</v>
      </c>
      <c r="BN62" s="112" t="s">
        <v>94</v>
      </c>
      <c r="BO62" s="112" t="s">
        <v>1179</v>
      </c>
      <c r="BP62" s="112" t="s">
        <v>954</v>
      </c>
      <c r="BQ62" s="250" t="s">
        <v>854</v>
      </c>
      <c r="BS62" s="595" t="s">
        <v>1132</v>
      </c>
      <c r="BT62" s="250"/>
      <c r="BU62" s="250"/>
      <c r="BV62" s="250"/>
      <c r="BW62" s="250"/>
      <c r="BX62" s="250"/>
      <c r="BY62" s="250"/>
      <c r="BZ62" s="250"/>
      <c r="CA62" s="250"/>
      <c r="CB62" s="250"/>
      <c r="CC62" s="250"/>
      <c r="CD62" s="250"/>
      <c r="CE62" s="250"/>
      <c r="CF62" s="250"/>
      <c r="CG62" s="250"/>
      <c r="CH62" s="570"/>
      <c r="CI62" s="250"/>
      <c r="CJ62" s="250"/>
      <c r="CK62" s="250"/>
      <c r="CL62" s="250"/>
      <c r="CM62" s="250"/>
      <c r="CP62" s="49"/>
    </row>
    <row r="63" spans="1:94" s="49" customFormat="1" ht="38.1" hidden="1" customHeight="1" x14ac:dyDescent="0.3">
      <c r="A63" s="15">
        <v>22</v>
      </c>
      <c r="B63" s="11" t="s">
        <v>529</v>
      </c>
      <c r="C63" s="7">
        <f t="shared" si="10"/>
        <v>2.6</v>
      </c>
      <c r="D63" s="7"/>
      <c r="E63" s="7">
        <f t="shared" si="40"/>
        <v>2.6</v>
      </c>
      <c r="F63" s="7">
        <f t="shared" si="41"/>
        <v>2.6</v>
      </c>
      <c r="G63" s="7">
        <f t="shared" si="42"/>
        <v>0</v>
      </c>
      <c r="H63" s="58"/>
      <c r="I63" s="565"/>
      <c r="J63" s="565"/>
      <c r="K63" s="565">
        <v>1.3</v>
      </c>
      <c r="L63" s="565">
        <v>1.3</v>
      </c>
      <c r="M63" s="7">
        <f t="shared" si="43"/>
        <v>0</v>
      </c>
      <c r="N63" s="565"/>
      <c r="O63" s="565"/>
      <c r="P63" s="565"/>
      <c r="Q63" s="565"/>
      <c r="R63" s="565"/>
      <c r="S63" s="565"/>
      <c r="T63" s="565"/>
      <c r="U63" s="7">
        <f t="shared" si="44"/>
        <v>0</v>
      </c>
      <c r="V63" s="565"/>
      <c r="W63" s="565"/>
      <c r="X63" s="565"/>
      <c r="Y63" s="565"/>
      <c r="Z63" s="565"/>
      <c r="AA63" s="565"/>
      <c r="AB63" s="565"/>
      <c r="AC63" s="565"/>
      <c r="AD63" s="25">
        <f t="shared" si="45"/>
        <v>0</v>
      </c>
      <c r="AE63" s="58"/>
      <c r="AF63" s="58"/>
      <c r="AG63" s="565"/>
      <c r="AH63" s="565"/>
      <c r="AI63" s="58"/>
      <c r="AJ63" s="565"/>
      <c r="AK63" s="58"/>
      <c r="AL63" s="565"/>
      <c r="AM63" s="565"/>
      <c r="AN63" s="565"/>
      <c r="AO63" s="565"/>
      <c r="AP63" s="565"/>
      <c r="AQ63" s="565"/>
      <c r="AR63" s="565"/>
      <c r="AS63" s="565"/>
      <c r="AT63" s="565"/>
      <c r="AU63" s="565"/>
      <c r="AV63" s="565"/>
      <c r="AW63" s="565"/>
      <c r="AX63" s="565"/>
      <c r="AY63" s="58"/>
      <c r="AZ63" s="58"/>
      <c r="BA63" s="565"/>
      <c r="BB63" s="565"/>
      <c r="BC63" s="565"/>
      <c r="BD63" s="58"/>
      <c r="BE63" s="565"/>
      <c r="BF63" s="565"/>
      <c r="BG63" s="7">
        <f t="shared" si="46"/>
        <v>0</v>
      </c>
      <c r="BH63" s="11"/>
      <c r="BI63" s="45"/>
      <c r="BJ63" s="11"/>
      <c r="BK63" s="10" t="s">
        <v>409</v>
      </c>
      <c r="BL63" s="38" t="s">
        <v>161</v>
      </c>
      <c r="BM63" s="15" t="s">
        <v>1004</v>
      </c>
      <c r="BN63" s="15" t="s">
        <v>94</v>
      </c>
      <c r="BO63" s="15" t="s">
        <v>990</v>
      </c>
      <c r="BP63" s="15" t="s">
        <v>954</v>
      </c>
      <c r="BQ63" s="46" t="s">
        <v>854</v>
      </c>
      <c r="BT63" s="46" t="s">
        <v>1141</v>
      </c>
      <c r="BU63" s="46"/>
      <c r="BV63" s="46"/>
      <c r="BW63" s="46"/>
      <c r="BX63" s="46"/>
      <c r="BY63" s="46"/>
      <c r="BZ63" s="46"/>
      <c r="CA63" s="46"/>
      <c r="CB63" s="46"/>
      <c r="CC63" s="46"/>
      <c r="CD63" s="46"/>
      <c r="CE63" s="46"/>
      <c r="CF63" s="46"/>
      <c r="CG63" s="46"/>
      <c r="CH63" s="588"/>
      <c r="CI63" s="46"/>
      <c r="CJ63" s="46"/>
      <c r="CK63" s="46"/>
      <c r="CL63" s="46"/>
      <c r="CM63" s="46"/>
    </row>
    <row r="64" spans="1:94" s="84" customFormat="1" ht="34.35" customHeight="1" x14ac:dyDescent="0.3">
      <c r="A64" s="80">
        <v>23</v>
      </c>
      <c r="B64" s="622" t="s">
        <v>676</v>
      </c>
      <c r="C64" s="74">
        <f t="shared" si="10"/>
        <v>0.16</v>
      </c>
      <c r="D64" s="74"/>
      <c r="E64" s="74">
        <f t="shared" si="40"/>
        <v>0.16</v>
      </c>
      <c r="F64" s="74">
        <f t="shared" si="41"/>
        <v>0.16</v>
      </c>
      <c r="G64" s="74">
        <f t="shared" si="42"/>
        <v>0</v>
      </c>
      <c r="H64" s="74"/>
      <c r="I64" s="608"/>
      <c r="J64" s="608"/>
      <c r="K64" s="74"/>
      <c r="L64" s="74"/>
      <c r="M64" s="74">
        <f t="shared" si="43"/>
        <v>0.16</v>
      </c>
      <c r="N64" s="74"/>
      <c r="O64" s="608"/>
      <c r="P64" s="74">
        <v>0.16</v>
      </c>
      <c r="Q64" s="608"/>
      <c r="R64" s="74"/>
      <c r="S64" s="608"/>
      <c r="T64" s="608"/>
      <c r="U64" s="74">
        <f t="shared" si="44"/>
        <v>0</v>
      </c>
      <c r="V64" s="565"/>
      <c r="W64" s="565"/>
      <c r="X64" s="565"/>
      <c r="Y64" s="565"/>
      <c r="Z64" s="7"/>
      <c r="AA64" s="565"/>
      <c r="AB64" s="565"/>
      <c r="AC64" s="565"/>
      <c r="AD64" s="25">
        <f t="shared" si="45"/>
        <v>0</v>
      </c>
      <c r="AE64" s="7"/>
      <c r="AF64" s="7"/>
      <c r="AG64" s="565"/>
      <c r="AH64" s="565"/>
      <c r="AI64" s="7"/>
      <c r="AJ64" s="565"/>
      <c r="AK64" s="58"/>
      <c r="AL64" s="565"/>
      <c r="AM64" s="565"/>
      <c r="AN64" s="565"/>
      <c r="AO64" s="565"/>
      <c r="AP64" s="565"/>
      <c r="AQ64" s="565"/>
      <c r="AR64" s="565"/>
      <c r="AS64" s="565"/>
      <c r="AT64" s="565"/>
      <c r="AU64" s="565"/>
      <c r="AV64" s="7"/>
      <c r="AW64" s="565"/>
      <c r="AX64" s="565"/>
      <c r="AY64" s="7"/>
      <c r="AZ64" s="7"/>
      <c r="BA64" s="565"/>
      <c r="BB64" s="565"/>
      <c r="BC64" s="565"/>
      <c r="BD64" s="7"/>
      <c r="BE64" s="565"/>
      <c r="BF64" s="565"/>
      <c r="BG64" s="74">
        <f t="shared" si="46"/>
        <v>0</v>
      </c>
      <c r="BH64" s="11"/>
      <c r="BI64" s="48"/>
      <c r="BJ64" s="11"/>
      <c r="BK64" s="79" t="s">
        <v>409</v>
      </c>
      <c r="BL64" s="80" t="s">
        <v>169</v>
      </c>
      <c r="BM64" s="80" t="s">
        <v>1005</v>
      </c>
      <c r="BN64" s="80" t="s">
        <v>94</v>
      </c>
      <c r="BO64" s="80" t="s">
        <v>711</v>
      </c>
      <c r="BP64" s="80" t="s">
        <v>954</v>
      </c>
      <c r="BQ64" s="83"/>
      <c r="BR64" s="84" t="s">
        <v>979</v>
      </c>
      <c r="BS64" s="84" t="s">
        <v>1119</v>
      </c>
      <c r="BT64" s="83"/>
      <c r="BU64" s="83"/>
      <c r="BV64" s="83"/>
      <c r="BW64" s="83"/>
      <c r="BX64" s="83"/>
      <c r="BY64" s="83"/>
      <c r="BZ64" s="83"/>
      <c r="CA64" s="83"/>
      <c r="CB64" s="83"/>
      <c r="CC64" s="83"/>
      <c r="CD64" s="83"/>
      <c r="CE64" s="83"/>
      <c r="CF64" s="83"/>
      <c r="CG64" s="83"/>
      <c r="CH64" s="606"/>
      <c r="CI64" s="83"/>
      <c r="CJ64" s="83"/>
      <c r="CK64" s="83"/>
      <c r="CL64" s="83"/>
      <c r="CM64" s="83"/>
      <c r="CP64" s="49"/>
    </row>
    <row r="65" spans="1:94" s="84" customFormat="1" ht="39.6" customHeight="1" x14ac:dyDescent="0.3">
      <c r="A65" s="80">
        <v>24</v>
      </c>
      <c r="B65" s="123" t="s">
        <v>871</v>
      </c>
      <c r="C65" s="74">
        <f t="shared" si="10"/>
        <v>0.18</v>
      </c>
      <c r="D65" s="74"/>
      <c r="E65" s="74">
        <f t="shared" si="40"/>
        <v>0.18</v>
      </c>
      <c r="F65" s="74">
        <f t="shared" si="41"/>
        <v>0.18</v>
      </c>
      <c r="G65" s="74">
        <f t="shared" si="42"/>
        <v>0</v>
      </c>
      <c r="H65" s="74"/>
      <c r="I65" s="608"/>
      <c r="J65" s="608"/>
      <c r="K65" s="74">
        <v>0.08</v>
      </c>
      <c r="L65" s="74">
        <v>0.1</v>
      </c>
      <c r="M65" s="74">
        <f t="shared" si="43"/>
        <v>0</v>
      </c>
      <c r="N65" s="74"/>
      <c r="O65" s="608"/>
      <c r="P65" s="74"/>
      <c r="Q65" s="608"/>
      <c r="R65" s="74"/>
      <c r="S65" s="608"/>
      <c r="T65" s="608"/>
      <c r="U65" s="74">
        <f t="shared" si="44"/>
        <v>0</v>
      </c>
      <c r="V65" s="565"/>
      <c r="W65" s="565"/>
      <c r="X65" s="565"/>
      <c r="Y65" s="565"/>
      <c r="Z65" s="7"/>
      <c r="AA65" s="565"/>
      <c r="AB65" s="565"/>
      <c r="AC65" s="565"/>
      <c r="AD65" s="25">
        <f t="shared" si="45"/>
        <v>0</v>
      </c>
      <c r="AE65" s="7"/>
      <c r="AF65" s="7"/>
      <c r="AG65" s="565"/>
      <c r="AH65" s="565"/>
      <c r="AI65" s="7"/>
      <c r="AJ65" s="565"/>
      <c r="AK65" s="58"/>
      <c r="AL65" s="565"/>
      <c r="AM65" s="565"/>
      <c r="AN65" s="565"/>
      <c r="AO65" s="565"/>
      <c r="AP65" s="565"/>
      <c r="AQ65" s="565"/>
      <c r="AR65" s="565"/>
      <c r="AS65" s="565"/>
      <c r="AT65" s="565"/>
      <c r="AU65" s="565"/>
      <c r="AV65" s="7"/>
      <c r="AW65" s="565"/>
      <c r="AX65" s="565"/>
      <c r="AY65" s="7"/>
      <c r="AZ65" s="7"/>
      <c r="BA65" s="565"/>
      <c r="BB65" s="565"/>
      <c r="BC65" s="565"/>
      <c r="BD65" s="7"/>
      <c r="BE65" s="565"/>
      <c r="BF65" s="565"/>
      <c r="BG65" s="74">
        <f t="shared" si="46"/>
        <v>0</v>
      </c>
      <c r="BH65" s="11"/>
      <c r="BI65" s="48"/>
      <c r="BJ65" s="11"/>
      <c r="BK65" s="79" t="s">
        <v>409</v>
      </c>
      <c r="BL65" s="80" t="s">
        <v>169</v>
      </c>
      <c r="BM65" s="80"/>
      <c r="BN65" s="80" t="s">
        <v>94</v>
      </c>
      <c r="BO65" s="80" t="s">
        <v>711</v>
      </c>
      <c r="BP65" s="80" t="s">
        <v>954</v>
      </c>
      <c r="BQ65" s="83"/>
      <c r="BR65" s="84" t="s">
        <v>979</v>
      </c>
      <c r="BS65" s="84" t="s">
        <v>1119</v>
      </c>
      <c r="BT65" s="83"/>
      <c r="BU65" s="83" t="s">
        <v>1128</v>
      </c>
      <c r="BV65" s="83"/>
      <c r="BW65" s="83"/>
      <c r="BX65" s="83"/>
      <c r="BY65" s="83"/>
      <c r="BZ65" s="83"/>
      <c r="CA65" s="83"/>
      <c r="CB65" s="83"/>
      <c r="CC65" s="83"/>
      <c r="CD65" s="83"/>
      <c r="CE65" s="83"/>
      <c r="CF65" s="83"/>
      <c r="CG65" s="83"/>
      <c r="CH65" s="606"/>
      <c r="CI65" s="83"/>
      <c r="CJ65" s="83"/>
      <c r="CK65" s="83"/>
      <c r="CL65" s="83"/>
      <c r="CM65" s="83"/>
      <c r="CP65" s="49"/>
    </row>
    <row r="66" spans="1:94" s="49" customFormat="1" ht="42.6" hidden="1" customHeight="1" x14ac:dyDescent="0.3">
      <c r="A66" s="15">
        <v>25</v>
      </c>
      <c r="B66" s="577" t="s">
        <v>677</v>
      </c>
      <c r="C66" s="7">
        <f t="shared" si="10"/>
        <v>0.16</v>
      </c>
      <c r="D66" s="7"/>
      <c r="E66" s="7">
        <f t="shared" si="40"/>
        <v>0.16</v>
      </c>
      <c r="F66" s="7">
        <f t="shared" si="41"/>
        <v>0.16</v>
      </c>
      <c r="G66" s="7">
        <f t="shared" si="42"/>
        <v>0</v>
      </c>
      <c r="H66" s="7"/>
      <c r="I66" s="565"/>
      <c r="J66" s="565"/>
      <c r="K66" s="7">
        <v>0.16</v>
      </c>
      <c r="L66" s="7"/>
      <c r="M66" s="7">
        <f t="shared" si="43"/>
        <v>0</v>
      </c>
      <c r="N66" s="7"/>
      <c r="O66" s="565"/>
      <c r="P66" s="7"/>
      <c r="Q66" s="565"/>
      <c r="R66" s="7"/>
      <c r="S66" s="565"/>
      <c r="T66" s="565"/>
      <c r="U66" s="7">
        <f t="shared" si="44"/>
        <v>0</v>
      </c>
      <c r="V66" s="565"/>
      <c r="W66" s="565"/>
      <c r="X66" s="565"/>
      <c r="Y66" s="565"/>
      <c r="Z66" s="7"/>
      <c r="AA66" s="565"/>
      <c r="AB66" s="565"/>
      <c r="AC66" s="565"/>
      <c r="AD66" s="25">
        <f t="shared" si="45"/>
        <v>0</v>
      </c>
      <c r="AE66" s="7"/>
      <c r="AF66" s="7"/>
      <c r="AG66" s="565"/>
      <c r="AH66" s="565"/>
      <c r="AI66" s="7"/>
      <c r="AJ66" s="565"/>
      <c r="AK66" s="58"/>
      <c r="AL66" s="565"/>
      <c r="AM66" s="565"/>
      <c r="AN66" s="565"/>
      <c r="AO66" s="565"/>
      <c r="AP66" s="565"/>
      <c r="AQ66" s="565"/>
      <c r="AR66" s="565"/>
      <c r="AS66" s="565"/>
      <c r="AT66" s="565"/>
      <c r="AU66" s="565"/>
      <c r="AV66" s="7"/>
      <c r="AW66" s="565"/>
      <c r="AX66" s="565"/>
      <c r="AY66" s="7"/>
      <c r="AZ66" s="7"/>
      <c r="BA66" s="565"/>
      <c r="BB66" s="565"/>
      <c r="BC66" s="565"/>
      <c r="BD66" s="7"/>
      <c r="BE66" s="565"/>
      <c r="BF66" s="565"/>
      <c r="BG66" s="7">
        <f t="shared" si="46"/>
        <v>0</v>
      </c>
      <c r="BH66" s="11"/>
      <c r="BI66" s="48"/>
      <c r="BJ66" s="11"/>
      <c r="BK66" s="10" t="s">
        <v>409</v>
      </c>
      <c r="BL66" s="15" t="s">
        <v>169</v>
      </c>
      <c r="BM66" s="15"/>
      <c r="BN66" s="15" t="s">
        <v>94</v>
      </c>
      <c r="BO66" s="15" t="s">
        <v>711</v>
      </c>
      <c r="BP66" s="15" t="s">
        <v>954</v>
      </c>
      <c r="BQ66" s="46"/>
      <c r="BR66" s="49" t="s">
        <v>1118</v>
      </c>
      <c r="BT66" s="46"/>
      <c r="BU66" s="46"/>
      <c r="BV66" s="46"/>
      <c r="BW66" s="46"/>
      <c r="BX66" s="46"/>
      <c r="BY66" s="46"/>
      <c r="BZ66" s="46"/>
      <c r="CA66" s="46"/>
      <c r="CB66" s="46"/>
      <c r="CC66" s="46"/>
      <c r="CD66" s="46"/>
      <c r="CE66" s="46"/>
      <c r="CF66" s="46"/>
      <c r="CG66" s="46"/>
      <c r="CH66" s="588"/>
      <c r="CI66" s="46"/>
      <c r="CJ66" s="46"/>
      <c r="CK66" s="46"/>
      <c r="CL66" s="46"/>
      <c r="CM66" s="46"/>
    </row>
    <row r="67" spans="1:94" s="84" customFormat="1" ht="40.35" customHeight="1" x14ac:dyDescent="0.3">
      <c r="A67" s="80">
        <v>26</v>
      </c>
      <c r="B67" s="622" t="s">
        <v>685</v>
      </c>
      <c r="C67" s="74">
        <f t="shared" si="10"/>
        <v>0.12</v>
      </c>
      <c r="D67" s="74"/>
      <c r="E67" s="74">
        <f t="shared" si="40"/>
        <v>0.12</v>
      </c>
      <c r="F67" s="74">
        <f t="shared" si="41"/>
        <v>0.12</v>
      </c>
      <c r="G67" s="74">
        <f t="shared" si="42"/>
        <v>0</v>
      </c>
      <c r="H67" s="74"/>
      <c r="I67" s="608"/>
      <c r="J67" s="608"/>
      <c r="K67" s="74"/>
      <c r="L67" s="74"/>
      <c r="M67" s="74">
        <f t="shared" si="43"/>
        <v>0.12</v>
      </c>
      <c r="N67" s="74"/>
      <c r="O67" s="608"/>
      <c r="P67" s="74">
        <v>0.12</v>
      </c>
      <c r="Q67" s="608"/>
      <c r="R67" s="74"/>
      <c r="S67" s="608"/>
      <c r="T67" s="608"/>
      <c r="U67" s="74">
        <f t="shared" si="44"/>
        <v>0</v>
      </c>
      <c r="V67" s="565"/>
      <c r="W67" s="565"/>
      <c r="X67" s="565"/>
      <c r="Y67" s="565"/>
      <c r="Z67" s="7"/>
      <c r="AA67" s="565"/>
      <c r="AB67" s="565"/>
      <c r="AC67" s="565"/>
      <c r="AD67" s="25">
        <f t="shared" si="45"/>
        <v>0</v>
      </c>
      <c r="AE67" s="7"/>
      <c r="AF67" s="7"/>
      <c r="AG67" s="565"/>
      <c r="AH67" s="565"/>
      <c r="AI67" s="7"/>
      <c r="AJ67" s="565"/>
      <c r="AK67" s="58"/>
      <c r="AL67" s="565"/>
      <c r="AM67" s="565"/>
      <c r="AN67" s="565"/>
      <c r="AO67" s="565"/>
      <c r="AP67" s="565"/>
      <c r="AQ67" s="565"/>
      <c r="AR67" s="565"/>
      <c r="AS67" s="565"/>
      <c r="AT67" s="565"/>
      <c r="AU67" s="565"/>
      <c r="AV67" s="7"/>
      <c r="AW67" s="565"/>
      <c r="AX67" s="565"/>
      <c r="AY67" s="7"/>
      <c r="AZ67" s="7"/>
      <c r="BA67" s="565"/>
      <c r="BB67" s="565"/>
      <c r="BC67" s="565"/>
      <c r="BD67" s="7"/>
      <c r="BE67" s="565"/>
      <c r="BF67" s="565"/>
      <c r="BG67" s="74">
        <f t="shared" si="46"/>
        <v>0</v>
      </c>
      <c r="BH67" s="11"/>
      <c r="BI67" s="48"/>
      <c r="BJ67" s="11"/>
      <c r="BK67" s="79" t="s">
        <v>409</v>
      </c>
      <c r="BL67" s="80" t="s">
        <v>169</v>
      </c>
      <c r="BM67" s="80" t="s">
        <v>1006</v>
      </c>
      <c r="BN67" s="80" t="s">
        <v>94</v>
      </c>
      <c r="BO67" s="80" t="s">
        <v>711</v>
      </c>
      <c r="BP67" s="80" t="s">
        <v>954</v>
      </c>
      <c r="BQ67" s="83"/>
      <c r="BR67" s="84" t="s">
        <v>979</v>
      </c>
      <c r="BS67" s="84" t="s">
        <v>1119</v>
      </c>
      <c r="BT67" s="83"/>
      <c r="BU67" s="83"/>
      <c r="BV67" s="83"/>
      <c r="BW67" s="83"/>
      <c r="BX67" s="83"/>
      <c r="BY67" s="83"/>
      <c r="BZ67" s="83"/>
      <c r="CA67" s="83"/>
      <c r="CB67" s="83"/>
      <c r="CC67" s="83"/>
      <c r="CD67" s="83"/>
      <c r="CE67" s="83"/>
      <c r="CF67" s="83"/>
      <c r="CG67" s="83"/>
      <c r="CH67" s="606"/>
      <c r="CI67" s="83"/>
      <c r="CJ67" s="83"/>
      <c r="CK67" s="83"/>
      <c r="CL67" s="83"/>
      <c r="CM67" s="83"/>
      <c r="CP67" s="49"/>
    </row>
    <row r="68" spans="1:94" s="49" customFormat="1" ht="44.1" hidden="1" customHeight="1" x14ac:dyDescent="0.3">
      <c r="A68" s="15">
        <v>27</v>
      </c>
      <c r="B68" s="577" t="s">
        <v>678</v>
      </c>
      <c r="C68" s="7">
        <f t="shared" si="10"/>
        <v>0.2</v>
      </c>
      <c r="D68" s="7">
        <v>0.1</v>
      </c>
      <c r="E68" s="7">
        <f t="shared" si="40"/>
        <v>0.1</v>
      </c>
      <c r="F68" s="7">
        <f t="shared" si="41"/>
        <v>0.1</v>
      </c>
      <c r="G68" s="7">
        <f t="shared" si="42"/>
        <v>0</v>
      </c>
      <c r="H68" s="7"/>
      <c r="I68" s="565"/>
      <c r="J68" s="565"/>
      <c r="K68" s="7">
        <v>0.1</v>
      </c>
      <c r="L68" s="7"/>
      <c r="M68" s="7">
        <f t="shared" si="43"/>
        <v>0</v>
      </c>
      <c r="N68" s="7"/>
      <c r="O68" s="565"/>
      <c r="P68" s="7"/>
      <c r="Q68" s="565"/>
      <c r="R68" s="7"/>
      <c r="S68" s="565"/>
      <c r="T68" s="565"/>
      <c r="U68" s="7">
        <f t="shared" si="44"/>
        <v>0</v>
      </c>
      <c r="V68" s="565"/>
      <c r="W68" s="565"/>
      <c r="X68" s="565"/>
      <c r="Y68" s="565"/>
      <c r="Z68" s="7"/>
      <c r="AA68" s="565"/>
      <c r="AB68" s="565"/>
      <c r="AC68" s="565"/>
      <c r="AD68" s="25">
        <f t="shared" si="45"/>
        <v>0</v>
      </c>
      <c r="AE68" s="7"/>
      <c r="AF68" s="7"/>
      <c r="AG68" s="565"/>
      <c r="AH68" s="565"/>
      <c r="AI68" s="7"/>
      <c r="AJ68" s="565"/>
      <c r="AK68" s="58"/>
      <c r="AL68" s="565"/>
      <c r="AM68" s="565"/>
      <c r="AN68" s="565"/>
      <c r="AO68" s="565"/>
      <c r="AP68" s="565"/>
      <c r="AQ68" s="565"/>
      <c r="AR68" s="565"/>
      <c r="AS68" s="565"/>
      <c r="AT68" s="565"/>
      <c r="AU68" s="565"/>
      <c r="AV68" s="7"/>
      <c r="AW68" s="565"/>
      <c r="AX68" s="565"/>
      <c r="AY68" s="7"/>
      <c r="AZ68" s="7"/>
      <c r="BA68" s="565"/>
      <c r="BB68" s="565"/>
      <c r="BC68" s="565"/>
      <c r="BD68" s="7"/>
      <c r="BE68" s="565"/>
      <c r="BF68" s="565"/>
      <c r="BG68" s="7">
        <f t="shared" si="46"/>
        <v>0</v>
      </c>
      <c r="BH68" s="11"/>
      <c r="BI68" s="48"/>
      <c r="BJ68" s="11"/>
      <c r="BK68" s="10" t="s">
        <v>409</v>
      </c>
      <c r="BL68" s="15" t="s">
        <v>169</v>
      </c>
      <c r="BM68" s="15"/>
      <c r="BN68" s="15" t="s">
        <v>94</v>
      </c>
      <c r="BO68" s="15" t="s">
        <v>711</v>
      </c>
      <c r="BP68" s="15" t="s">
        <v>954</v>
      </c>
      <c r="BQ68" s="46"/>
      <c r="BR68" s="49" t="s">
        <v>1118</v>
      </c>
      <c r="BT68" s="46"/>
      <c r="BU68" s="46"/>
      <c r="BV68" s="46"/>
      <c r="BW68" s="46"/>
      <c r="BX68" s="46"/>
      <c r="BY68" s="46"/>
      <c r="BZ68" s="46"/>
      <c r="CA68" s="46"/>
      <c r="CB68" s="46"/>
      <c r="CC68" s="46"/>
      <c r="CD68" s="46"/>
      <c r="CE68" s="46"/>
      <c r="CF68" s="46"/>
      <c r="CG68" s="46"/>
      <c r="CH68" s="588"/>
      <c r="CI68" s="46"/>
      <c r="CJ68" s="46"/>
      <c r="CK68" s="46"/>
      <c r="CL68" s="46"/>
      <c r="CM68" s="46"/>
    </row>
    <row r="69" spans="1:94" s="84" customFormat="1" ht="42" customHeight="1" x14ac:dyDescent="0.3">
      <c r="A69" s="80">
        <v>28</v>
      </c>
      <c r="B69" s="622" t="s">
        <v>679</v>
      </c>
      <c r="C69" s="74">
        <f t="shared" si="10"/>
        <v>0.1</v>
      </c>
      <c r="D69" s="74"/>
      <c r="E69" s="74">
        <f t="shared" si="40"/>
        <v>0.1</v>
      </c>
      <c r="F69" s="74">
        <f t="shared" si="41"/>
        <v>0.1</v>
      </c>
      <c r="G69" s="74">
        <f t="shared" si="42"/>
        <v>0</v>
      </c>
      <c r="H69" s="74"/>
      <c r="I69" s="608"/>
      <c r="J69" s="608"/>
      <c r="K69" s="74"/>
      <c r="L69" s="74"/>
      <c r="M69" s="74">
        <f t="shared" si="43"/>
        <v>0.1</v>
      </c>
      <c r="N69" s="74"/>
      <c r="O69" s="608"/>
      <c r="P69" s="74">
        <v>0.1</v>
      </c>
      <c r="Q69" s="608"/>
      <c r="R69" s="74"/>
      <c r="S69" s="608"/>
      <c r="T69" s="608"/>
      <c r="U69" s="74">
        <f t="shared" si="44"/>
        <v>0</v>
      </c>
      <c r="V69" s="565"/>
      <c r="W69" s="565"/>
      <c r="X69" s="565"/>
      <c r="Y69" s="565"/>
      <c r="Z69" s="7"/>
      <c r="AA69" s="565"/>
      <c r="AB69" s="565"/>
      <c r="AC69" s="565"/>
      <c r="AD69" s="25">
        <f t="shared" si="45"/>
        <v>0</v>
      </c>
      <c r="AE69" s="7"/>
      <c r="AF69" s="7"/>
      <c r="AG69" s="565"/>
      <c r="AH69" s="565"/>
      <c r="AI69" s="7"/>
      <c r="AJ69" s="565"/>
      <c r="AK69" s="58"/>
      <c r="AL69" s="565"/>
      <c r="AM69" s="565"/>
      <c r="AN69" s="565"/>
      <c r="AO69" s="565"/>
      <c r="AP69" s="565"/>
      <c r="AQ69" s="565"/>
      <c r="AR69" s="565"/>
      <c r="AS69" s="565"/>
      <c r="AT69" s="565"/>
      <c r="AU69" s="565"/>
      <c r="AV69" s="7"/>
      <c r="AW69" s="565"/>
      <c r="AX69" s="565"/>
      <c r="AY69" s="7"/>
      <c r="AZ69" s="7"/>
      <c r="BA69" s="565"/>
      <c r="BB69" s="565"/>
      <c r="BC69" s="565"/>
      <c r="BD69" s="7"/>
      <c r="BE69" s="565"/>
      <c r="BF69" s="565"/>
      <c r="BG69" s="74">
        <f t="shared" si="46"/>
        <v>0</v>
      </c>
      <c r="BH69" s="11"/>
      <c r="BI69" s="48"/>
      <c r="BJ69" s="11"/>
      <c r="BK69" s="79" t="s">
        <v>409</v>
      </c>
      <c r="BL69" s="80" t="s">
        <v>169</v>
      </c>
      <c r="BM69" s="80"/>
      <c r="BN69" s="80" t="s">
        <v>94</v>
      </c>
      <c r="BO69" s="80" t="s">
        <v>711</v>
      </c>
      <c r="BP69" s="80" t="s">
        <v>954</v>
      </c>
      <c r="BQ69" s="83"/>
      <c r="BR69" s="84" t="s">
        <v>979</v>
      </c>
      <c r="BS69" s="84" t="s">
        <v>1119</v>
      </c>
      <c r="BT69" s="83"/>
      <c r="BU69" s="83"/>
      <c r="BV69" s="83"/>
      <c r="BW69" s="83"/>
      <c r="BX69" s="83"/>
      <c r="BY69" s="83"/>
      <c r="BZ69" s="83"/>
      <c r="CA69" s="83"/>
      <c r="CB69" s="83"/>
      <c r="CC69" s="83"/>
      <c r="CD69" s="83"/>
      <c r="CE69" s="83"/>
      <c r="CF69" s="83"/>
      <c r="CG69" s="83"/>
      <c r="CH69" s="606"/>
      <c r="CI69" s="83"/>
      <c r="CJ69" s="83"/>
      <c r="CK69" s="83"/>
      <c r="CL69" s="83"/>
      <c r="CM69" s="83"/>
      <c r="CP69" s="49"/>
    </row>
    <row r="70" spans="1:94" s="49" customFormat="1" ht="38.450000000000003" hidden="1" customHeight="1" x14ac:dyDescent="0.3">
      <c r="A70" s="15">
        <v>29</v>
      </c>
      <c r="B70" s="577" t="s">
        <v>680</v>
      </c>
      <c r="C70" s="7">
        <f t="shared" si="10"/>
        <v>0.2</v>
      </c>
      <c r="D70" s="7">
        <v>0.1</v>
      </c>
      <c r="E70" s="7">
        <f t="shared" si="40"/>
        <v>0.1</v>
      </c>
      <c r="F70" s="7">
        <f t="shared" si="41"/>
        <v>0.1</v>
      </c>
      <c r="G70" s="7">
        <f t="shared" si="42"/>
        <v>0</v>
      </c>
      <c r="H70" s="7"/>
      <c r="I70" s="565"/>
      <c r="J70" s="565"/>
      <c r="K70" s="7">
        <v>0.1</v>
      </c>
      <c r="L70" s="7"/>
      <c r="M70" s="7">
        <f t="shared" si="43"/>
        <v>0</v>
      </c>
      <c r="N70" s="7"/>
      <c r="O70" s="565"/>
      <c r="P70" s="7"/>
      <c r="Q70" s="565"/>
      <c r="R70" s="7"/>
      <c r="S70" s="565"/>
      <c r="T70" s="565"/>
      <c r="U70" s="7">
        <f t="shared" si="44"/>
        <v>0</v>
      </c>
      <c r="V70" s="565"/>
      <c r="W70" s="565"/>
      <c r="X70" s="565"/>
      <c r="Y70" s="565"/>
      <c r="Z70" s="7"/>
      <c r="AA70" s="565"/>
      <c r="AB70" s="565"/>
      <c r="AC70" s="565"/>
      <c r="AD70" s="25">
        <f t="shared" si="45"/>
        <v>0</v>
      </c>
      <c r="AE70" s="7"/>
      <c r="AF70" s="7"/>
      <c r="AG70" s="565"/>
      <c r="AH70" s="565"/>
      <c r="AI70" s="7"/>
      <c r="AJ70" s="565"/>
      <c r="AK70" s="58"/>
      <c r="AL70" s="565"/>
      <c r="AM70" s="565"/>
      <c r="AN70" s="565"/>
      <c r="AO70" s="565"/>
      <c r="AP70" s="565"/>
      <c r="AQ70" s="565"/>
      <c r="AR70" s="565"/>
      <c r="AS70" s="565"/>
      <c r="AT70" s="565"/>
      <c r="AU70" s="565"/>
      <c r="AV70" s="7"/>
      <c r="AW70" s="565"/>
      <c r="AX70" s="565"/>
      <c r="AY70" s="7"/>
      <c r="AZ70" s="7"/>
      <c r="BA70" s="565"/>
      <c r="BB70" s="565"/>
      <c r="BC70" s="565"/>
      <c r="BD70" s="7"/>
      <c r="BE70" s="565"/>
      <c r="BF70" s="565"/>
      <c r="BG70" s="7">
        <f t="shared" si="46"/>
        <v>0</v>
      </c>
      <c r="BH70" s="11"/>
      <c r="BI70" s="48"/>
      <c r="BJ70" s="11"/>
      <c r="BK70" s="10" t="s">
        <v>409</v>
      </c>
      <c r="BL70" s="15" t="s">
        <v>169</v>
      </c>
      <c r="BM70" s="15"/>
      <c r="BN70" s="15" t="s">
        <v>94</v>
      </c>
      <c r="BO70" s="15" t="s">
        <v>711</v>
      </c>
      <c r="BP70" s="15" t="s">
        <v>954</v>
      </c>
      <c r="BQ70" s="46"/>
      <c r="BR70" s="49" t="s">
        <v>1118</v>
      </c>
      <c r="BT70" s="46"/>
      <c r="BU70" s="46"/>
      <c r="BV70" s="46"/>
      <c r="BW70" s="46"/>
      <c r="BX70" s="46"/>
      <c r="BY70" s="46"/>
      <c r="BZ70" s="46"/>
      <c r="CA70" s="46"/>
      <c r="CB70" s="46"/>
      <c r="CC70" s="46"/>
      <c r="CD70" s="46"/>
      <c r="CE70" s="46"/>
      <c r="CF70" s="46"/>
      <c r="CG70" s="46"/>
      <c r="CH70" s="588"/>
      <c r="CI70" s="46"/>
      <c r="CJ70" s="46"/>
      <c r="CK70" s="46"/>
      <c r="CL70" s="46"/>
      <c r="CM70" s="46"/>
    </row>
    <row r="71" spans="1:94" s="84" customFormat="1" ht="42" customHeight="1" x14ac:dyDescent="0.3">
      <c r="A71" s="80">
        <v>30</v>
      </c>
      <c r="B71" s="622" t="s">
        <v>681</v>
      </c>
      <c r="C71" s="74">
        <f t="shared" si="10"/>
        <v>0.16</v>
      </c>
      <c r="D71" s="74"/>
      <c r="E71" s="74">
        <f t="shared" si="40"/>
        <v>0.16</v>
      </c>
      <c r="F71" s="74">
        <f t="shared" si="41"/>
        <v>0.16</v>
      </c>
      <c r="G71" s="74">
        <f t="shared" si="42"/>
        <v>0</v>
      </c>
      <c r="H71" s="74"/>
      <c r="I71" s="608"/>
      <c r="J71" s="608"/>
      <c r="K71" s="74"/>
      <c r="L71" s="74"/>
      <c r="M71" s="74">
        <f t="shared" si="43"/>
        <v>0.16</v>
      </c>
      <c r="N71" s="74"/>
      <c r="O71" s="608"/>
      <c r="P71" s="74">
        <v>0.16</v>
      </c>
      <c r="Q71" s="608"/>
      <c r="R71" s="74"/>
      <c r="S71" s="608"/>
      <c r="T71" s="608"/>
      <c r="U71" s="74">
        <f t="shared" si="44"/>
        <v>0</v>
      </c>
      <c r="V71" s="565"/>
      <c r="W71" s="565"/>
      <c r="X71" s="565"/>
      <c r="Y71" s="565"/>
      <c r="Z71" s="7"/>
      <c r="AA71" s="565"/>
      <c r="AB71" s="565"/>
      <c r="AC71" s="565"/>
      <c r="AD71" s="25">
        <f t="shared" si="45"/>
        <v>0</v>
      </c>
      <c r="AE71" s="7"/>
      <c r="AF71" s="7"/>
      <c r="AG71" s="565"/>
      <c r="AH71" s="565"/>
      <c r="AI71" s="7"/>
      <c r="AJ71" s="565"/>
      <c r="AK71" s="58"/>
      <c r="AL71" s="565"/>
      <c r="AM71" s="565"/>
      <c r="AN71" s="565"/>
      <c r="AO71" s="565"/>
      <c r="AP71" s="565"/>
      <c r="AQ71" s="565"/>
      <c r="AR71" s="565"/>
      <c r="AS71" s="565"/>
      <c r="AT71" s="565"/>
      <c r="AU71" s="565"/>
      <c r="AV71" s="7"/>
      <c r="AW71" s="565"/>
      <c r="AX71" s="565"/>
      <c r="AY71" s="7"/>
      <c r="AZ71" s="7"/>
      <c r="BA71" s="565"/>
      <c r="BB71" s="565"/>
      <c r="BC71" s="565"/>
      <c r="BD71" s="7"/>
      <c r="BE71" s="565"/>
      <c r="BF71" s="565"/>
      <c r="BG71" s="74">
        <f t="shared" si="46"/>
        <v>0</v>
      </c>
      <c r="BH71" s="11"/>
      <c r="BI71" s="48"/>
      <c r="BJ71" s="11"/>
      <c r="BK71" s="79" t="s">
        <v>409</v>
      </c>
      <c r="BL71" s="80" t="s">
        <v>169</v>
      </c>
      <c r="BM71" s="80" t="s">
        <v>1007</v>
      </c>
      <c r="BN71" s="80" t="s">
        <v>94</v>
      </c>
      <c r="BO71" s="80" t="s">
        <v>711</v>
      </c>
      <c r="BP71" s="80" t="s">
        <v>954</v>
      </c>
      <c r="BQ71" s="83"/>
      <c r="BR71" s="84" t="s">
        <v>979</v>
      </c>
      <c r="BS71" s="84" t="s">
        <v>1119</v>
      </c>
      <c r="BT71" s="83"/>
      <c r="BU71" s="83"/>
      <c r="BV71" s="83"/>
      <c r="BW71" s="83"/>
      <c r="BX71" s="83"/>
      <c r="BY71" s="83"/>
      <c r="BZ71" s="83"/>
      <c r="CA71" s="83"/>
      <c r="CB71" s="83"/>
      <c r="CC71" s="83"/>
      <c r="CD71" s="83"/>
      <c r="CE71" s="83"/>
      <c r="CF71" s="83"/>
      <c r="CG71" s="83"/>
      <c r="CH71" s="606"/>
      <c r="CI71" s="83"/>
      <c r="CJ71" s="83"/>
      <c r="CK71" s="83"/>
      <c r="CL71" s="83"/>
      <c r="CM71" s="83"/>
      <c r="CP71" s="49"/>
    </row>
    <row r="72" spans="1:94" s="616" customFormat="1" ht="38.450000000000003" customHeight="1" x14ac:dyDescent="0.3">
      <c r="A72" s="609">
        <v>31</v>
      </c>
      <c r="B72" s="610" t="s">
        <v>174</v>
      </c>
      <c r="C72" s="611">
        <f t="shared" si="10"/>
        <v>0.6</v>
      </c>
      <c r="D72" s="611"/>
      <c r="E72" s="611">
        <f t="shared" si="40"/>
        <v>0.6</v>
      </c>
      <c r="F72" s="611">
        <f t="shared" si="41"/>
        <v>0.6</v>
      </c>
      <c r="G72" s="611">
        <f t="shared" si="42"/>
        <v>0</v>
      </c>
      <c r="H72" s="613"/>
      <c r="I72" s="613"/>
      <c r="J72" s="613"/>
      <c r="K72" s="612">
        <v>0.6</v>
      </c>
      <c r="L72" s="613"/>
      <c r="M72" s="611">
        <f t="shared" si="43"/>
        <v>0</v>
      </c>
      <c r="N72" s="613"/>
      <c r="O72" s="613"/>
      <c r="P72" s="613"/>
      <c r="Q72" s="613"/>
      <c r="R72" s="613"/>
      <c r="S72" s="613"/>
      <c r="T72" s="613"/>
      <c r="U72" s="611">
        <f t="shared" si="44"/>
        <v>0</v>
      </c>
      <c r="V72" s="565"/>
      <c r="W72" s="565"/>
      <c r="X72" s="565"/>
      <c r="Y72" s="565"/>
      <c r="Z72" s="565"/>
      <c r="AA72" s="565"/>
      <c r="AB72" s="565"/>
      <c r="AC72" s="565"/>
      <c r="AD72" s="25">
        <f t="shared" si="45"/>
        <v>0</v>
      </c>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611">
        <f t="shared" si="46"/>
        <v>0</v>
      </c>
      <c r="BH72" s="11"/>
      <c r="BI72" s="11"/>
      <c r="BJ72" s="11"/>
      <c r="BK72" s="614" t="s">
        <v>409</v>
      </c>
      <c r="BL72" s="609" t="s">
        <v>137</v>
      </c>
      <c r="BM72" s="609"/>
      <c r="BN72" s="609" t="s">
        <v>94</v>
      </c>
      <c r="BO72" s="609" t="s">
        <v>505</v>
      </c>
      <c r="BP72" s="609" t="s">
        <v>953</v>
      </c>
      <c r="BQ72" s="615"/>
      <c r="BR72" s="616" t="s">
        <v>900</v>
      </c>
      <c r="BT72" s="615"/>
      <c r="BU72" s="615"/>
      <c r="BV72" s="615"/>
      <c r="BW72" s="615"/>
      <c r="BX72" s="615"/>
      <c r="BY72" s="615"/>
      <c r="BZ72" s="615"/>
      <c r="CA72" s="615"/>
      <c r="CB72" s="615"/>
      <c r="CC72" s="615"/>
      <c r="CD72" s="615"/>
      <c r="CE72" s="615"/>
      <c r="CF72" s="615"/>
      <c r="CG72" s="615"/>
      <c r="CH72" s="617"/>
      <c r="CI72" s="615"/>
      <c r="CJ72" s="615"/>
      <c r="CK72" s="615"/>
      <c r="CL72" s="615"/>
      <c r="CM72" s="615"/>
      <c r="CP72" s="49"/>
    </row>
    <row r="73" spans="1:94" s="49" customFormat="1" ht="40.35" hidden="1" customHeight="1" x14ac:dyDescent="0.3">
      <c r="A73" s="15">
        <v>32</v>
      </c>
      <c r="B73" s="632" t="s">
        <v>1152</v>
      </c>
      <c r="C73" s="7">
        <f t="shared" si="10"/>
        <v>3.08</v>
      </c>
      <c r="D73" s="7"/>
      <c r="E73" s="7">
        <f t="shared" si="40"/>
        <v>3.08</v>
      </c>
      <c r="F73" s="7">
        <f t="shared" si="41"/>
        <v>3.08</v>
      </c>
      <c r="G73" s="7">
        <f t="shared" si="42"/>
        <v>0</v>
      </c>
      <c r="H73" s="565"/>
      <c r="I73" s="565"/>
      <c r="J73" s="565"/>
      <c r="K73" s="58">
        <v>3.08</v>
      </c>
      <c r="L73" s="565"/>
      <c r="M73" s="7">
        <f t="shared" si="43"/>
        <v>0</v>
      </c>
      <c r="N73" s="565"/>
      <c r="O73" s="565"/>
      <c r="P73" s="565"/>
      <c r="Q73" s="565"/>
      <c r="R73" s="565"/>
      <c r="S73" s="565"/>
      <c r="T73" s="565"/>
      <c r="U73" s="7">
        <f t="shared" si="44"/>
        <v>0</v>
      </c>
      <c r="V73" s="565"/>
      <c r="W73" s="565"/>
      <c r="X73" s="565"/>
      <c r="Y73" s="565"/>
      <c r="Z73" s="565"/>
      <c r="AA73" s="565"/>
      <c r="AB73" s="565"/>
      <c r="AC73" s="565"/>
      <c r="AD73" s="25">
        <f t="shared" si="45"/>
        <v>0</v>
      </c>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7">
        <f t="shared" si="46"/>
        <v>0</v>
      </c>
      <c r="BH73" s="11"/>
      <c r="BI73" s="11"/>
      <c r="BJ73" s="11"/>
      <c r="BK73" s="10" t="s">
        <v>409</v>
      </c>
      <c r="BL73" s="15" t="s">
        <v>137</v>
      </c>
      <c r="BM73" s="63" t="s">
        <v>1008</v>
      </c>
      <c r="BN73" s="15" t="s">
        <v>94</v>
      </c>
      <c r="BO73" s="15" t="s">
        <v>711</v>
      </c>
      <c r="BP73" s="15" t="s">
        <v>954</v>
      </c>
      <c r="BQ73" s="46"/>
      <c r="BR73" s="631" t="s">
        <v>714</v>
      </c>
      <c r="BT73" s="46"/>
      <c r="BU73" s="46"/>
      <c r="BV73" s="46"/>
      <c r="BW73" s="46"/>
      <c r="BX73" s="46"/>
      <c r="BY73" s="46"/>
      <c r="BZ73" s="46"/>
      <c r="CA73" s="46"/>
      <c r="CB73" s="46"/>
      <c r="CC73" s="46"/>
      <c r="CD73" s="46"/>
      <c r="CE73" s="46"/>
      <c r="CF73" s="46"/>
      <c r="CG73" s="46"/>
      <c r="CH73" s="588"/>
      <c r="CI73" s="46"/>
      <c r="CJ73" s="46"/>
      <c r="CK73" s="46"/>
      <c r="CL73" s="46"/>
      <c r="CM73" s="46"/>
    </row>
    <row r="74" spans="1:94" s="49" customFormat="1" ht="40.35" hidden="1" customHeight="1" x14ac:dyDescent="0.3">
      <c r="A74" s="15">
        <v>82</v>
      </c>
      <c r="B74" s="571" t="s">
        <v>819</v>
      </c>
      <c r="C74" s="7">
        <f>D74+E74</f>
        <v>0.8</v>
      </c>
      <c r="D74" s="63"/>
      <c r="E74" s="7">
        <f>F74+U74+BG74</f>
        <v>0.8</v>
      </c>
      <c r="F74" s="7">
        <f>G74+K74+L74+M74+R74+S74+T74</f>
        <v>0.8</v>
      </c>
      <c r="G74" s="7">
        <f>H74+I74+J74</f>
        <v>0</v>
      </c>
      <c r="H74" s="565"/>
      <c r="I74" s="565"/>
      <c r="J74" s="565"/>
      <c r="K74" s="565">
        <v>0.8</v>
      </c>
      <c r="L74" s="565"/>
      <c r="M74" s="7">
        <f>SUM(N74:P74)</f>
        <v>0</v>
      </c>
      <c r="N74" s="565"/>
      <c r="O74" s="565"/>
      <c r="P74" s="58"/>
      <c r="Q74" s="565"/>
      <c r="R74" s="565"/>
      <c r="S74" s="565"/>
      <c r="T74" s="565"/>
      <c r="U74" s="7">
        <f>V74+W74+X74+Y74+Z74+AA74+AB74+AC74+AD74+AU74+AV74+AW74+AX74+AY74+AZ74+BA74+BB74+BC74+BD74+BE74+BF74</f>
        <v>0</v>
      </c>
      <c r="V74" s="565"/>
      <c r="W74" s="565"/>
      <c r="X74" s="565"/>
      <c r="Y74" s="565"/>
      <c r="Z74" s="565"/>
      <c r="AA74" s="565"/>
      <c r="AB74" s="565"/>
      <c r="AC74" s="565"/>
      <c r="AD74" s="25">
        <f>SUM(AE74:AT74)</f>
        <v>0</v>
      </c>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7">
        <f>BH74+BI74+BJ74</f>
        <v>0</v>
      </c>
      <c r="BH74" s="11"/>
      <c r="BI74" s="11"/>
      <c r="BJ74" s="11"/>
      <c r="BK74" s="10" t="s">
        <v>409</v>
      </c>
      <c r="BL74" s="63" t="s">
        <v>137</v>
      </c>
      <c r="BM74" s="15" t="s">
        <v>969</v>
      </c>
      <c r="BN74" s="14" t="s">
        <v>94</v>
      </c>
      <c r="BO74" s="15" t="s">
        <v>711</v>
      </c>
      <c r="BP74" s="15" t="s">
        <v>863</v>
      </c>
      <c r="BQ74" s="46"/>
      <c r="BR74" s="631"/>
      <c r="BT74" s="46"/>
      <c r="BU74" s="46"/>
      <c r="BV74" s="46"/>
      <c r="BW74" s="46"/>
      <c r="BX74" s="46"/>
      <c r="BY74" s="46"/>
      <c r="BZ74" s="46"/>
      <c r="CA74" s="46"/>
      <c r="CB74" s="46"/>
      <c r="CC74" s="46"/>
      <c r="CD74" s="46"/>
      <c r="CE74" s="46"/>
      <c r="CF74" s="46"/>
      <c r="CG74" s="46"/>
      <c r="CH74" s="588"/>
      <c r="CI74" s="46"/>
      <c r="CJ74" s="46"/>
      <c r="CK74" s="46"/>
      <c r="CL74" s="46"/>
      <c r="CM74" s="46"/>
    </row>
    <row r="75" spans="1:94" s="49" customFormat="1" ht="40.35" hidden="1" customHeight="1" x14ac:dyDescent="0.3">
      <c r="A75" s="15">
        <v>82</v>
      </c>
      <c r="B75" s="571" t="s">
        <v>1148</v>
      </c>
      <c r="C75" s="7">
        <f t="shared" ref="C75" si="55">D75+E75</f>
        <v>0.8</v>
      </c>
      <c r="D75" s="63"/>
      <c r="E75" s="7">
        <f t="shared" ref="E75" si="56">F75+U75+BG75</f>
        <v>0.8</v>
      </c>
      <c r="F75" s="7">
        <f t="shared" ref="F75" si="57">G75+K75+L75+M75+R75+S75+T75</f>
        <v>0.8</v>
      </c>
      <c r="G75" s="7">
        <f t="shared" ref="G75" si="58">H75+I75+J75</f>
        <v>0</v>
      </c>
      <c r="H75" s="565"/>
      <c r="I75" s="565"/>
      <c r="J75" s="565"/>
      <c r="K75" s="565">
        <v>0.8</v>
      </c>
      <c r="L75" s="565"/>
      <c r="M75" s="7">
        <f t="shared" ref="M75" si="59">SUM(N75:P75)</f>
        <v>0</v>
      </c>
      <c r="N75" s="565"/>
      <c r="O75" s="565"/>
      <c r="P75" s="58"/>
      <c r="Q75" s="565"/>
      <c r="R75" s="565"/>
      <c r="S75" s="565"/>
      <c r="T75" s="565"/>
      <c r="U75" s="7">
        <f t="shared" ref="U75" si="60">V75+W75+X75+Y75+Z75+AA75+AB75+AC75+AD75+AU75+AV75+AW75+AX75+AY75+AZ75+BA75+BB75+BC75+BD75+BE75+BF75</f>
        <v>0</v>
      </c>
      <c r="V75" s="565"/>
      <c r="W75" s="565"/>
      <c r="X75" s="565"/>
      <c r="Y75" s="565"/>
      <c r="Z75" s="565"/>
      <c r="AA75" s="565"/>
      <c r="AB75" s="565"/>
      <c r="AC75" s="565"/>
      <c r="AD75" s="25">
        <f t="shared" ref="AD75" si="61">SUM(AE75:AT75)</f>
        <v>0</v>
      </c>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7">
        <f t="shared" ref="BG75" si="62">BH75+BI75+BJ75</f>
        <v>0</v>
      </c>
      <c r="BH75" s="11"/>
      <c r="BI75" s="11"/>
      <c r="BJ75" s="11"/>
      <c r="BK75" s="10" t="s">
        <v>409</v>
      </c>
      <c r="BL75" s="63" t="s">
        <v>137</v>
      </c>
      <c r="BM75" s="15" t="s">
        <v>969</v>
      </c>
      <c r="BN75" s="14" t="s">
        <v>94</v>
      </c>
      <c r="BO75" s="15" t="s">
        <v>711</v>
      </c>
      <c r="BP75" s="15" t="s">
        <v>863</v>
      </c>
      <c r="BQ75" s="46"/>
      <c r="BR75" s="631"/>
      <c r="BT75" s="46"/>
      <c r="BU75" s="46"/>
      <c r="BV75" s="46"/>
      <c r="BW75" s="46"/>
      <c r="BX75" s="46"/>
      <c r="BY75" s="46"/>
      <c r="BZ75" s="46"/>
      <c r="CA75" s="46"/>
      <c r="CB75" s="46"/>
      <c r="CC75" s="46"/>
      <c r="CD75" s="46"/>
      <c r="CE75" s="46"/>
      <c r="CF75" s="46"/>
      <c r="CG75" s="46"/>
      <c r="CH75" s="588"/>
      <c r="CI75" s="46"/>
      <c r="CJ75" s="46"/>
      <c r="CK75" s="46"/>
      <c r="CL75" s="46"/>
      <c r="CM75" s="46"/>
    </row>
    <row r="76" spans="1:94" s="49" customFormat="1" ht="40.35" hidden="1" customHeight="1" x14ac:dyDescent="0.3">
      <c r="A76" s="15">
        <v>83</v>
      </c>
      <c r="B76" s="571" t="s">
        <v>820</v>
      </c>
      <c r="C76" s="7">
        <f t="shared" ref="C76:C81" si="63">D76+E76</f>
        <v>0.4</v>
      </c>
      <c r="D76" s="63">
        <v>0.2</v>
      </c>
      <c r="E76" s="7">
        <f t="shared" ref="E76:E81" si="64">F76+U76+BG76</f>
        <v>0.2</v>
      </c>
      <c r="F76" s="7">
        <f t="shared" ref="F76:F81" si="65">G76+K76+L76+M76+R76+S76+T76</f>
        <v>0.2</v>
      </c>
      <c r="G76" s="7">
        <f t="shared" ref="G76:G81" si="66">H76+I76+J76</f>
        <v>0</v>
      </c>
      <c r="H76" s="565"/>
      <c r="I76" s="565"/>
      <c r="J76" s="565"/>
      <c r="K76" s="565">
        <v>0.2</v>
      </c>
      <c r="L76" s="565"/>
      <c r="M76" s="7">
        <f t="shared" ref="M76:M81" si="67">SUM(N76:P76)</f>
        <v>0</v>
      </c>
      <c r="N76" s="565"/>
      <c r="O76" s="565"/>
      <c r="P76" s="58"/>
      <c r="Q76" s="565"/>
      <c r="R76" s="565"/>
      <c r="S76" s="565"/>
      <c r="T76" s="565"/>
      <c r="U76" s="7">
        <f t="shared" ref="U76:U81" si="68">V76+W76+X76+Y76+Z76+AA76+AB76+AC76+AD76+AU76+AV76+AW76+AX76+AY76+AZ76+BA76+BB76+BC76+BD76+BE76+BF76</f>
        <v>0</v>
      </c>
      <c r="V76" s="565"/>
      <c r="W76" s="565"/>
      <c r="X76" s="565"/>
      <c r="Y76" s="565"/>
      <c r="Z76" s="565"/>
      <c r="AA76" s="565"/>
      <c r="AB76" s="565"/>
      <c r="AC76" s="565"/>
      <c r="AD76" s="25">
        <f t="shared" ref="AD76:AD81" si="69">SUM(AE76:AT76)</f>
        <v>0</v>
      </c>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7">
        <f t="shared" ref="BG76:BG81" si="70">BH76+BI76+BJ76</f>
        <v>0</v>
      </c>
      <c r="BH76" s="11"/>
      <c r="BI76" s="11"/>
      <c r="BJ76" s="11"/>
      <c r="BK76" s="10" t="s">
        <v>409</v>
      </c>
      <c r="BL76" s="63" t="s">
        <v>137</v>
      </c>
      <c r="BM76" s="15" t="s">
        <v>970</v>
      </c>
      <c r="BN76" s="14" t="s">
        <v>94</v>
      </c>
      <c r="BO76" s="15" t="s">
        <v>711</v>
      </c>
      <c r="BP76" s="15" t="s">
        <v>863</v>
      </c>
      <c r="BQ76" s="46"/>
      <c r="BR76" s="631"/>
      <c r="BT76" s="46"/>
      <c r="BU76" s="46"/>
      <c r="BV76" s="46"/>
      <c r="BW76" s="46"/>
      <c r="BX76" s="46"/>
      <c r="BY76" s="46"/>
      <c r="BZ76" s="46"/>
      <c r="CA76" s="46"/>
      <c r="CB76" s="46"/>
      <c r="CC76" s="46"/>
      <c r="CD76" s="46"/>
      <c r="CE76" s="46"/>
      <c r="CF76" s="46"/>
      <c r="CG76" s="46"/>
      <c r="CH76" s="588"/>
      <c r="CI76" s="46"/>
      <c r="CJ76" s="46"/>
      <c r="CK76" s="46"/>
      <c r="CL76" s="46"/>
      <c r="CM76" s="46"/>
    </row>
    <row r="77" spans="1:94" s="49" customFormat="1" ht="40.35" hidden="1" customHeight="1" x14ac:dyDescent="0.3">
      <c r="A77" s="15">
        <v>84</v>
      </c>
      <c r="B77" s="579" t="s">
        <v>1149</v>
      </c>
      <c r="C77" s="7">
        <f t="shared" si="63"/>
        <v>0.4</v>
      </c>
      <c r="D77" s="63">
        <v>0.15</v>
      </c>
      <c r="E77" s="7">
        <f t="shared" si="64"/>
        <v>0.25</v>
      </c>
      <c r="F77" s="7">
        <f t="shared" si="65"/>
        <v>0.25</v>
      </c>
      <c r="G77" s="7">
        <f t="shared" si="66"/>
        <v>0</v>
      </c>
      <c r="H77" s="565"/>
      <c r="I77" s="565"/>
      <c r="J77" s="565"/>
      <c r="K77" s="565">
        <v>0.25</v>
      </c>
      <c r="L77" s="565"/>
      <c r="M77" s="7">
        <f t="shared" si="67"/>
        <v>0</v>
      </c>
      <c r="N77" s="565"/>
      <c r="O77" s="565"/>
      <c r="P77" s="58"/>
      <c r="Q77" s="565"/>
      <c r="R77" s="565"/>
      <c r="S77" s="565"/>
      <c r="T77" s="565"/>
      <c r="U77" s="7">
        <f t="shared" si="68"/>
        <v>0</v>
      </c>
      <c r="V77" s="565"/>
      <c r="W77" s="565"/>
      <c r="X77" s="565"/>
      <c r="Y77" s="565"/>
      <c r="Z77" s="565"/>
      <c r="AA77" s="565"/>
      <c r="AB77" s="565"/>
      <c r="AC77" s="565"/>
      <c r="AD77" s="25">
        <f t="shared" si="69"/>
        <v>0</v>
      </c>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7">
        <f t="shared" si="70"/>
        <v>0</v>
      </c>
      <c r="BH77" s="11"/>
      <c r="BI77" s="11"/>
      <c r="BJ77" s="11"/>
      <c r="BK77" s="10" t="s">
        <v>409</v>
      </c>
      <c r="BL77" s="63" t="s">
        <v>137</v>
      </c>
      <c r="BM77" s="15" t="s">
        <v>971</v>
      </c>
      <c r="BN77" s="14" t="s">
        <v>94</v>
      </c>
      <c r="BO77" s="15" t="s">
        <v>711</v>
      </c>
      <c r="BP77" s="15" t="s">
        <v>863</v>
      </c>
      <c r="BQ77" s="46"/>
      <c r="BR77" s="631"/>
      <c r="BT77" s="46"/>
      <c r="BU77" s="46"/>
      <c r="BV77" s="46"/>
      <c r="BW77" s="46"/>
      <c r="BX77" s="46"/>
      <c r="BY77" s="46"/>
      <c r="BZ77" s="46"/>
      <c r="CA77" s="46"/>
      <c r="CB77" s="46"/>
      <c r="CC77" s="46"/>
      <c r="CD77" s="46"/>
      <c r="CE77" s="46"/>
      <c r="CF77" s="46"/>
      <c r="CG77" s="46"/>
      <c r="CH77" s="588"/>
      <c r="CI77" s="46"/>
      <c r="CJ77" s="46"/>
      <c r="CK77" s="46"/>
      <c r="CL77" s="46"/>
      <c r="CM77" s="46"/>
    </row>
    <row r="78" spans="1:94" s="49" customFormat="1" ht="40.35" hidden="1" customHeight="1" x14ac:dyDescent="0.3">
      <c r="A78" s="15">
        <v>84</v>
      </c>
      <c r="B78" s="579" t="s">
        <v>1150</v>
      </c>
      <c r="C78" s="7">
        <f t="shared" si="63"/>
        <v>0.4</v>
      </c>
      <c r="D78" s="63">
        <v>0.4</v>
      </c>
      <c r="E78" s="7">
        <f t="shared" si="64"/>
        <v>0</v>
      </c>
      <c r="F78" s="7">
        <f t="shared" si="65"/>
        <v>0</v>
      </c>
      <c r="G78" s="7">
        <f t="shared" si="66"/>
        <v>0</v>
      </c>
      <c r="H78" s="565"/>
      <c r="I78" s="565"/>
      <c r="J78" s="565"/>
      <c r="K78" s="565"/>
      <c r="L78" s="565"/>
      <c r="M78" s="7">
        <f t="shared" si="67"/>
        <v>0</v>
      </c>
      <c r="N78" s="565"/>
      <c r="O78" s="565"/>
      <c r="P78" s="58"/>
      <c r="Q78" s="565"/>
      <c r="R78" s="565"/>
      <c r="S78" s="565"/>
      <c r="T78" s="565"/>
      <c r="U78" s="7">
        <f t="shared" si="68"/>
        <v>0</v>
      </c>
      <c r="V78" s="565"/>
      <c r="W78" s="565"/>
      <c r="X78" s="565"/>
      <c r="Y78" s="565"/>
      <c r="Z78" s="565"/>
      <c r="AA78" s="565"/>
      <c r="AB78" s="565"/>
      <c r="AC78" s="565"/>
      <c r="AD78" s="25">
        <f t="shared" si="69"/>
        <v>0</v>
      </c>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7">
        <f t="shared" si="70"/>
        <v>0</v>
      </c>
      <c r="BH78" s="11"/>
      <c r="BI78" s="11"/>
      <c r="BJ78" s="11"/>
      <c r="BK78" s="10" t="s">
        <v>409</v>
      </c>
      <c r="BL78" s="63" t="s">
        <v>137</v>
      </c>
      <c r="BM78" s="15"/>
      <c r="BN78" s="14" t="s">
        <v>94</v>
      </c>
      <c r="BO78" s="15" t="s">
        <v>711</v>
      </c>
      <c r="BP78" s="15" t="s">
        <v>863</v>
      </c>
      <c r="BQ78" s="46"/>
      <c r="BR78" s="631"/>
      <c r="BT78" s="46"/>
      <c r="BU78" s="46"/>
      <c r="BV78" s="46"/>
      <c r="BW78" s="46"/>
      <c r="BX78" s="46"/>
      <c r="BY78" s="46"/>
      <c r="BZ78" s="46"/>
      <c r="CA78" s="46"/>
      <c r="CB78" s="46"/>
      <c r="CC78" s="46"/>
      <c r="CD78" s="46"/>
      <c r="CE78" s="46"/>
      <c r="CF78" s="46"/>
      <c r="CG78" s="46"/>
      <c r="CH78" s="588"/>
      <c r="CI78" s="46"/>
      <c r="CJ78" s="46"/>
      <c r="CK78" s="46"/>
      <c r="CL78" s="46"/>
      <c r="CM78" s="46"/>
    </row>
    <row r="79" spans="1:94" s="49" customFormat="1" ht="40.35" hidden="1" customHeight="1" x14ac:dyDescent="0.3">
      <c r="A79" s="15">
        <v>84</v>
      </c>
      <c r="B79" s="579" t="s">
        <v>1151</v>
      </c>
      <c r="C79" s="7">
        <f t="shared" si="63"/>
        <v>0.4</v>
      </c>
      <c r="D79" s="63">
        <v>0.2</v>
      </c>
      <c r="E79" s="7">
        <f t="shared" si="64"/>
        <v>0.2</v>
      </c>
      <c r="F79" s="7">
        <f t="shared" si="65"/>
        <v>0.2</v>
      </c>
      <c r="G79" s="7">
        <f t="shared" si="66"/>
        <v>0</v>
      </c>
      <c r="H79" s="565"/>
      <c r="I79" s="565"/>
      <c r="J79" s="565"/>
      <c r="K79" s="565">
        <v>0.2</v>
      </c>
      <c r="L79" s="565"/>
      <c r="M79" s="7">
        <f t="shared" si="67"/>
        <v>0</v>
      </c>
      <c r="N79" s="565"/>
      <c r="O79" s="565"/>
      <c r="P79" s="58"/>
      <c r="Q79" s="565"/>
      <c r="R79" s="565"/>
      <c r="S79" s="565"/>
      <c r="T79" s="565"/>
      <c r="U79" s="7">
        <f t="shared" si="68"/>
        <v>0</v>
      </c>
      <c r="V79" s="565"/>
      <c r="W79" s="565"/>
      <c r="X79" s="565"/>
      <c r="Y79" s="565"/>
      <c r="Z79" s="565"/>
      <c r="AA79" s="565"/>
      <c r="AB79" s="565"/>
      <c r="AC79" s="565"/>
      <c r="AD79" s="25">
        <f t="shared" si="69"/>
        <v>0</v>
      </c>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7">
        <f t="shared" si="70"/>
        <v>0</v>
      </c>
      <c r="BH79" s="11"/>
      <c r="BI79" s="11"/>
      <c r="BJ79" s="11"/>
      <c r="BK79" s="10" t="s">
        <v>409</v>
      </c>
      <c r="BL79" s="63" t="s">
        <v>137</v>
      </c>
      <c r="BM79" s="15"/>
      <c r="BN79" s="14" t="s">
        <v>94</v>
      </c>
      <c r="BO79" s="15" t="s">
        <v>711</v>
      </c>
      <c r="BP79" s="15" t="s">
        <v>863</v>
      </c>
      <c r="BQ79" s="46"/>
      <c r="BR79" s="631"/>
      <c r="BT79" s="46"/>
      <c r="BU79" s="46"/>
      <c r="BV79" s="46"/>
      <c r="BW79" s="46"/>
      <c r="BX79" s="46"/>
      <c r="BY79" s="46"/>
      <c r="BZ79" s="46"/>
      <c r="CA79" s="46"/>
      <c r="CB79" s="46"/>
      <c r="CC79" s="46"/>
      <c r="CD79" s="46"/>
      <c r="CE79" s="46"/>
      <c r="CF79" s="46"/>
      <c r="CG79" s="46"/>
      <c r="CH79" s="588"/>
      <c r="CI79" s="46"/>
      <c r="CJ79" s="46"/>
      <c r="CK79" s="46"/>
      <c r="CL79" s="46"/>
      <c r="CM79" s="46"/>
    </row>
    <row r="80" spans="1:94" s="49" customFormat="1" ht="40.35" hidden="1" customHeight="1" x14ac:dyDescent="0.3">
      <c r="A80" s="15">
        <v>84</v>
      </c>
      <c r="B80" s="579" t="s">
        <v>1161</v>
      </c>
      <c r="C80" s="7">
        <f t="shared" si="63"/>
        <v>0.4</v>
      </c>
      <c r="D80" s="63">
        <v>0.2</v>
      </c>
      <c r="E80" s="7">
        <f t="shared" si="64"/>
        <v>0.2</v>
      </c>
      <c r="F80" s="7">
        <f t="shared" si="65"/>
        <v>0.2</v>
      </c>
      <c r="G80" s="7">
        <f t="shared" si="66"/>
        <v>0</v>
      </c>
      <c r="H80" s="565"/>
      <c r="I80" s="565"/>
      <c r="J80" s="565"/>
      <c r="K80" s="565">
        <v>0.2</v>
      </c>
      <c r="L80" s="565"/>
      <c r="M80" s="7">
        <f t="shared" si="67"/>
        <v>0</v>
      </c>
      <c r="N80" s="565"/>
      <c r="O80" s="565"/>
      <c r="P80" s="58"/>
      <c r="Q80" s="565"/>
      <c r="R80" s="565"/>
      <c r="S80" s="565"/>
      <c r="T80" s="565"/>
      <c r="U80" s="7">
        <f t="shared" si="68"/>
        <v>0</v>
      </c>
      <c r="V80" s="565"/>
      <c r="W80" s="565"/>
      <c r="X80" s="565"/>
      <c r="Y80" s="565"/>
      <c r="Z80" s="565"/>
      <c r="AA80" s="565"/>
      <c r="AB80" s="565"/>
      <c r="AC80" s="565"/>
      <c r="AD80" s="25">
        <f t="shared" si="69"/>
        <v>0</v>
      </c>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7">
        <f t="shared" si="70"/>
        <v>0</v>
      </c>
      <c r="BH80" s="11"/>
      <c r="BI80" s="11"/>
      <c r="BJ80" s="11"/>
      <c r="BK80" s="10" t="s">
        <v>409</v>
      </c>
      <c r="BL80" s="63" t="s">
        <v>137</v>
      </c>
      <c r="BM80" s="15"/>
      <c r="BN80" s="14" t="s">
        <v>94</v>
      </c>
      <c r="BO80" s="15" t="s">
        <v>711</v>
      </c>
      <c r="BP80" s="15" t="s">
        <v>863</v>
      </c>
      <c r="BQ80" s="46"/>
      <c r="BR80" s="631"/>
      <c r="BT80" s="46"/>
      <c r="BU80" s="46"/>
      <c r="BV80" s="46"/>
      <c r="BW80" s="46"/>
      <c r="BX80" s="46"/>
      <c r="BY80" s="46"/>
      <c r="BZ80" s="46"/>
      <c r="CA80" s="46"/>
      <c r="CB80" s="46"/>
      <c r="CC80" s="46"/>
      <c r="CD80" s="46"/>
      <c r="CE80" s="46"/>
      <c r="CF80" s="46"/>
      <c r="CG80" s="46"/>
      <c r="CH80" s="588"/>
      <c r="CI80" s="46"/>
      <c r="CJ80" s="46"/>
      <c r="CK80" s="46"/>
      <c r="CL80" s="46"/>
      <c r="CM80" s="46"/>
    </row>
    <row r="81" spans="1:94" s="49" customFormat="1" ht="52.35" hidden="1" customHeight="1" x14ac:dyDescent="0.3">
      <c r="A81" s="15">
        <v>74</v>
      </c>
      <c r="B81" s="11" t="s">
        <v>939</v>
      </c>
      <c r="C81" s="7">
        <f t="shared" si="63"/>
        <v>4</v>
      </c>
      <c r="D81" s="63"/>
      <c r="E81" s="7">
        <f t="shared" si="64"/>
        <v>4</v>
      </c>
      <c r="F81" s="7">
        <f t="shared" si="65"/>
        <v>4</v>
      </c>
      <c r="G81" s="7">
        <f t="shared" si="66"/>
        <v>0</v>
      </c>
      <c r="H81" s="565"/>
      <c r="I81" s="565"/>
      <c r="J81" s="565"/>
      <c r="K81" s="565">
        <v>2.67</v>
      </c>
      <c r="L81" s="565"/>
      <c r="M81" s="7">
        <f t="shared" si="67"/>
        <v>1.33</v>
      </c>
      <c r="N81" s="565"/>
      <c r="O81" s="565"/>
      <c r="P81" s="58">
        <v>1.33</v>
      </c>
      <c r="Q81" s="565"/>
      <c r="R81" s="565"/>
      <c r="S81" s="565"/>
      <c r="T81" s="565"/>
      <c r="U81" s="7">
        <f t="shared" si="68"/>
        <v>0</v>
      </c>
      <c r="V81" s="565"/>
      <c r="W81" s="565"/>
      <c r="X81" s="565"/>
      <c r="Y81" s="565"/>
      <c r="Z81" s="565"/>
      <c r="AA81" s="565"/>
      <c r="AB81" s="565"/>
      <c r="AC81" s="565"/>
      <c r="AD81" s="25">
        <f t="shared" si="69"/>
        <v>0</v>
      </c>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7">
        <f t="shared" si="70"/>
        <v>0</v>
      </c>
      <c r="BH81" s="11"/>
      <c r="BI81" s="11"/>
      <c r="BJ81" s="11"/>
      <c r="BK81" s="10" t="s">
        <v>409</v>
      </c>
      <c r="BL81" s="63" t="s">
        <v>137</v>
      </c>
      <c r="BM81" s="15" t="s">
        <v>968</v>
      </c>
      <c r="BN81" s="63" t="s">
        <v>94</v>
      </c>
      <c r="BO81" s="15" t="s">
        <v>1092</v>
      </c>
      <c r="BP81" s="15" t="s">
        <v>863</v>
      </c>
      <c r="BQ81" s="46" t="s">
        <v>854</v>
      </c>
      <c r="BR81" s="631"/>
      <c r="BT81" s="46" t="s">
        <v>1142</v>
      </c>
      <c r="BU81" s="46"/>
      <c r="BV81" s="46"/>
      <c r="BW81" s="46"/>
      <c r="BX81" s="46"/>
      <c r="BY81" s="46"/>
      <c r="BZ81" s="46"/>
      <c r="CA81" s="46"/>
      <c r="CB81" s="46"/>
      <c r="CC81" s="46"/>
      <c r="CD81" s="46"/>
      <c r="CE81" s="46"/>
      <c r="CF81" s="46"/>
      <c r="CG81" s="46"/>
      <c r="CH81" s="588"/>
      <c r="CI81" s="46"/>
      <c r="CJ81" s="46"/>
      <c r="CK81" s="46"/>
      <c r="CL81" s="46"/>
      <c r="CM81" s="46"/>
      <c r="CP81" s="49" t="s">
        <v>1104</v>
      </c>
    </row>
    <row r="82" spans="1:94" s="84" customFormat="1" ht="42" customHeight="1" x14ac:dyDescent="0.3">
      <c r="A82" s="80">
        <v>33</v>
      </c>
      <c r="B82" s="123" t="s">
        <v>921</v>
      </c>
      <c r="C82" s="74">
        <f t="shared" si="10"/>
        <v>0.24</v>
      </c>
      <c r="D82" s="74"/>
      <c r="E82" s="74">
        <f t="shared" si="40"/>
        <v>0.24</v>
      </c>
      <c r="F82" s="74">
        <f t="shared" si="41"/>
        <v>0.24</v>
      </c>
      <c r="G82" s="74">
        <f t="shared" si="42"/>
        <v>0</v>
      </c>
      <c r="H82" s="608"/>
      <c r="I82" s="608"/>
      <c r="J82" s="608"/>
      <c r="K82" s="74">
        <v>0.24</v>
      </c>
      <c r="L82" s="74"/>
      <c r="M82" s="74">
        <f t="shared" si="43"/>
        <v>0</v>
      </c>
      <c r="N82" s="74"/>
      <c r="O82" s="608"/>
      <c r="P82" s="74"/>
      <c r="Q82" s="608"/>
      <c r="R82" s="74"/>
      <c r="S82" s="608"/>
      <c r="T82" s="608"/>
      <c r="U82" s="74">
        <f t="shared" si="44"/>
        <v>0</v>
      </c>
      <c r="V82" s="565"/>
      <c r="W82" s="565"/>
      <c r="X82" s="565"/>
      <c r="Y82" s="565"/>
      <c r="Z82" s="7"/>
      <c r="AA82" s="565"/>
      <c r="AB82" s="565"/>
      <c r="AC82" s="565"/>
      <c r="AD82" s="25">
        <f t="shared" si="45"/>
        <v>0</v>
      </c>
      <c r="AE82" s="565"/>
      <c r="AF82" s="565"/>
      <c r="AG82" s="565"/>
      <c r="AH82" s="565"/>
      <c r="AI82" s="7"/>
      <c r="AJ82" s="565"/>
      <c r="AK82" s="565"/>
      <c r="AL82" s="565"/>
      <c r="AM82" s="565"/>
      <c r="AN82" s="565"/>
      <c r="AO82" s="565"/>
      <c r="AP82" s="565"/>
      <c r="AQ82" s="565"/>
      <c r="AR82" s="565"/>
      <c r="AS82" s="565"/>
      <c r="AT82" s="565"/>
      <c r="AU82" s="565"/>
      <c r="AV82" s="7"/>
      <c r="AW82" s="565"/>
      <c r="AX82" s="565"/>
      <c r="AY82" s="565"/>
      <c r="AZ82" s="565"/>
      <c r="BA82" s="565"/>
      <c r="BB82" s="565"/>
      <c r="BC82" s="565"/>
      <c r="BD82" s="565"/>
      <c r="BE82" s="565"/>
      <c r="BF82" s="565"/>
      <c r="BG82" s="74">
        <f t="shared" si="46"/>
        <v>0</v>
      </c>
      <c r="BH82" s="123"/>
      <c r="BI82" s="94"/>
      <c r="BJ82" s="123"/>
      <c r="BK82" s="79" t="s">
        <v>409</v>
      </c>
      <c r="BL82" s="80" t="s">
        <v>131</v>
      </c>
      <c r="BM82" s="72" t="s">
        <v>1009</v>
      </c>
      <c r="BN82" s="80" t="s">
        <v>94</v>
      </c>
      <c r="BO82" s="80" t="s">
        <v>505</v>
      </c>
      <c r="BP82" s="80" t="s">
        <v>954</v>
      </c>
      <c r="BQ82" s="83"/>
      <c r="BR82" s="634" t="s">
        <v>979</v>
      </c>
      <c r="BT82" s="83"/>
      <c r="BU82" s="83"/>
      <c r="BV82" s="83"/>
      <c r="BW82" s="83"/>
      <c r="BX82" s="83"/>
      <c r="BY82" s="83"/>
      <c r="BZ82" s="83"/>
      <c r="CA82" s="83"/>
      <c r="CB82" s="83"/>
      <c r="CC82" s="83"/>
      <c r="CD82" s="83"/>
      <c r="CE82" s="83"/>
      <c r="CF82" s="83"/>
      <c r="CG82" s="83"/>
      <c r="CH82" s="606"/>
      <c r="CI82" s="83"/>
      <c r="CJ82" s="83"/>
      <c r="CK82" s="83"/>
      <c r="CL82" s="83"/>
      <c r="CM82" s="83"/>
      <c r="CP82" s="49"/>
    </row>
    <row r="83" spans="1:94" s="84" customFormat="1" ht="39" customHeight="1" x14ac:dyDescent="0.3">
      <c r="A83" s="80">
        <v>34</v>
      </c>
      <c r="B83" s="123" t="s">
        <v>684</v>
      </c>
      <c r="C83" s="74">
        <f t="shared" si="10"/>
        <v>0.18</v>
      </c>
      <c r="D83" s="74"/>
      <c r="E83" s="74">
        <f t="shared" si="40"/>
        <v>0.18</v>
      </c>
      <c r="F83" s="74">
        <f t="shared" si="41"/>
        <v>0.18</v>
      </c>
      <c r="G83" s="74">
        <f t="shared" si="42"/>
        <v>0</v>
      </c>
      <c r="H83" s="608"/>
      <c r="I83" s="608"/>
      <c r="J83" s="608"/>
      <c r="K83" s="74">
        <v>0.18</v>
      </c>
      <c r="L83" s="74"/>
      <c r="M83" s="74">
        <f t="shared" si="43"/>
        <v>0</v>
      </c>
      <c r="N83" s="74"/>
      <c r="O83" s="608"/>
      <c r="P83" s="74"/>
      <c r="Q83" s="608"/>
      <c r="R83" s="74"/>
      <c r="S83" s="608"/>
      <c r="T83" s="608"/>
      <c r="U83" s="74">
        <f t="shared" si="44"/>
        <v>0</v>
      </c>
      <c r="V83" s="565"/>
      <c r="W83" s="565"/>
      <c r="X83" s="565"/>
      <c r="Y83" s="565"/>
      <c r="Z83" s="7"/>
      <c r="AA83" s="565"/>
      <c r="AB83" s="565"/>
      <c r="AC83" s="565"/>
      <c r="AD83" s="25">
        <f t="shared" si="45"/>
        <v>0</v>
      </c>
      <c r="AE83" s="565"/>
      <c r="AF83" s="565"/>
      <c r="AG83" s="565"/>
      <c r="AH83" s="565"/>
      <c r="AI83" s="7"/>
      <c r="AJ83" s="565"/>
      <c r="AK83" s="565"/>
      <c r="AL83" s="565"/>
      <c r="AM83" s="565"/>
      <c r="AN83" s="565"/>
      <c r="AO83" s="565"/>
      <c r="AP83" s="565"/>
      <c r="AQ83" s="565"/>
      <c r="AR83" s="565"/>
      <c r="AS83" s="565"/>
      <c r="AT83" s="565"/>
      <c r="AU83" s="565"/>
      <c r="AV83" s="7"/>
      <c r="AW83" s="565"/>
      <c r="AX83" s="565"/>
      <c r="AY83" s="565"/>
      <c r="AZ83" s="565"/>
      <c r="BA83" s="565"/>
      <c r="BB83" s="565"/>
      <c r="BC83" s="565"/>
      <c r="BD83" s="565"/>
      <c r="BE83" s="565"/>
      <c r="BF83" s="565"/>
      <c r="BG83" s="74">
        <f t="shared" si="46"/>
        <v>0</v>
      </c>
      <c r="BH83" s="123"/>
      <c r="BI83" s="94"/>
      <c r="BJ83" s="123"/>
      <c r="BK83" s="79" t="s">
        <v>409</v>
      </c>
      <c r="BL83" s="80" t="s">
        <v>131</v>
      </c>
      <c r="BM83" s="80"/>
      <c r="BN83" s="80" t="s">
        <v>94</v>
      </c>
      <c r="BO83" s="80" t="s">
        <v>505</v>
      </c>
      <c r="BP83" s="80" t="s">
        <v>953</v>
      </c>
      <c r="BQ83" s="83"/>
      <c r="BR83" s="634" t="s">
        <v>979</v>
      </c>
      <c r="BT83" s="83"/>
      <c r="BU83" s="83"/>
      <c r="BV83" s="83"/>
      <c r="BW83" s="83"/>
      <c r="BX83" s="83"/>
      <c r="BY83" s="83"/>
      <c r="BZ83" s="83"/>
      <c r="CA83" s="83"/>
      <c r="CB83" s="83"/>
      <c r="CC83" s="83"/>
      <c r="CD83" s="83"/>
      <c r="CE83" s="83"/>
      <c r="CF83" s="83"/>
      <c r="CG83" s="83"/>
      <c r="CH83" s="606"/>
      <c r="CI83" s="83"/>
      <c r="CJ83" s="83"/>
      <c r="CK83" s="83"/>
      <c r="CL83" s="83"/>
      <c r="CM83" s="83"/>
      <c r="CP83" s="49"/>
    </row>
    <row r="84" spans="1:94" s="688" customFormat="1" ht="45.6" hidden="1" customHeight="1" x14ac:dyDescent="0.3">
      <c r="A84" s="680">
        <v>35</v>
      </c>
      <c r="B84" s="681" t="s">
        <v>183</v>
      </c>
      <c r="C84" s="682">
        <f t="shared" si="10"/>
        <v>7.0000000000000007E-2</v>
      </c>
      <c r="D84" s="682"/>
      <c r="E84" s="682">
        <f t="shared" si="40"/>
        <v>7.0000000000000007E-2</v>
      </c>
      <c r="F84" s="682">
        <f t="shared" si="41"/>
        <v>7.0000000000000007E-2</v>
      </c>
      <c r="G84" s="682">
        <f t="shared" si="42"/>
        <v>0</v>
      </c>
      <c r="H84" s="683"/>
      <c r="I84" s="683"/>
      <c r="J84" s="683"/>
      <c r="K84" s="682">
        <v>7.0000000000000007E-2</v>
      </c>
      <c r="L84" s="682"/>
      <c r="M84" s="682">
        <f t="shared" si="43"/>
        <v>0</v>
      </c>
      <c r="N84" s="682"/>
      <c r="O84" s="683"/>
      <c r="P84" s="682"/>
      <c r="Q84" s="683"/>
      <c r="R84" s="682"/>
      <c r="S84" s="683"/>
      <c r="T84" s="683"/>
      <c r="U84" s="682">
        <f t="shared" si="44"/>
        <v>0</v>
      </c>
      <c r="V84" s="699"/>
      <c r="W84" s="699"/>
      <c r="X84" s="699"/>
      <c r="Y84" s="699"/>
      <c r="Z84" s="700"/>
      <c r="AA84" s="699"/>
      <c r="AB84" s="699"/>
      <c r="AC84" s="699"/>
      <c r="AD84" s="701">
        <f t="shared" si="45"/>
        <v>0</v>
      </c>
      <c r="AE84" s="699"/>
      <c r="AF84" s="699"/>
      <c r="AG84" s="699"/>
      <c r="AH84" s="699"/>
      <c r="AI84" s="700"/>
      <c r="AJ84" s="699"/>
      <c r="AK84" s="699"/>
      <c r="AL84" s="699"/>
      <c r="AM84" s="699"/>
      <c r="AN84" s="699"/>
      <c r="AO84" s="699"/>
      <c r="AP84" s="699"/>
      <c r="AQ84" s="699"/>
      <c r="AR84" s="699"/>
      <c r="AS84" s="699"/>
      <c r="AT84" s="699"/>
      <c r="AU84" s="699"/>
      <c r="AV84" s="700"/>
      <c r="AW84" s="699"/>
      <c r="AX84" s="699"/>
      <c r="AY84" s="699"/>
      <c r="AZ84" s="699"/>
      <c r="BA84" s="699"/>
      <c r="BB84" s="699"/>
      <c r="BC84" s="699"/>
      <c r="BD84" s="699"/>
      <c r="BE84" s="699"/>
      <c r="BF84" s="699"/>
      <c r="BG84" s="682">
        <f t="shared" si="46"/>
        <v>0</v>
      </c>
      <c r="BH84" s="681"/>
      <c r="BI84" s="684"/>
      <c r="BJ84" s="681"/>
      <c r="BK84" s="685" t="s">
        <v>409</v>
      </c>
      <c r="BL84" s="680" t="s">
        <v>131</v>
      </c>
      <c r="BM84" s="680"/>
      <c r="BN84" s="680" t="s">
        <v>94</v>
      </c>
      <c r="BO84" s="680" t="s">
        <v>505</v>
      </c>
      <c r="BP84" s="680" t="s">
        <v>953</v>
      </c>
      <c r="BQ84" s="686"/>
      <c r="BR84" s="687" t="s">
        <v>853</v>
      </c>
      <c r="BT84" s="686"/>
      <c r="BU84" s="686"/>
      <c r="BV84" s="686"/>
      <c r="BW84" s="686"/>
      <c r="BX84" s="686"/>
      <c r="BY84" s="686"/>
      <c r="BZ84" s="686"/>
      <c r="CA84" s="686"/>
      <c r="CB84" s="686"/>
      <c r="CC84" s="686"/>
      <c r="CD84" s="686"/>
      <c r="CE84" s="686"/>
      <c r="CF84" s="686"/>
      <c r="CG84" s="686"/>
      <c r="CH84" s="689"/>
      <c r="CI84" s="686"/>
      <c r="CJ84" s="686"/>
      <c r="CK84" s="686"/>
      <c r="CL84" s="686"/>
      <c r="CM84" s="686"/>
      <c r="CP84" s="702"/>
    </row>
    <row r="85" spans="1:94" s="688" customFormat="1" ht="42.6" hidden="1" customHeight="1" x14ac:dyDescent="0.3">
      <c r="A85" s="680">
        <v>36</v>
      </c>
      <c r="B85" s="681" t="s">
        <v>184</v>
      </c>
      <c r="C85" s="682">
        <f t="shared" ref="C85:C142" si="71">D85+E85</f>
        <v>0.2</v>
      </c>
      <c r="D85" s="682"/>
      <c r="E85" s="682">
        <f t="shared" si="40"/>
        <v>0.2</v>
      </c>
      <c r="F85" s="682">
        <f t="shared" si="41"/>
        <v>0.2</v>
      </c>
      <c r="G85" s="682">
        <f t="shared" si="42"/>
        <v>0</v>
      </c>
      <c r="H85" s="683"/>
      <c r="I85" s="683"/>
      <c r="J85" s="683"/>
      <c r="K85" s="682">
        <v>0.2</v>
      </c>
      <c r="L85" s="682"/>
      <c r="M85" s="682">
        <f t="shared" si="43"/>
        <v>0</v>
      </c>
      <c r="N85" s="682"/>
      <c r="O85" s="683"/>
      <c r="P85" s="682"/>
      <c r="Q85" s="683"/>
      <c r="R85" s="682"/>
      <c r="S85" s="683"/>
      <c r="T85" s="683"/>
      <c r="U85" s="682">
        <f t="shared" si="44"/>
        <v>0</v>
      </c>
      <c r="V85" s="565"/>
      <c r="W85" s="565"/>
      <c r="X85" s="565"/>
      <c r="Y85" s="565"/>
      <c r="Z85" s="7"/>
      <c r="AA85" s="565"/>
      <c r="AB85" s="565"/>
      <c r="AC85" s="565"/>
      <c r="AD85" s="25">
        <f t="shared" si="45"/>
        <v>0</v>
      </c>
      <c r="AE85" s="565"/>
      <c r="AF85" s="565"/>
      <c r="AG85" s="565"/>
      <c r="AH85" s="565"/>
      <c r="AI85" s="7"/>
      <c r="AJ85" s="565"/>
      <c r="AK85" s="565"/>
      <c r="AL85" s="565"/>
      <c r="AM85" s="565"/>
      <c r="AN85" s="565"/>
      <c r="AO85" s="565"/>
      <c r="AP85" s="565"/>
      <c r="AQ85" s="565"/>
      <c r="AR85" s="565"/>
      <c r="AS85" s="565"/>
      <c r="AT85" s="565"/>
      <c r="AU85" s="565"/>
      <c r="AV85" s="7"/>
      <c r="AW85" s="565"/>
      <c r="AX85" s="565"/>
      <c r="AY85" s="565"/>
      <c r="AZ85" s="565"/>
      <c r="BA85" s="565"/>
      <c r="BB85" s="565"/>
      <c r="BC85" s="565"/>
      <c r="BD85" s="565"/>
      <c r="BE85" s="565"/>
      <c r="BF85" s="565"/>
      <c r="BG85" s="682">
        <f t="shared" si="46"/>
        <v>0</v>
      </c>
      <c r="BH85" s="681"/>
      <c r="BI85" s="684"/>
      <c r="BJ85" s="681"/>
      <c r="BK85" s="685" t="s">
        <v>409</v>
      </c>
      <c r="BL85" s="680" t="s">
        <v>131</v>
      </c>
      <c r="BM85" s="680"/>
      <c r="BN85" s="680" t="s">
        <v>94</v>
      </c>
      <c r="BO85" s="680" t="s">
        <v>505</v>
      </c>
      <c r="BP85" s="680" t="s">
        <v>954</v>
      </c>
      <c r="BQ85" s="686"/>
      <c r="BR85" s="687" t="s">
        <v>853</v>
      </c>
      <c r="BT85" s="686"/>
      <c r="BU85" s="686"/>
      <c r="BV85" s="686"/>
      <c r="BW85" s="686"/>
      <c r="BX85" s="686"/>
      <c r="BY85" s="686"/>
      <c r="BZ85" s="686"/>
      <c r="CA85" s="686"/>
      <c r="CB85" s="686"/>
      <c r="CC85" s="686"/>
      <c r="CD85" s="686"/>
      <c r="CE85" s="686"/>
      <c r="CF85" s="686"/>
      <c r="CG85" s="686"/>
      <c r="CH85" s="689"/>
      <c r="CI85" s="686"/>
      <c r="CJ85" s="686"/>
      <c r="CK85" s="686"/>
      <c r="CL85" s="686"/>
      <c r="CM85" s="686"/>
      <c r="CP85" s="49"/>
    </row>
    <row r="86" spans="1:94" s="84" customFormat="1" ht="40.35" customHeight="1" x14ac:dyDescent="0.3">
      <c r="A86" s="80">
        <v>37</v>
      </c>
      <c r="B86" s="123" t="s">
        <v>185</v>
      </c>
      <c r="C86" s="74">
        <f t="shared" si="71"/>
        <v>0.6</v>
      </c>
      <c r="D86" s="74"/>
      <c r="E86" s="74">
        <f t="shared" si="40"/>
        <v>0.6</v>
      </c>
      <c r="F86" s="74">
        <f t="shared" si="41"/>
        <v>0.6</v>
      </c>
      <c r="G86" s="74">
        <f t="shared" si="42"/>
        <v>0</v>
      </c>
      <c r="H86" s="608"/>
      <c r="I86" s="608"/>
      <c r="J86" s="608"/>
      <c r="K86" s="74">
        <v>0.6</v>
      </c>
      <c r="L86" s="74"/>
      <c r="M86" s="74">
        <f t="shared" si="43"/>
        <v>0</v>
      </c>
      <c r="N86" s="74"/>
      <c r="O86" s="608"/>
      <c r="P86" s="74"/>
      <c r="Q86" s="608"/>
      <c r="R86" s="74"/>
      <c r="S86" s="608"/>
      <c r="T86" s="608"/>
      <c r="U86" s="74">
        <f t="shared" si="44"/>
        <v>0</v>
      </c>
      <c r="V86" s="565"/>
      <c r="W86" s="565"/>
      <c r="X86" s="565"/>
      <c r="Y86" s="565"/>
      <c r="Z86" s="7"/>
      <c r="AA86" s="565"/>
      <c r="AB86" s="565"/>
      <c r="AC86" s="565"/>
      <c r="AD86" s="25">
        <f t="shared" si="45"/>
        <v>0</v>
      </c>
      <c r="AE86" s="565"/>
      <c r="AF86" s="565"/>
      <c r="AG86" s="565"/>
      <c r="AH86" s="565"/>
      <c r="AI86" s="7"/>
      <c r="AJ86" s="565"/>
      <c r="AK86" s="565"/>
      <c r="AL86" s="565"/>
      <c r="AM86" s="565"/>
      <c r="AN86" s="565"/>
      <c r="AO86" s="565"/>
      <c r="AP86" s="565"/>
      <c r="AQ86" s="565"/>
      <c r="AR86" s="565"/>
      <c r="AS86" s="565"/>
      <c r="AT86" s="565"/>
      <c r="AU86" s="565"/>
      <c r="AV86" s="7"/>
      <c r="AW86" s="565"/>
      <c r="AX86" s="565"/>
      <c r="AY86" s="565"/>
      <c r="AZ86" s="565"/>
      <c r="BA86" s="565"/>
      <c r="BB86" s="565"/>
      <c r="BC86" s="565"/>
      <c r="BD86" s="565"/>
      <c r="BE86" s="565"/>
      <c r="BF86" s="565"/>
      <c r="BG86" s="74">
        <f t="shared" si="46"/>
        <v>0</v>
      </c>
      <c r="BH86" s="123"/>
      <c r="BI86" s="94"/>
      <c r="BJ86" s="123"/>
      <c r="BK86" s="79" t="s">
        <v>409</v>
      </c>
      <c r="BL86" s="80" t="s">
        <v>131</v>
      </c>
      <c r="BM86" s="80"/>
      <c r="BN86" s="80" t="s">
        <v>94</v>
      </c>
      <c r="BO86" s="80" t="s">
        <v>505</v>
      </c>
      <c r="BP86" s="80" t="s">
        <v>953</v>
      </c>
      <c r="BQ86" s="83"/>
      <c r="BR86" s="634" t="s">
        <v>900</v>
      </c>
      <c r="BT86" s="83"/>
      <c r="BU86" s="83"/>
      <c r="BV86" s="83"/>
      <c r="BW86" s="83"/>
      <c r="BX86" s="83"/>
      <c r="BY86" s="83"/>
      <c r="BZ86" s="83"/>
      <c r="CA86" s="83"/>
      <c r="CB86" s="83"/>
      <c r="CC86" s="83"/>
      <c r="CD86" s="83"/>
      <c r="CE86" s="83"/>
      <c r="CF86" s="83"/>
      <c r="CG86" s="83"/>
      <c r="CH86" s="606"/>
      <c r="CI86" s="83"/>
      <c r="CJ86" s="83"/>
      <c r="CK86" s="83"/>
      <c r="CL86" s="83"/>
      <c r="CM86" s="83"/>
      <c r="CP86" s="49"/>
    </row>
    <row r="87" spans="1:94" s="595" customFormat="1" ht="40.35" hidden="1" customHeight="1" x14ac:dyDescent="0.3">
      <c r="A87" s="112">
        <v>38</v>
      </c>
      <c r="B87" s="592" t="s">
        <v>1137</v>
      </c>
      <c r="C87" s="593">
        <f t="shared" si="71"/>
        <v>0.8</v>
      </c>
      <c r="D87" s="593">
        <v>0.4</v>
      </c>
      <c r="E87" s="593">
        <f t="shared" si="40"/>
        <v>0.4</v>
      </c>
      <c r="F87" s="593">
        <f t="shared" si="41"/>
        <v>0.4</v>
      </c>
      <c r="G87" s="593">
        <f t="shared" si="42"/>
        <v>0</v>
      </c>
      <c r="H87" s="593"/>
      <c r="I87" s="601"/>
      <c r="J87" s="601"/>
      <c r="K87" s="600">
        <v>0.4</v>
      </c>
      <c r="L87" s="593"/>
      <c r="M87" s="593">
        <f t="shared" si="43"/>
        <v>0</v>
      </c>
      <c r="N87" s="593"/>
      <c r="O87" s="601"/>
      <c r="P87" s="593"/>
      <c r="Q87" s="601"/>
      <c r="R87" s="593"/>
      <c r="S87" s="601"/>
      <c r="T87" s="601"/>
      <c r="U87" s="593">
        <f t="shared" si="44"/>
        <v>0</v>
      </c>
      <c r="V87" s="565"/>
      <c r="W87" s="565"/>
      <c r="X87" s="565"/>
      <c r="Y87" s="565"/>
      <c r="Z87" s="7"/>
      <c r="AA87" s="565"/>
      <c r="AB87" s="565"/>
      <c r="AC87" s="565"/>
      <c r="AD87" s="25">
        <f t="shared" si="45"/>
        <v>0</v>
      </c>
      <c r="AE87" s="565"/>
      <c r="AF87" s="565"/>
      <c r="AG87" s="565"/>
      <c r="AH87" s="565"/>
      <c r="AI87" s="565"/>
      <c r="AJ87" s="565"/>
      <c r="AK87" s="565"/>
      <c r="AL87" s="565"/>
      <c r="AM87" s="565"/>
      <c r="AN87" s="565"/>
      <c r="AO87" s="565"/>
      <c r="AP87" s="565"/>
      <c r="AQ87" s="565"/>
      <c r="AR87" s="565"/>
      <c r="AS87" s="565"/>
      <c r="AT87" s="565"/>
      <c r="AU87" s="565"/>
      <c r="AV87" s="7"/>
      <c r="AW87" s="565"/>
      <c r="AX87" s="565"/>
      <c r="AY87" s="565"/>
      <c r="AZ87" s="565"/>
      <c r="BA87" s="565"/>
      <c r="BB87" s="565"/>
      <c r="BC87" s="565"/>
      <c r="BD87" s="565"/>
      <c r="BE87" s="565"/>
      <c r="BF87" s="565"/>
      <c r="BG87" s="593">
        <f t="shared" si="46"/>
        <v>0</v>
      </c>
      <c r="BH87" s="11"/>
      <c r="BI87" s="11"/>
      <c r="BJ87" s="11"/>
      <c r="BK87" s="597" t="s">
        <v>409</v>
      </c>
      <c r="BL87" s="112" t="s">
        <v>139</v>
      </c>
      <c r="BM87" s="112"/>
      <c r="BN87" s="112" t="s">
        <v>94</v>
      </c>
      <c r="BO87" s="112" t="s">
        <v>505</v>
      </c>
      <c r="BP87" s="112" t="s">
        <v>954</v>
      </c>
      <c r="BQ87" s="250"/>
      <c r="BR87" s="633"/>
      <c r="BS87" s="595" t="s">
        <v>1155</v>
      </c>
      <c r="BT87" s="250"/>
      <c r="BU87" s="250"/>
      <c r="BV87" s="250"/>
      <c r="BW87" s="250"/>
      <c r="BX87" s="250"/>
      <c r="BY87" s="250"/>
      <c r="BZ87" s="250"/>
      <c r="CA87" s="250"/>
      <c r="CB87" s="250"/>
      <c r="CC87" s="250"/>
      <c r="CD87" s="250"/>
      <c r="CE87" s="250"/>
      <c r="CF87" s="250"/>
      <c r="CG87" s="250"/>
      <c r="CH87" s="570"/>
      <c r="CI87" s="250"/>
      <c r="CJ87" s="250"/>
      <c r="CK87" s="250"/>
      <c r="CL87" s="250"/>
      <c r="CM87" s="250"/>
      <c r="CP87" s="49"/>
    </row>
    <row r="88" spans="1:94" s="595" customFormat="1" ht="40.35" hidden="1" customHeight="1" x14ac:dyDescent="0.3">
      <c r="A88" s="112">
        <v>39</v>
      </c>
      <c r="B88" s="592" t="s">
        <v>190</v>
      </c>
      <c r="C88" s="593">
        <f t="shared" si="71"/>
        <v>0.4</v>
      </c>
      <c r="D88" s="593">
        <v>0.2</v>
      </c>
      <c r="E88" s="593">
        <f t="shared" si="40"/>
        <v>0.2</v>
      </c>
      <c r="F88" s="593">
        <f t="shared" si="41"/>
        <v>0.2</v>
      </c>
      <c r="G88" s="593">
        <f t="shared" si="42"/>
        <v>0</v>
      </c>
      <c r="H88" s="593"/>
      <c r="I88" s="601"/>
      <c r="J88" s="601"/>
      <c r="K88" s="600">
        <v>0.2</v>
      </c>
      <c r="L88" s="593"/>
      <c r="M88" s="593">
        <f t="shared" si="43"/>
        <v>0</v>
      </c>
      <c r="N88" s="593"/>
      <c r="O88" s="601"/>
      <c r="P88" s="593"/>
      <c r="Q88" s="601"/>
      <c r="R88" s="593"/>
      <c r="S88" s="601"/>
      <c r="T88" s="601"/>
      <c r="U88" s="593">
        <f t="shared" si="44"/>
        <v>0</v>
      </c>
      <c r="V88" s="565"/>
      <c r="W88" s="565"/>
      <c r="X88" s="565"/>
      <c r="Y88" s="565"/>
      <c r="Z88" s="7"/>
      <c r="AA88" s="565"/>
      <c r="AB88" s="565"/>
      <c r="AC88" s="565"/>
      <c r="AD88" s="25">
        <f t="shared" si="45"/>
        <v>0</v>
      </c>
      <c r="AE88" s="565"/>
      <c r="AF88" s="565"/>
      <c r="AG88" s="565"/>
      <c r="AH88" s="565"/>
      <c r="AI88" s="565"/>
      <c r="AJ88" s="565"/>
      <c r="AK88" s="565"/>
      <c r="AL88" s="565"/>
      <c r="AM88" s="565"/>
      <c r="AN88" s="565"/>
      <c r="AO88" s="565"/>
      <c r="AP88" s="565"/>
      <c r="AQ88" s="565"/>
      <c r="AR88" s="565"/>
      <c r="AS88" s="565"/>
      <c r="AT88" s="565"/>
      <c r="AU88" s="565"/>
      <c r="AV88" s="7"/>
      <c r="AW88" s="565"/>
      <c r="AX88" s="565"/>
      <c r="AY88" s="565"/>
      <c r="AZ88" s="565"/>
      <c r="BA88" s="565"/>
      <c r="BB88" s="565"/>
      <c r="BC88" s="565"/>
      <c r="BD88" s="565"/>
      <c r="BE88" s="565"/>
      <c r="BF88" s="565"/>
      <c r="BG88" s="593">
        <f t="shared" si="46"/>
        <v>0</v>
      </c>
      <c r="BH88" s="11"/>
      <c r="BI88" s="11"/>
      <c r="BJ88" s="11"/>
      <c r="BK88" s="597" t="s">
        <v>409</v>
      </c>
      <c r="BL88" s="112" t="s">
        <v>139</v>
      </c>
      <c r="BM88" s="112" t="s">
        <v>1025</v>
      </c>
      <c r="BN88" s="112" t="s">
        <v>94</v>
      </c>
      <c r="BO88" s="112" t="s">
        <v>505</v>
      </c>
      <c r="BP88" s="112" t="s">
        <v>953</v>
      </c>
      <c r="BQ88" s="250"/>
      <c r="BR88" s="633"/>
      <c r="BS88" s="595" t="s">
        <v>1155</v>
      </c>
      <c r="BT88" s="250"/>
      <c r="BU88" s="250"/>
      <c r="BV88" s="250"/>
      <c r="BW88" s="250"/>
      <c r="BX88" s="250"/>
      <c r="BY88" s="250"/>
      <c r="BZ88" s="250"/>
      <c r="CA88" s="250"/>
      <c r="CB88" s="250"/>
      <c r="CC88" s="250"/>
      <c r="CD88" s="250"/>
      <c r="CE88" s="250"/>
      <c r="CF88" s="250"/>
      <c r="CG88" s="250"/>
      <c r="CH88" s="570"/>
      <c r="CI88" s="250"/>
      <c r="CJ88" s="250"/>
      <c r="CK88" s="250"/>
      <c r="CL88" s="250"/>
      <c r="CM88" s="250"/>
      <c r="CP88" s="49"/>
    </row>
    <row r="89" spans="1:94" s="49" customFormat="1" ht="40.35" hidden="1" customHeight="1" x14ac:dyDescent="0.3">
      <c r="A89" s="15">
        <v>40</v>
      </c>
      <c r="B89" s="11" t="s">
        <v>191</v>
      </c>
      <c r="C89" s="7">
        <f t="shared" si="71"/>
        <v>0.24</v>
      </c>
      <c r="D89" s="7">
        <v>0.12</v>
      </c>
      <c r="E89" s="7">
        <f t="shared" si="40"/>
        <v>0.12</v>
      </c>
      <c r="F89" s="7">
        <f t="shared" si="41"/>
        <v>0.12</v>
      </c>
      <c r="G89" s="7">
        <f t="shared" si="42"/>
        <v>0</v>
      </c>
      <c r="H89" s="7"/>
      <c r="I89" s="565"/>
      <c r="J89" s="565"/>
      <c r="K89" s="58">
        <v>0.12</v>
      </c>
      <c r="L89" s="7"/>
      <c r="M89" s="7">
        <f t="shared" si="43"/>
        <v>0</v>
      </c>
      <c r="N89" s="7"/>
      <c r="O89" s="565"/>
      <c r="P89" s="7"/>
      <c r="Q89" s="565"/>
      <c r="R89" s="7"/>
      <c r="S89" s="565"/>
      <c r="T89" s="565"/>
      <c r="U89" s="7">
        <f t="shared" si="44"/>
        <v>0</v>
      </c>
      <c r="V89" s="565"/>
      <c r="W89" s="565"/>
      <c r="X89" s="565"/>
      <c r="Y89" s="565"/>
      <c r="Z89" s="7"/>
      <c r="AA89" s="565"/>
      <c r="AB89" s="565"/>
      <c r="AC89" s="565"/>
      <c r="AD89" s="25">
        <f t="shared" si="45"/>
        <v>0</v>
      </c>
      <c r="AE89" s="565"/>
      <c r="AF89" s="565"/>
      <c r="AG89" s="565"/>
      <c r="AH89" s="565"/>
      <c r="AI89" s="565"/>
      <c r="AJ89" s="565"/>
      <c r="AK89" s="565"/>
      <c r="AL89" s="565"/>
      <c r="AM89" s="565"/>
      <c r="AN89" s="565"/>
      <c r="AO89" s="565"/>
      <c r="AP89" s="565"/>
      <c r="AQ89" s="565"/>
      <c r="AR89" s="565"/>
      <c r="AS89" s="565"/>
      <c r="AT89" s="565"/>
      <c r="AU89" s="565"/>
      <c r="AV89" s="7"/>
      <c r="AW89" s="565"/>
      <c r="AX89" s="565"/>
      <c r="AY89" s="565"/>
      <c r="AZ89" s="565"/>
      <c r="BA89" s="565"/>
      <c r="BB89" s="565"/>
      <c r="BC89" s="565"/>
      <c r="BD89" s="565"/>
      <c r="BE89" s="565"/>
      <c r="BF89" s="565"/>
      <c r="BG89" s="7">
        <f t="shared" si="46"/>
        <v>0</v>
      </c>
      <c r="BH89" s="11"/>
      <c r="BI89" s="11"/>
      <c r="BJ89" s="11"/>
      <c r="BK89" s="10" t="s">
        <v>409</v>
      </c>
      <c r="BL89" s="15" t="s">
        <v>139</v>
      </c>
      <c r="BM89" s="15"/>
      <c r="BN89" s="15" t="s">
        <v>94</v>
      </c>
      <c r="BO89" s="15" t="s">
        <v>505</v>
      </c>
      <c r="BP89" s="15" t="s">
        <v>953</v>
      </c>
      <c r="BQ89" s="46"/>
      <c r="BR89" s="631"/>
      <c r="BS89" s="49" t="s">
        <v>1118</v>
      </c>
      <c r="BT89" s="46"/>
      <c r="BU89" s="46"/>
      <c r="BV89" s="46"/>
      <c r="BW89" s="46"/>
      <c r="BX89" s="46"/>
      <c r="BY89" s="46"/>
      <c r="BZ89" s="46"/>
      <c r="CA89" s="46"/>
      <c r="CB89" s="46"/>
      <c r="CC89" s="46"/>
      <c r="CD89" s="46"/>
      <c r="CE89" s="46"/>
      <c r="CF89" s="46"/>
      <c r="CG89" s="46"/>
      <c r="CH89" s="588"/>
      <c r="CI89" s="46"/>
      <c r="CJ89" s="46"/>
      <c r="CK89" s="46"/>
      <c r="CL89" s="46"/>
      <c r="CM89" s="46"/>
    </row>
    <row r="90" spans="1:94" s="49" customFormat="1" ht="40.35" hidden="1" customHeight="1" x14ac:dyDescent="0.3">
      <c r="A90" s="15">
        <v>41</v>
      </c>
      <c r="B90" s="11" t="s">
        <v>192</v>
      </c>
      <c r="C90" s="7">
        <f t="shared" si="71"/>
        <v>0.18</v>
      </c>
      <c r="D90" s="7">
        <v>0.18</v>
      </c>
      <c r="E90" s="7">
        <f t="shared" si="40"/>
        <v>0</v>
      </c>
      <c r="F90" s="7">
        <f t="shared" si="41"/>
        <v>0</v>
      </c>
      <c r="G90" s="7">
        <f t="shared" si="42"/>
        <v>0</v>
      </c>
      <c r="H90" s="7"/>
      <c r="I90" s="565"/>
      <c r="J90" s="565"/>
      <c r="K90" s="58"/>
      <c r="L90" s="7"/>
      <c r="M90" s="7">
        <f t="shared" si="43"/>
        <v>0</v>
      </c>
      <c r="N90" s="7"/>
      <c r="O90" s="565"/>
      <c r="P90" s="7"/>
      <c r="Q90" s="565"/>
      <c r="R90" s="7"/>
      <c r="S90" s="565"/>
      <c r="T90" s="565"/>
      <c r="U90" s="7">
        <f t="shared" si="44"/>
        <v>0</v>
      </c>
      <c r="V90" s="565"/>
      <c r="W90" s="565"/>
      <c r="X90" s="565"/>
      <c r="Y90" s="565"/>
      <c r="Z90" s="7"/>
      <c r="AA90" s="565"/>
      <c r="AB90" s="565"/>
      <c r="AC90" s="565"/>
      <c r="AD90" s="25">
        <f t="shared" si="45"/>
        <v>0</v>
      </c>
      <c r="AE90" s="565"/>
      <c r="AF90" s="565"/>
      <c r="AG90" s="565"/>
      <c r="AH90" s="565"/>
      <c r="AI90" s="565"/>
      <c r="AJ90" s="565"/>
      <c r="AK90" s="565"/>
      <c r="AL90" s="565"/>
      <c r="AM90" s="565"/>
      <c r="AN90" s="565"/>
      <c r="AO90" s="565"/>
      <c r="AP90" s="565"/>
      <c r="AQ90" s="565"/>
      <c r="AR90" s="565"/>
      <c r="AS90" s="565"/>
      <c r="AT90" s="565"/>
      <c r="AU90" s="565"/>
      <c r="AV90" s="7"/>
      <c r="AW90" s="565"/>
      <c r="AX90" s="565"/>
      <c r="AY90" s="565"/>
      <c r="AZ90" s="565"/>
      <c r="BA90" s="565"/>
      <c r="BB90" s="565"/>
      <c r="BC90" s="565"/>
      <c r="BD90" s="565"/>
      <c r="BE90" s="565"/>
      <c r="BF90" s="565"/>
      <c r="BG90" s="7">
        <f t="shared" si="46"/>
        <v>0</v>
      </c>
      <c r="BH90" s="11"/>
      <c r="BI90" s="11"/>
      <c r="BJ90" s="11"/>
      <c r="BK90" s="10" t="s">
        <v>409</v>
      </c>
      <c r="BL90" s="15" t="s">
        <v>139</v>
      </c>
      <c r="BM90" s="15"/>
      <c r="BN90" s="15" t="s">
        <v>94</v>
      </c>
      <c r="BO90" s="15" t="s">
        <v>1156</v>
      </c>
      <c r="BP90" s="15" t="s">
        <v>953</v>
      </c>
      <c r="BQ90" s="46"/>
      <c r="BR90" s="631"/>
      <c r="BS90" s="49" t="s">
        <v>1118</v>
      </c>
      <c r="BT90" s="630"/>
      <c r="BU90" s="46"/>
      <c r="BV90" s="46"/>
      <c r="BW90" s="46"/>
      <c r="BX90" s="46"/>
      <c r="BY90" s="46"/>
      <c r="BZ90" s="46"/>
      <c r="CA90" s="46"/>
      <c r="CB90" s="46"/>
      <c r="CC90" s="46"/>
      <c r="CD90" s="46"/>
      <c r="CE90" s="46"/>
      <c r="CF90" s="46"/>
      <c r="CG90" s="46"/>
      <c r="CH90" s="588"/>
      <c r="CI90" s="46"/>
      <c r="CJ90" s="46"/>
      <c r="CK90" s="46"/>
      <c r="CL90" s="46"/>
      <c r="CM90" s="46"/>
    </row>
    <row r="91" spans="1:94" s="49" customFormat="1" ht="40.35" hidden="1" customHeight="1" x14ac:dyDescent="0.3">
      <c r="A91" s="15">
        <v>42</v>
      </c>
      <c r="B91" s="11" t="s">
        <v>193</v>
      </c>
      <c r="C91" s="7">
        <f t="shared" si="71"/>
        <v>0.56000000000000005</v>
      </c>
      <c r="D91" s="7">
        <v>0.4</v>
      </c>
      <c r="E91" s="7">
        <f t="shared" si="40"/>
        <v>0.16</v>
      </c>
      <c r="F91" s="7">
        <f t="shared" si="41"/>
        <v>0.16</v>
      </c>
      <c r="G91" s="7">
        <f t="shared" si="42"/>
        <v>0</v>
      </c>
      <c r="H91" s="7"/>
      <c r="I91" s="565"/>
      <c r="J91" s="565"/>
      <c r="K91" s="58">
        <v>0.16</v>
      </c>
      <c r="L91" s="7"/>
      <c r="M91" s="7">
        <f t="shared" si="43"/>
        <v>0</v>
      </c>
      <c r="N91" s="7"/>
      <c r="O91" s="565"/>
      <c r="P91" s="7"/>
      <c r="Q91" s="565"/>
      <c r="R91" s="7"/>
      <c r="S91" s="565"/>
      <c r="T91" s="565"/>
      <c r="U91" s="7">
        <f t="shared" si="44"/>
        <v>0</v>
      </c>
      <c r="V91" s="565"/>
      <c r="W91" s="565"/>
      <c r="X91" s="565"/>
      <c r="Y91" s="565"/>
      <c r="Z91" s="7"/>
      <c r="AA91" s="565"/>
      <c r="AB91" s="565"/>
      <c r="AC91" s="565"/>
      <c r="AD91" s="25">
        <f t="shared" si="45"/>
        <v>0</v>
      </c>
      <c r="AE91" s="565"/>
      <c r="AF91" s="565"/>
      <c r="AG91" s="565"/>
      <c r="AH91" s="565"/>
      <c r="AI91" s="565"/>
      <c r="AJ91" s="565"/>
      <c r="AK91" s="565"/>
      <c r="AL91" s="565"/>
      <c r="AM91" s="565"/>
      <c r="AN91" s="565"/>
      <c r="AO91" s="565"/>
      <c r="AP91" s="565"/>
      <c r="AQ91" s="565"/>
      <c r="AR91" s="565"/>
      <c r="AS91" s="565"/>
      <c r="AT91" s="565"/>
      <c r="AU91" s="565"/>
      <c r="AV91" s="7"/>
      <c r="AW91" s="565"/>
      <c r="AX91" s="565"/>
      <c r="AY91" s="565"/>
      <c r="AZ91" s="565"/>
      <c r="BA91" s="565"/>
      <c r="BB91" s="565"/>
      <c r="BC91" s="565"/>
      <c r="BD91" s="565"/>
      <c r="BE91" s="565"/>
      <c r="BF91" s="565"/>
      <c r="BG91" s="7">
        <f t="shared" si="46"/>
        <v>0</v>
      </c>
      <c r="BH91" s="11"/>
      <c r="BI91" s="11"/>
      <c r="BJ91" s="11"/>
      <c r="BK91" s="10" t="s">
        <v>409</v>
      </c>
      <c r="BL91" s="15" t="s">
        <v>139</v>
      </c>
      <c r="BM91" s="15" t="s">
        <v>1024</v>
      </c>
      <c r="BN91" s="15" t="s">
        <v>94</v>
      </c>
      <c r="BO91" s="15" t="s">
        <v>1156</v>
      </c>
      <c r="BP91" s="15" t="s">
        <v>954</v>
      </c>
      <c r="BQ91" s="46"/>
      <c r="BR91" s="631"/>
      <c r="BS91" s="49" t="s">
        <v>1118</v>
      </c>
      <c r="BT91" s="46"/>
      <c r="BU91" s="46"/>
      <c r="BV91" s="46"/>
      <c r="BW91" s="46"/>
      <c r="BX91" s="46"/>
      <c r="BY91" s="46"/>
      <c r="BZ91" s="46"/>
      <c r="CA91" s="46"/>
      <c r="CB91" s="46"/>
      <c r="CC91" s="46"/>
      <c r="CD91" s="46"/>
      <c r="CE91" s="46"/>
      <c r="CF91" s="46"/>
      <c r="CG91" s="46"/>
      <c r="CH91" s="588"/>
      <c r="CI91" s="46"/>
      <c r="CJ91" s="46"/>
      <c r="CK91" s="46"/>
      <c r="CL91" s="46"/>
      <c r="CM91" s="46"/>
    </row>
    <row r="92" spans="1:94" s="628" customFormat="1" ht="40.35" customHeight="1" x14ac:dyDescent="0.3">
      <c r="A92" s="603">
        <v>43</v>
      </c>
      <c r="B92" s="624" t="s">
        <v>690</v>
      </c>
      <c r="C92" s="625">
        <f t="shared" si="71"/>
        <v>0.90000000000000013</v>
      </c>
      <c r="D92" s="625"/>
      <c r="E92" s="625">
        <f t="shared" si="40"/>
        <v>0.90000000000000013</v>
      </c>
      <c r="F92" s="625">
        <f t="shared" si="41"/>
        <v>0.90000000000000013</v>
      </c>
      <c r="G92" s="625">
        <f t="shared" si="42"/>
        <v>0.2</v>
      </c>
      <c r="H92" s="625">
        <v>0.2</v>
      </c>
      <c r="I92" s="626"/>
      <c r="J92" s="626"/>
      <c r="K92" s="625">
        <v>0.2</v>
      </c>
      <c r="L92" s="625">
        <v>0.2</v>
      </c>
      <c r="M92" s="625">
        <f t="shared" si="43"/>
        <v>0.3</v>
      </c>
      <c r="N92" s="625"/>
      <c r="O92" s="626"/>
      <c r="P92" s="625">
        <v>0.3</v>
      </c>
      <c r="Q92" s="626"/>
      <c r="R92" s="625"/>
      <c r="S92" s="626"/>
      <c r="T92" s="626"/>
      <c r="U92" s="625">
        <f t="shared" si="44"/>
        <v>0</v>
      </c>
      <c r="V92" s="565"/>
      <c r="W92" s="565"/>
      <c r="X92" s="565"/>
      <c r="Y92" s="565"/>
      <c r="Z92" s="7"/>
      <c r="AA92" s="565"/>
      <c r="AB92" s="565"/>
      <c r="AC92" s="565"/>
      <c r="AD92" s="25">
        <f t="shared" si="45"/>
        <v>0</v>
      </c>
      <c r="AE92" s="565"/>
      <c r="AF92" s="565"/>
      <c r="AG92" s="565"/>
      <c r="AH92" s="565"/>
      <c r="AI92" s="565"/>
      <c r="AJ92" s="565"/>
      <c r="AK92" s="565"/>
      <c r="AL92" s="565"/>
      <c r="AM92" s="565"/>
      <c r="AN92" s="565"/>
      <c r="AO92" s="565"/>
      <c r="AP92" s="565"/>
      <c r="AQ92" s="565"/>
      <c r="AR92" s="565"/>
      <c r="AS92" s="565"/>
      <c r="AT92" s="565"/>
      <c r="AU92" s="565"/>
      <c r="AV92" s="7"/>
      <c r="AW92" s="565"/>
      <c r="AX92" s="565"/>
      <c r="AY92" s="565"/>
      <c r="AZ92" s="565"/>
      <c r="BA92" s="565"/>
      <c r="BB92" s="565"/>
      <c r="BC92" s="565"/>
      <c r="BD92" s="565"/>
      <c r="BE92" s="565"/>
      <c r="BF92" s="565"/>
      <c r="BG92" s="625">
        <f t="shared" si="46"/>
        <v>0</v>
      </c>
      <c r="BH92" s="11"/>
      <c r="BI92" s="11"/>
      <c r="BJ92" s="11"/>
      <c r="BK92" s="627" t="s">
        <v>409</v>
      </c>
      <c r="BL92" s="603" t="s">
        <v>139</v>
      </c>
      <c r="BM92" s="603"/>
      <c r="BN92" s="603" t="s">
        <v>94</v>
      </c>
      <c r="BO92" s="603" t="s">
        <v>505</v>
      </c>
      <c r="BP92" s="603" t="s">
        <v>953</v>
      </c>
      <c r="BQ92" s="339"/>
      <c r="BR92" s="636" t="s">
        <v>900</v>
      </c>
      <c r="BS92" s="628" t="s">
        <v>1115</v>
      </c>
      <c r="BT92" s="339"/>
      <c r="BU92" s="339"/>
      <c r="BV92" s="339"/>
      <c r="BW92" s="339"/>
      <c r="BX92" s="339"/>
      <c r="BY92" s="339"/>
      <c r="BZ92" s="339"/>
      <c r="CA92" s="339"/>
      <c r="CB92" s="339"/>
      <c r="CC92" s="339"/>
      <c r="CD92" s="339"/>
      <c r="CE92" s="339"/>
      <c r="CF92" s="339"/>
      <c r="CG92" s="339"/>
      <c r="CH92" s="629"/>
      <c r="CI92" s="339"/>
      <c r="CJ92" s="339"/>
      <c r="CK92" s="339"/>
      <c r="CL92" s="339"/>
      <c r="CM92" s="339"/>
      <c r="CP92" s="49"/>
    </row>
    <row r="93" spans="1:94" s="49" customFormat="1" ht="40.35" hidden="1" customHeight="1" x14ac:dyDescent="0.3">
      <c r="A93" s="15">
        <v>44</v>
      </c>
      <c r="B93" s="11" t="s">
        <v>715</v>
      </c>
      <c r="C93" s="7">
        <f t="shared" si="71"/>
        <v>1.25</v>
      </c>
      <c r="D93" s="7">
        <v>1</v>
      </c>
      <c r="E93" s="7">
        <f t="shared" si="40"/>
        <v>0.25</v>
      </c>
      <c r="F93" s="7">
        <f t="shared" si="41"/>
        <v>0.25</v>
      </c>
      <c r="G93" s="7">
        <f t="shared" si="42"/>
        <v>0</v>
      </c>
      <c r="H93" s="7"/>
      <c r="I93" s="565"/>
      <c r="J93" s="565"/>
      <c r="K93" s="7"/>
      <c r="L93" s="7">
        <v>0.25</v>
      </c>
      <c r="M93" s="7">
        <f t="shared" si="43"/>
        <v>0</v>
      </c>
      <c r="N93" s="7"/>
      <c r="O93" s="565"/>
      <c r="P93" s="7"/>
      <c r="Q93" s="565"/>
      <c r="R93" s="7"/>
      <c r="S93" s="565"/>
      <c r="T93" s="565"/>
      <c r="U93" s="7">
        <f t="shared" si="44"/>
        <v>0</v>
      </c>
      <c r="V93" s="565"/>
      <c r="W93" s="565"/>
      <c r="X93" s="565"/>
      <c r="Y93" s="565"/>
      <c r="Z93" s="7"/>
      <c r="AA93" s="565"/>
      <c r="AB93" s="565"/>
      <c r="AC93" s="565"/>
      <c r="AD93" s="25">
        <f t="shared" si="45"/>
        <v>0</v>
      </c>
      <c r="AE93" s="565"/>
      <c r="AF93" s="565"/>
      <c r="AG93" s="565"/>
      <c r="AH93" s="565"/>
      <c r="AI93" s="565"/>
      <c r="AJ93" s="565"/>
      <c r="AK93" s="565"/>
      <c r="AL93" s="565"/>
      <c r="AM93" s="565"/>
      <c r="AN93" s="565"/>
      <c r="AO93" s="565"/>
      <c r="AP93" s="565"/>
      <c r="AQ93" s="565"/>
      <c r="AR93" s="565"/>
      <c r="AS93" s="565"/>
      <c r="AT93" s="565"/>
      <c r="AU93" s="565"/>
      <c r="AV93" s="7"/>
      <c r="AW93" s="565"/>
      <c r="AX93" s="565"/>
      <c r="AY93" s="565"/>
      <c r="AZ93" s="565"/>
      <c r="BA93" s="565"/>
      <c r="BB93" s="565"/>
      <c r="BC93" s="565"/>
      <c r="BD93" s="565"/>
      <c r="BE93" s="565"/>
      <c r="BF93" s="565"/>
      <c r="BG93" s="7">
        <f t="shared" si="46"/>
        <v>0</v>
      </c>
      <c r="BH93" s="11"/>
      <c r="BI93" s="11"/>
      <c r="BJ93" s="11"/>
      <c r="BK93" s="10" t="s">
        <v>409</v>
      </c>
      <c r="BL93" s="15" t="s">
        <v>139</v>
      </c>
      <c r="BM93" s="15" t="s">
        <v>1023</v>
      </c>
      <c r="BN93" s="15" t="s">
        <v>94</v>
      </c>
      <c r="BO93" s="15" t="s">
        <v>1156</v>
      </c>
      <c r="BP93" s="15" t="s">
        <v>954</v>
      </c>
      <c r="BQ93" s="46"/>
      <c r="BR93" s="631"/>
      <c r="BS93" s="49" t="s">
        <v>1118</v>
      </c>
      <c r="BT93" s="46"/>
      <c r="BU93" s="46"/>
      <c r="BV93" s="46"/>
      <c r="BW93" s="46"/>
      <c r="BX93" s="46"/>
      <c r="BY93" s="46"/>
      <c r="BZ93" s="46"/>
      <c r="CA93" s="46"/>
      <c r="CB93" s="46"/>
      <c r="CC93" s="46"/>
      <c r="CD93" s="46"/>
      <c r="CE93" s="46"/>
      <c r="CF93" s="46"/>
      <c r="CG93" s="46"/>
      <c r="CH93" s="588"/>
      <c r="CI93" s="46"/>
      <c r="CJ93" s="46"/>
      <c r="CK93" s="46"/>
      <c r="CL93" s="46"/>
      <c r="CM93" s="46"/>
    </row>
    <row r="94" spans="1:94" s="628" customFormat="1" ht="40.35" customHeight="1" x14ac:dyDescent="0.3">
      <c r="A94" s="603">
        <v>45</v>
      </c>
      <c r="B94" s="624" t="s">
        <v>688</v>
      </c>
      <c r="C94" s="625">
        <f t="shared" si="71"/>
        <v>0.48</v>
      </c>
      <c r="D94" s="625"/>
      <c r="E94" s="625">
        <f t="shared" si="40"/>
        <v>0.48</v>
      </c>
      <c r="F94" s="625">
        <f t="shared" si="41"/>
        <v>0.48</v>
      </c>
      <c r="G94" s="74">
        <f t="shared" si="42"/>
        <v>0</v>
      </c>
      <c r="H94" s="607"/>
      <c r="I94" s="608"/>
      <c r="J94" s="608"/>
      <c r="K94" s="607">
        <v>0.48</v>
      </c>
      <c r="L94" s="607"/>
      <c r="M94" s="74">
        <f t="shared" si="43"/>
        <v>0</v>
      </c>
      <c r="N94" s="607"/>
      <c r="O94" s="608"/>
      <c r="P94" s="607"/>
      <c r="Q94" s="608"/>
      <c r="R94" s="607"/>
      <c r="S94" s="608"/>
      <c r="T94" s="608"/>
      <c r="U94" s="625">
        <f t="shared" si="44"/>
        <v>0</v>
      </c>
      <c r="V94" s="608"/>
      <c r="W94" s="608"/>
      <c r="X94" s="608"/>
      <c r="Y94" s="608"/>
      <c r="Z94" s="608"/>
      <c r="AA94" s="608"/>
      <c r="AB94" s="608"/>
      <c r="AC94" s="608"/>
      <c r="AD94" s="645">
        <f t="shared" si="45"/>
        <v>0</v>
      </c>
      <c r="AE94" s="608"/>
      <c r="AF94" s="608"/>
      <c r="AG94" s="608"/>
      <c r="AH94" s="608"/>
      <c r="AI94" s="608"/>
      <c r="AJ94" s="608"/>
      <c r="AK94" s="608"/>
      <c r="AL94" s="608"/>
      <c r="AM94" s="608"/>
      <c r="AN94" s="608"/>
      <c r="AO94" s="608"/>
      <c r="AP94" s="608"/>
      <c r="AQ94" s="608"/>
      <c r="AR94" s="608"/>
      <c r="AS94" s="608"/>
      <c r="AT94" s="608"/>
      <c r="AU94" s="608"/>
      <c r="AV94" s="607"/>
      <c r="AW94" s="608"/>
      <c r="AX94" s="608"/>
      <c r="AY94" s="607"/>
      <c r="AZ94" s="607"/>
      <c r="BA94" s="608"/>
      <c r="BB94" s="608"/>
      <c r="BC94" s="608"/>
      <c r="BD94" s="607"/>
      <c r="BE94" s="608"/>
      <c r="BF94" s="608"/>
      <c r="BG94" s="625">
        <f t="shared" si="46"/>
        <v>0</v>
      </c>
      <c r="BH94" s="123"/>
      <c r="BI94" s="123"/>
      <c r="BJ94" s="123"/>
      <c r="BK94" s="627" t="s">
        <v>409</v>
      </c>
      <c r="BL94" s="603" t="s">
        <v>199</v>
      </c>
      <c r="BM94" s="603" t="s">
        <v>1107</v>
      </c>
      <c r="BN94" s="603" t="s">
        <v>94</v>
      </c>
      <c r="BO94" s="603" t="s">
        <v>505</v>
      </c>
      <c r="BP94" s="603" t="s">
        <v>954</v>
      </c>
      <c r="BQ94" s="339"/>
      <c r="BR94" s="84" t="s">
        <v>979</v>
      </c>
      <c r="BS94" s="628" t="s">
        <v>1108</v>
      </c>
      <c r="BT94" s="339"/>
      <c r="BU94" s="339"/>
      <c r="BV94" s="339"/>
      <c r="BW94" s="339"/>
      <c r="BX94" s="339"/>
      <c r="BY94" s="339"/>
      <c r="BZ94" s="339"/>
      <c r="CA94" s="339"/>
      <c r="CB94" s="339"/>
      <c r="CC94" s="339"/>
      <c r="CD94" s="339"/>
      <c r="CE94" s="339"/>
      <c r="CF94" s="339"/>
      <c r="CG94" s="339"/>
      <c r="CH94" s="629"/>
      <c r="CI94" s="339">
        <f>400*4</f>
        <v>1600</v>
      </c>
      <c r="CJ94" s="339"/>
      <c r="CK94" s="339"/>
      <c r="CL94" s="339"/>
      <c r="CM94" s="339"/>
      <c r="CP94" s="84"/>
    </row>
    <row r="95" spans="1:94" s="84" customFormat="1" ht="40.35" customHeight="1" x14ac:dyDescent="0.3">
      <c r="A95" s="80">
        <v>46</v>
      </c>
      <c r="B95" s="123" t="s">
        <v>689</v>
      </c>
      <c r="C95" s="74">
        <f t="shared" si="71"/>
        <v>0.4</v>
      </c>
      <c r="D95" s="74"/>
      <c r="E95" s="74">
        <f t="shared" si="40"/>
        <v>0.4</v>
      </c>
      <c r="F95" s="74">
        <f t="shared" si="41"/>
        <v>0.4</v>
      </c>
      <c r="G95" s="74">
        <f t="shared" si="42"/>
        <v>0</v>
      </c>
      <c r="H95" s="607"/>
      <c r="I95" s="608"/>
      <c r="J95" s="608"/>
      <c r="K95" s="607">
        <v>0.4</v>
      </c>
      <c r="L95" s="607"/>
      <c r="M95" s="74">
        <f t="shared" si="43"/>
        <v>0</v>
      </c>
      <c r="N95" s="607"/>
      <c r="O95" s="608"/>
      <c r="P95" s="607"/>
      <c r="Q95" s="608"/>
      <c r="R95" s="607"/>
      <c r="S95" s="608"/>
      <c r="T95" s="608"/>
      <c r="U95" s="74">
        <f t="shared" si="44"/>
        <v>0</v>
      </c>
      <c r="V95" s="608"/>
      <c r="W95" s="608"/>
      <c r="X95" s="608"/>
      <c r="Y95" s="608"/>
      <c r="Z95" s="608"/>
      <c r="AA95" s="608"/>
      <c r="AB95" s="608"/>
      <c r="AC95" s="608"/>
      <c r="AD95" s="645">
        <f t="shared" si="45"/>
        <v>0</v>
      </c>
      <c r="AE95" s="608"/>
      <c r="AF95" s="608"/>
      <c r="AG95" s="608"/>
      <c r="AH95" s="608"/>
      <c r="AI95" s="608"/>
      <c r="AJ95" s="608"/>
      <c r="AK95" s="608"/>
      <c r="AL95" s="608"/>
      <c r="AM95" s="608"/>
      <c r="AN95" s="608"/>
      <c r="AO95" s="608"/>
      <c r="AP95" s="608"/>
      <c r="AQ95" s="608"/>
      <c r="AR95" s="608"/>
      <c r="AS95" s="608"/>
      <c r="AT95" s="608"/>
      <c r="AU95" s="608"/>
      <c r="AV95" s="607"/>
      <c r="AW95" s="608"/>
      <c r="AX95" s="608"/>
      <c r="AY95" s="607"/>
      <c r="AZ95" s="607"/>
      <c r="BA95" s="608"/>
      <c r="BB95" s="608"/>
      <c r="BC95" s="608"/>
      <c r="BD95" s="607"/>
      <c r="BE95" s="608"/>
      <c r="BF95" s="608"/>
      <c r="BG95" s="74">
        <f t="shared" si="46"/>
        <v>0</v>
      </c>
      <c r="BH95" s="123"/>
      <c r="BI95" s="123"/>
      <c r="BJ95" s="123"/>
      <c r="BK95" s="79" t="s">
        <v>409</v>
      </c>
      <c r="BL95" s="80" t="s">
        <v>199</v>
      </c>
      <c r="BM95" s="80"/>
      <c r="BN95" s="80" t="s">
        <v>94</v>
      </c>
      <c r="BO95" s="80" t="s">
        <v>505</v>
      </c>
      <c r="BP95" s="80" t="s">
        <v>954</v>
      </c>
      <c r="BQ95" s="83"/>
      <c r="BR95" s="84" t="s">
        <v>979</v>
      </c>
      <c r="BS95" s="84" t="s">
        <v>979</v>
      </c>
      <c r="BT95" s="83"/>
      <c r="BU95" s="83"/>
      <c r="BV95" s="83"/>
      <c r="BW95" s="83"/>
      <c r="BX95" s="83"/>
      <c r="BY95" s="83"/>
      <c r="BZ95" s="83"/>
      <c r="CA95" s="83"/>
      <c r="CB95" s="83"/>
      <c r="CC95" s="83"/>
      <c r="CD95" s="83"/>
      <c r="CE95" s="83"/>
      <c r="CF95" s="83"/>
      <c r="CG95" s="83"/>
      <c r="CH95" s="606"/>
      <c r="CI95" s="83"/>
      <c r="CJ95" s="83"/>
      <c r="CK95" s="83"/>
      <c r="CL95" s="83"/>
      <c r="CM95" s="83"/>
    </row>
    <row r="96" spans="1:94" s="84" customFormat="1" ht="40.35" customHeight="1" x14ac:dyDescent="0.3">
      <c r="A96" s="80">
        <v>47</v>
      </c>
      <c r="B96" s="123" t="s">
        <v>691</v>
      </c>
      <c r="C96" s="74">
        <f t="shared" si="71"/>
        <v>0.43</v>
      </c>
      <c r="D96" s="74"/>
      <c r="E96" s="74">
        <f t="shared" si="40"/>
        <v>0.43</v>
      </c>
      <c r="F96" s="74">
        <f t="shared" si="41"/>
        <v>0.43</v>
      </c>
      <c r="G96" s="74">
        <f t="shared" si="42"/>
        <v>0</v>
      </c>
      <c r="H96" s="607"/>
      <c r="I96" s="608"/>
      <c r="J96" s="608"/>
      <c r="K96" s="607">
        <v>0.43</v>
      </c>
      <c r="L96" s="607"/>
      <c r="M96" s="74">
        <f t="shared" si="43"/>
        <v>0</v>
      </c>
      <c r="N96" s="607"/>
      <c r="O96" s="608"/>
      <c r="P96" s="607"/>
      <c r="Q96" s="608"/>
      <c r="R96" s="607"/>
      <c r="S96" s="608"/>
      <c r="T96" s="608"/>
      <c r="U96" s="74">
        <f t="shared" si="44"/>
        <v>0</v>
      </c>
      <c r="V96" s="608"/>
      <c r="W96" s="608"/>
      <c r="X96" s="608"/>
      <c r="Y96" s="608"/>
      <c r="Z96" s="608"/>
      <c r="AA96" s="608"/>
      <c r="AB96" s="608"/>
      <c r="AC96" s="608"/>
      <c r="AD96" s="645">
        <f t="shared" si="45"/>
        <v>0</v>
      </c>
      <c r="AE96" s="608"/>
      <c r="AF96" s="608"/>
      <c r="AG96" s="608"/>
      <c r="AH96" s="608"/>
      <c r="AI96" s="608"/>
      <c r="AJ96" s="608"/>
      <c r="AK96" s="608"/>
      <c r="AL96" s="608"/>
      <c r="AM96" s="608"/>
      <c r="AN96" s="608"/>
      <c r="AO96" s="608"/>
      <c r="AP96" s="608"/>
      <c r="AQ96" s="608"/>
      <c r="AR96" s="608"/>
      <c r="AS96" s="608"/>
      <c r="AT96" s="608"/>
      <c r="AU96" s="608"/>
      <c r="AV96" s="607"/>
      <c r="AW96" s="608"/>
      <c r="AX96" s="608"/>
      <c r="AY96" s="607"/>
      <c r="AZ96" s="607"/>
      <c r="BA96" s="608"/>
      <c r="BB96" s="608"/>
      <c r="BC96" s="608"/>
      <c r="BD96" s="607"/>
      <c r="BE96" s="608"/>
      <c r="BF96" s="608"/>
      <c r="BG96" s="74">
        <f t="shared" si="46"/>
        <v>0</v>
      </c>
      <c r="BH96" s="123"/>
      <c r="BI96" s="123"/>
      <c r="BJ96" s="123"/>
      <c r="BK96" s="79" t="s">
        <v>409</v>
      </c>
      <c r="BL96" s="80" t="s">
        <v>199</v>
      </c>
      <c r="BM96" s="80" t="s">
        <v>1110</v>
      </c>
      <c r="BN96" s="80" t="s">
        <v>94</v>
      </c>
      <c r="BO96" s="80" t="s">
        <v>505</v>
      </c>
      <c r="BP96" s="80" t="s">
        <v>954</v>
      </c>
      <c r="BQ96" s="83"/>
      <c r="BR96" s="84" t="s">
        <v>979</v>
      </c>
      <c r="BS96" s="628" t="s">
        <v>1116</v>
      </c>
      <c r="BT96" s="83"/>
      <c r="BU96" s="83"/>
      <c r="BV96" s="83"/>
      <c r="BW96" s="83"/>
      <c r="BX96" s="83"/>
      <c r="BY96" s="83"/>
      <c r="BZ96" s="83"/>
      <c r="CA96" s="83"/>
      <c r="CB96" s="83"/>
      <c r="CC96" s="83"/>
      <c r="CD96" s="83"/>
      <c r="CE96" s="83"/>
      <c r="CF96" s="83"/>
      <c r="CG96" s="83"/>
      <c r="CH96" s="606"/>
      <c r="CI96" s="83"/>
      <c r="CJ96" s="83"/>
      <c r="CK96" s="83"/>
      <c r="CL96" s="83"/>
      <c r="CM96" s="83"/>
    </row>
    <row r="97" spans="1:94" s="49" customFormat="1" ht="40.35" hidden="1" customHeight="1" x14ac:dyDescent="0.3">
      <c r="A97" s="15">
        <v>48</v>
      </c>
      <c r="B97" s="567" t="s">
        <v>205</v>
      </c>
      <c r="C97" s="7">
        <f t="shared" si="71"/>
        <v>0.16</v>
      </c>
      <c r="D97" s="7">
        <v>0.16</v>
      </c>
      <c r="E97" s="7">
        <f t="shared" si="40"/>
        <v>0</v>
      </c>
      <c r="F97" s="7">
        <f t="shared" si="41"/>
        <v>0</v>
      </c>
      <c r="G97" s="7">
        <f t="shared" si="42"/>
        <v>0</v>
      </c>
      <c r="H97" s="568"/>
      <c r="I97" s="565"/>
      <c r="J97" s="565"/>
      <c r="K97" s="568"/>
      <c r="L97" s="568"/>
      <c r="M97" s="7">
        <f t="shared" si="43"/>
        <v>0</v>
      </c>
      <c r="N97" s="568"/>
      <c r="O97" s="565"/>
      <c r="P97" s="568"/>
      <c r="Q97" s="565"/>
      <c r="R97" s="568"/>
      <c r="S97" s="565"/>
      <c r="T97" s="565"/>
      <c r="U97" s="7">
        <f t="shared" si="44"/>
        <v>0</v>
      </c>
      <c r="V97" s="565"/>
      <c r="W97" s="565"/>
      <c r="X97" s="565"/>
      <c r="Y97" s="565"/>
      <c r="Z97" s="565"/>
      <c r="AA97" s="565"/>
      <c r="AB97" s="565"/>
      <c r="AC97" s="565"/>
      <c r="AD97" s="25">
        <f t="shared" si="45"/>
        <v>0</v>
      </c>
      <c r="AE97" s="565"/>
      <c r="AF97" s="565"/>
      <c r="AG97" s="565"/>
      <c r="AH97" s="565"/>
      <c r="AI97" s="565"/>
      <c r="AJ97" s="565"/>
      <c r="AK97" s="565"/>
      <c r="AL97" s="565"/>
      <c r="AM97" s="565"/>
      <c r="AN97" s="565"/>
      <c r="AO97" s="565"/>
      <c r="AP97" s="565"/>
      <c r="AQ97" s="565"/>
      <c r="AR97" s="565"/>
      <c r="AS97" s="565"/>
      <c r="AT97" s="565"/>
      <c r="AU97" s="565"/>
      <c r="AV97" s="568"/>
      <c r="AW97" s="565"/>
      <c r="AX97" s="565"/>
      <c r="AY97" s="568"/>
      <c r="AZ97" s="568"/>
      <c r="BA97" s="565"/>
      <c r="BB97" s="565"/>
      <c r="BC97" s="565"/>
      <c r="BD97" s="568"/>
      <c r="BE97" s="565"/>
      <c r="BF97" s="565"/>
      <c r="BG97" s="7">
        <f t="shared" si="46"/>
        <v>0</v>
      </c>
      <c r="BH97" s="11"/>
      <c r="BI97" s="11"/>
      <c r="BJ97" s="11"/>
      <c r="BK97" s="10" t="s">
        <v>409</v>
      </c>
      <c r="BL97" s="15" t="s">
        <v>199</v>
      </c>
      <c r="BM97" s="15"/>
      <c r="BN97" s="15" t="s">
        <v>94</v>
      </c>
      <c r="BO97" s="15" t="s">
        <v>1113</v>
      </c>
      <c r="BP97" s="15" t="s">
        <v>954</v>
      </c>
      <c r="BQ97" s="46"/>
      <c r="BR97" s="631"/>
      <c r="BS97" s="618" t="s">
        <v>1118</v>
      </c>
      <c r="BT97" s="46"/>
      <c r="BU97" s="46"/>
      <c r="BV97" s="46"/>
      <c r="BW97" s="46"/>
      <c r="BX97" s="46"/>
      <c r="BY97" s="46"/>
      <c r="BZ97" s="46"/>
      <c r="CA97" s="46"/>
      <c r="CB97" s="46"/>
      <c r="CC97" s="46"/>
      <c r="CD97" s="46"/>
      <c r="CE97" s="46"/>
      <c r="CF97" s="46"/>
      <c r="CG97" s="46"/>
      <c r="CH97" s="588"/>
      <c r="CI97" s="46"/>
      <c r="CJ97" s="46"/>
      <c r="CK97" s="46"/>
      <c r="CL97" s="46"/>
      <c r="CM97" s="46"/>
    </row>
    <row r="98" spans="1:94" s="49" customFormat="1" ht="40.35" hidden="1" customHeight="1" x14ac:dyDescent="0.3">
      <c r="A98" s="15">
        <v>49</v>
      </c>
      <c r="B98" s="567" t="s">
        <v>206</v>
      </c>
      <c r="C98" s="7">
        <f t="shared" si="71"/>
        <v>0.12</v>
      </c>
      <c r="D98" s="7">
        <v>0.12</v>
      </c>
      <c r="E98" s="7">
        <f t="shared" si="40"/>
        <v>0</v>
      </c>
      <c r="F98" s="7">
        <f t="shared" si="41"/>
        <v>0</v>
      </c>
      <c r="G98" s="7">
        <f t="shared" si="42"/>
        <v>0</v>
      </c>
      <c r="H98" s="568"/>
      <c r="I98" s="565"/>
      <c r="J98" s="565"/>
      <c r="K98" s="568"/>
      <c r="L98" s="568"/>
      <c r="M98" s="7">
        <f t="shared" si="43"/>
        <v>0</v>
      </c>
      <c r="N98" s="568"/>
      <c r="O98" s="565"/>
      <c r="P98" s="568"/>
      <c r="Q98" s="565"/>
      <c r="R98" s="568"/>
      <c r="S98" s="565"/>
      <c r="T98" s="565"/>
      <c r="U98" s="7">
        <f t="shared" si="44"/>
        <v>0</v>
      </c>
      <c r="V98" s="565"/>
      <c r="W98" s="565"/>
      <c r="X98" s="565"/>
      <c r="Y98" s="565"/>
      <c r="Z98" s="565"/>
      <c r="AA98" s="565"/>
      <c r="AB98" s="565"/>
      <c r="AC98" s="565"/>
      <c r="AD98" s="25">
        <f t="shared" si="45"/>
        <v>0</v>
      </c>
      <c r="AE98" s="565"/>
      <c r="AF98" s="565"/>
      <c r="AG98" s="565"/>
      <c r="AH98" s="565"/>
      <c r="AI98" s="565"/>
      <c r="AJ98" s="565"/>
      <c r="AK98" s="565"/>
      <c r="AL98" s="565"/>
      <c r="AM98" s="565"/>
      <c r="AN98" s="565"/>
      <c r="AO98" s="565"/>
      <c r="AP98" s="565"/>
      <c r="AQ98" s="565"/>
      <c r="AR98" s="565"/>
      <c r="AS98" s="565"/>
      <c r="AT98" s="565"/>
      <c r="AU98" s="565"/>
      <c r="AV98" s="568"/>
      <c r="AW98" s="565"/>
      <c r="AX98" s="565"/>
      <c r="AY98" s="568"/>
      <c r="AZ98" s="568"/>
      <c r="BA98" s="565"/>
      <c r="BB98" s="565"/>
      <c r="BC98" s="565"/>
      <c r="BD98" s="568"/>
      <c r="BE98" s="565"/>
      <c r="BF98" s="565"/>
      <c r="BG98" s="7">
        <f t="shared" si="46"/>
        <v>0</v>
      </c>
      <c r="BH98" s="11"/>
      <c r="BI98" s="11"/>
      <c r="BJ98" s="11"/>
      <c r="BK98" s="10" t="s">
        <v>409</v>
      </c>
      <c r="BL98" s="15" t="s">
        <v>199</v>
      </c>
      <c r="BM98" s="15"/>
      <c r="BN98" s="15" t="s">
        <v>94</v>
      </c>
      <c r="BO98" s="15" t="s">
        <v>1113</v>
      </c>
      <c r="BP98" s="15" t="s">
        <v>954</v>
      </c>
      <c r="BQ98" s="46"/>
      <c r="BR98" s="631"/>
      <c r="BS98" s="49" t="s">
        <v>1118</v>
      </c>
      <c r="BT98" s="46"/>
      <c r="BU98" s="46"/>
      <c r="BV98" s="46"/>
      <c r="BW98" s="46"/>
      <c r="BX98" s="46"/>
      <c r="BY98" s="46"/>
      <c r="BZ98" s="46"/>
      <c r="CA98" s="46"/>
      <c r="CB98" s="46"/>
      <c r="CC98" s="46"/>
      <c r="CD98" s="46"/>
      <c r="CE98" s="46"/>
      <c r="CF98" s="46"/>
      <c r="CG98" s="46"/>
      <c r="CH98" s="588"/>
      <c r="CI98" s="46"/>
      <c r="CJ98" s="46"/>
      <c r="CK98" s="46"/>
      <c r="CL98" s="46"/>
      <c r="CM98" s="46"/>
    </row>
    <row r="99" spans="1:94" s="49" customFormat="1" ht="40.35" hidden="1" customHeight="1" x14ac:dyDescent="0.3">
      <c r="A99" s="15">
        <v>50</v>
      </c>
      <c r="B99" s="567" t="s">
        <v>382</v>
      </c>
      <c r="C99" s="7">
        <f t="shared" si="71"/>
        <v>0.08</v>
      </c>
      <c r="D99" s="7">
        <v>0.08</v>
      </c>
      <c r="E99" s="7">
        <f t="shared" si="40"/>
        <v>0</v>
      </c>
      <c r="F99" s="7">
        <f t="shared" si="41"/>
        <v>0</v>
      </c>
      <c r="G99" s="7">
        <f t="shared" si="42"/>
        <v>0</v>
      </c>
      <c r="H99" s="568"/>
      <c r="I99" s="565"/>
      <c r="J99" s="565"/>
      <c r="K99" s="568"/>
      <c r="L99" s="568"/>
      <c r="M99" s="7">
        <f t="shared" si="43"/>
        <v>0</v>
      </c>
      <c r="N99" s="568"/>
      <c r="O99" s="565"/>
      <c r="P99" s="568"/>
      <c r="Q99" s="565"/>
      <c r="R99" s="568"/>
      <c r="S99" s="565"/>
      <c r="T99" s="565"/>
      <c r="U99" s="7">
        <f t="shared" si="44"/>
        <v>0</v>
      </c>
      <c r="V99" s="565"/>
      <c r="W99" s="565"/>
      <c r="X99" s="565"/>
      <c r="Y99" s="565"/>
      <c r="Z99" s="565"/>
      <c r="AA99" s="565"/>
      <c r="AB99" s="565"/>
      <c r="AC99" s="565"/>
      <c r="AD99" s="25">
        <f t="shared" si="45"/>
        <v>0</v>
      </c>
      <c r="AE99" s="565"/>
      <c r="AF99" s="565"/>
      <c r="AG99" s="565"/>
      <c r="AH99" s="565"/>
      <c r="AI99" s="565"/>
      <c r="AJ99" s="565"/>
      <c r="AK99" s="565"/>
      <c r="AL99" s="565"/>
      <c r="AM99" s="565"/>
      <c r="AN99" s="565"/>
      <c r="AO99" s="565"/>
      <c r="AP99" s="565"/>
      <c r="AQ99" s="565"/>
      <c r="AR99" s="565"/>
      <c r="AS99" s="565"/>
      <c r="AT99" s="565"/>
      <c r="AU99" s="565"/>
      <c r="AV99" s="568"/>
      <c r="AW99" s="565"/>
      <c r="AX99" s="565"/>
      <c r="AY99" s="568"/>
      <c r="AZ99" s="568"/>
      <c r="BA99" s="565"/>
      <c r="BB99" s="565"/>
      <c r="BC99" s="565"/>
      <c r="BD99" s="568"/>
      <c r="BE99" s="565"/>
      <c r="BF99" s="565"/>
      <c r="BG99" s="7">
        <f t="shared" si="46"/>
        <v>0</v>
      </c>
      <c r="BH99" s="11"/>
      <c r="BI99" s="11"/>
      <c r="BJ99" s="11"/>
      <c r="BK99" s="10" t="s">
        <v>409</v>
      </c>
      <c r="BL99" s="15" t="s">
        <v>199</v>
      </c>
      <c r="BM99" s="15"/>
      <c r="BN99" s="15" t="s">
        <v>94</v>
      </c>
      <c r="BO99" s="15" t="s">
        <v>1113</v>
      </c>
      <c r="BP99" s="15" t="s">
        <v>954</v>
      </c>
      <c r="BQ99" s="46"/>
      <c r="BR99" s="631"/>
      <c r="BS99" s="618" t="s">
        <v>1118</v>
      </c>
      <c r="BT99" s="46"/>
      <c r="BU99" s="46"/>
      <c r="BV99" s="46"/>
      <c r="BW99" s="46"/>
      <c r="BX99" s="46"/>
      <c r="BY99" s="46"/>
      <c r="BZ99" s="46"/>
      <c r="CA99" s="46"/>
      <c r="CB99" s="46"/>
      <c r="CC99" s="46"/>
      <c r="CD99" s="46"/>
      <c r="CE99" s="46"/>
      <c r="CF99" s="46"/>
      <c r="CG99" s="46"/>
      <c r="CH99" s="588"/>
      <c r="CI99" s="46"/>
      <c r="CJ99" s="46"/>
      <c r="CK99" s="46"/>
      <c r="CL99" s="46"/>
      <c r="CM99" s="46"/>
    </row>
    <row r="100" spans="1:94" s="84" customFormat="1" ht="40.35" customHeight="1" x14ac:dyDescent="0.3">
      <c r="A100" s="80">
        <v>51</v>
      </c>
      <c r="B100" s="123" t="s">
        <v>378</v>
      </c>
      <c r="C100" s="74">
        <f t="shared" si="71"/>
        <v>0.6</v>
      </c>
      <c r="D100" s="74"/>
      <c r="E100" s="74">
        <f t="shared" si="40"/>
        <v>0.6</v>
      </c>
      <c r="F100" s="74">
        <f t="shared" si="41"/>
        <v>0.6</v>
      </c>
      <c r="G100" s="74">
        <f t="shared" si="42"/>
        <v>0</v>
      </c>
      <c r="H100" s="608"/>
      <c r="I100" s="608"/>
      <c r="J100" s="608"/>
      <c r="K100" s="607">
        <v>0.6</v>
      </c>
      <c r="L100" s="74"/>
      <c r="M100" s="74">
        <f t="shared" si="43"/>
        <v>0</v>
      </c>
      <c r="N100" s="608"/>
      <c r="O100" s="608"/>
      <c r="P100" s="74"/>
      <c r="Q100" s="608"/>
      <c r="R100" s="608"/>
      <c r="S100" s="608"/>
      <c r="T100" s="608"/>
      <c r="U100" s="74">
        <f t="shared" si="44"/>
        <v>0</v>
      </c>
      <c r="V100" s="565"/>
      <c r="W100" s="565"/>
      <c r="X100" s="565"/>
      <c r="Y100" s="565"/>
      <c r="Z100" s="565"/>
      <c r="AA100" s="565"/>
      <c r="AB100" s="565"/>
      <c r="AC100" s="565"/>
      <c r="AD100" s="25">
        <f t="shared" si="45"/>
        <v>0</v>
      </c>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74">
        <f t="shared" si="46"/>
        <v>0</v>
      </c>
      <c r="BH100" s="123"/>
      <c r="BI100" s="123"/>
      <c r="BJ100" s="123"/>
      <c r="BK100" s="79" t="s">
        <v>409</v>
      </c>
      <c r="BL100" s="92" t="s">
        <v>132</v>
      </c>
      <c r="BM100" s="80"/>
      <c r="BN100" s="80" t="s">
        <v>94</v>
      </c>
      <c r="BO100" s="80" t="s">
        <v>711</v>
      </c>
      <c r="BP100" s="80" t="s">
        <v>953</v>
      </c>
      <c r="BQ100" s="83"/>
      <c r="BR100" s="634" t="s">
        <v>979</v>
      </c>
      <c r="BT100" s="83"/>
      <c r="BU100" s="83"/>
      <c r="BV100" s="83"/>
      <c r="BW100" s="83"/>
      <c r="BX100" s="83"/>
      <c r="BY100" s="83"/>
      <c r="BZ100" s="83"/>
      <c r="CA100" s="83"/>
      <c r="CB100" s="83"/>
      <c r="CC100" s="83"/>
      <c r="CD100" s="83"/>
      <c r="CE100" s="83"/>
      <c r="CF100" s="83"/>
      <c r="CG100" s="83"/>
      <c r="CH100" s="606"/>
      <c r="CI100" s="83"/>
      <c r="CJ100" s="83"/>
      <c r="CK100" s="83"/>
      <c r="CL100" s="83"/>
      <c r="CM100" s="83"/>
      <c r="CP100" s="49"/>
    </row>
    <row r="101" spans="1:94" s="84" customFormat="1" ht="40.35" customHeight="1" x14ac:dyDescent="0.3">
      <c r="A101" s="80">
        <v>52</v>
      </c>
      <c r="B101" s="123" t="s">
        <v>379</v>
      </c>
      <c r="C101" s="74">
        <f t="shared" si="71"/>
        <v>0.6</v>
      </c>
      <c r="D101" s="74"/>
      <c r="E101" s="74">
        <f t="shared" si="40"/>
        <v>0.6</v>
      </c>
      <c r="F101" s="74">
        <f t="shared" si="41"/>
        <v>0.6</v>
      </c>
      <c r="G101" s="74">
        <f t="shared" si="42"/>
        <v>0</v>
      </c>
      <c r="H101" s="608"/>
      <c r="I101" s="608"/>
      <c r="J101" s="608"/>
      <c r="K101" s="607">
        <v>0.6</v>
      </c>
      <c r="L101" s="74"/>
      <c r="M101" s="74">
        <f t="shared" si="43"/>
        <v>0</v>
      </c>
      <c r="N101" s="608"/>
      <c r="O101" s="608"/>
      <c r="P101" s="74"/>
      <c r="Q101" s="608"/>
      <c r="R101" s="608"/>
      <c r="S101" s="608"/>
      <c r="T101" s="608"/>
      <c r="U101" s="74">
        <f t="shared" si="44"/>
        <v>0</v>
      </c>
      <c r="V101" s="565"/>
      <c r="W101" s="565"/>
      <c r="X101" s="565"/>
      <c r="Y101" s="565"/>
      <c r="Z101" s="565"/>
      <c r="AA101" s="565"/>
      <c r="AB101" s="565"/>
      <c r="AC101" s="565"/>
      <c r="AD101" s="25">
        <f t="shared" si="45"/>
        <v>0</v>
      </c>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74">
        <f t="shared" si="46"/>
        <v>0</v>
      </c>
      <c r="BH101" s="123"/>
      <c r="BI101" s="123"/>
      <c r="BJ101" s="123"/>
      <c r="BK101" s="79" t="s">
        <v>409</v>
      </c>
      <c r="BL101" s="92" t="s">
        <v>132</v>
      </c>
      <c r="BM101" s="80"/>
      <c r="BN101" s="80" t="s">
        <v>94</v>
      </c>
      <c r="BO101" s="80" t="s">
        <v>711</v>
      </c>
      <c r="BP101" s="80" t="s">
        <v>953</v>
      </c>
      <c r="BQ101" s="83"/>
      <c r="BR101" s="634" t="s">
        <v>979</v>
      </c>
      <c r="BT101" s="83"/>
      <c r="BU101" s="83"/>
      <c r="BV101" s="83"/>
      <c r="BW101" s="83"/>
      <c r="BX101" s="83"/>
      <c r="BY101" s="83"/>
      <c r="BZ101" s="83"/>
      <c r="CA101" s="83"/>
      <c r="CB101" s="83"/>
      <c r="CC101" s="83"/>
      <c r="CD101" s="83"/>
      <c r="CE101" s="83"/>
      <c r="CF101" s="83"/>
      <c r="CG101" s="83"/>
      <c r="CH101" s="606"/>
      <c r="CI101" s="83"/>
      <c r="CJ101" s="83"/>
      <c r="CK101" s="83"/>
      <c r="CL101" s="83"/>
      <c r="CM101" s="83"/>
      <c r="CP101" s="49"/>
    </row>
    <row r="102" spans="1:94" s="49" customFormat="1" ht="40.35" hidden="1" customHeight="1" x14ac:dyDescent="0.3">
      <c r="A102" s="15">
        <v>53</v>
      </c>
      <c r="B102" s="11" t="s">
        <v>211</v>
      </c>
      <c r="C102" s="7">
        <f t="shared" si="71"/>
        <v>0.6</v>
      </c>
      <c r="D102" s="7"/>
      <c r="E102" s="7">
        <f t="shared" si="40"/>
        <v>0.6</v>
      </c>
      <c r="F102" s="7">
        <f t="shared" si="41"/>
        <v>0.6</v>
      </c>
      <c r="G102" s="7">
        <f t="shared" si="42"/>
        <v>0</v>
      </c>
      <c r="H102" s="565"/>
      <c r="I102" s="565"/>
      <c r="J102" s="565"/>
      <c r="K102" s="58">
        <v>0.6</v>
      </c>
      <c r="L102" s="7"/>
      <c r="M102" s="7">
        <f t="shared" si="43"/>
        <v>0</v>
      </c>
      <c r="N102" s="565"/>
      <c r="O102" s="565"/>
      <c r="P102" s="7"/>
      <c r="Q102" s="565"/>
      <c r="R102" s="565"/>
      <c r="S102" s="565"/>
      <c r="T102" s="565"/>
      <c r="U102" s="7">
        <f t="shared" si="44"/>
        <v>0</v>
      </c>
      <c r="V102" s="565"/>
      <c r="W102" s="565"/>
      <c r="X102" s="565"/>
      <c r="Y102" s="565"/>
      <c r="Z102" s="565"/>
      <c r="AA102" s="565"/>
      <c r="AB102" s="565"/>
      <c r="AC102" s="565"/>
      <c r="AD102" s="25">
        <f t="shared" si="45"/>
        <v>0</v>
      </c>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7">
        <f t="shared" si="46"/>
        <v>0</v>
      </c>
      <c r="BH102" s="11"/>
      <c r="BI102" s="11"/>
      <c r="BJ102" s="11"/>
      <c r="BK102" s="10" t="s">
        <v>409</v>
      </c>
      <c r="BL102" s="17" t="s">
        <v>132</v>
      </c>
      <c r="BM102" s="15"/>
      <c r="BN102" s="15" t="s">
        <v>94</v>
      </c>
      <c r="BO102" s="15" t="s">
        <v>711</v>
      </c>
      <c r="BP102" s="15" t="s">
        <v>953</v>
      </c>
      <c r="BQ102" s="46"/>
      <c r="BR102" s="631"/>
      <c r="BT102" s="46"/>
      <c r="BU102" s="46"/>
      <c r="BV102" s="46"/>
      <c r="BW102" s="46"/>
      <c r="BX102" s="46"/>
      <c r="BY102" s="46"/>
      <c r="BZ102" s="46"/>
      <c r="CA102" s="46"/>
      <c r="CB102" s="46"/>
      <c r="CC102" s="46"/>
      <c r="CD102" s="46"/>
      <c r="CE102" s="46"/>
      <c r="CF102" s="46"/>
      <c r="CG102" s="46"/>
      <c r="CH102" s="588"/>
      <c r="CI102" s="46"/>
      <c r="CJ102" s="46"/>
      <c r="CK102" s="46"/>
      <c r="CL102" s="46"/>
      <c r="CM102" s="46"/>
    </row>
    <row r="103" spans="1:94" s="84" customFormat="1" ht="40.35" customHeight="1" x14ac:dyDescent="0.3">
      <c r="A103" s="80">
        <v>54</v>
      </c>
      <c r="B103" s="123" t="s">
        <v>380</v>
      </c>
      <c r="C103" s="74">
        <f t="shared" si="71"/>
        <v>0.2</v>
      </c>
      <c r="D103" s="74"/>
      <c r="E103" s="74">
        <f t="shared" si="40"/>
        <v>0.2</v>
      </c>
      <c r="F103" s="74">
        <f t="shared" si="41"/>
        <v>0.2</v>
      </c>
      <c r="G103" s="74">
        <f t="shared" si="42"/>
        <v>0</v>
      </c>
      <c r="H103" s="608"/>
      <c r="I103" s="608"/>
      <c r="J103" s="608"/>
      <c r="K103" s="607">
        <v>0.2</v>
      </c>
      <c r="L103" s="74"/>
      <c r="M103" s="74">
        <f t="shared" si="43"/>
        <v>0</v>
      </c>
      <c r="N103" s="608"/>
      <c r="O103" s="608"/>
      <c r="P103" s="74"/>
      <c r="Q103" s="608"/>
      <c r="R103" s="608"/>
      <c r="S103" s="608"/>
      <c r="T103" s="608"/>
      <c r="U103" s="74">
        <f t="shared" si="44"/>
        <v>0</v>
      </c>
      <c r="V103" s="565"/>
      <c r="W103" s="565"/>
      <c r="X103" s="565"/>
      <c r="Y103" s="565"/>
      <c r="Z103" s="565"/>
      <c r="AA103" s="565"/>
      <c r="AB103" s="565"/>
      <c r="AC103" s="565"/>
      <c r="AD103" s="25">
        <f t="shared" si="45"/>
        <v>0</v>
      </c>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74">
        <f t="shared" si="46"/>
        <v>0</v>
      </c>
      <c r="BH103" s="123"/>
      <c r="BI103" s="123"/>
      <c r="BJ103" s="123"/>
      <c r="BK103" s="79" t="s">
        <v>409</v>
      </c>
      <c r="BL103" s="92" t="s">
        <v>132</v>
      </c>
      <c r="BM103" s="80"/>
      <c r="BN103" s="80" t="s">
        <v>94</v>
      </c>
      <c r="BO103" s="80" t="s">
        <v>711</v>
      </c>
      <c r="BP103" s="80" t="s">
        <v>953</v>
      </c>
      <c r="BQ103" s="83"/>
      <c r="BR103" s="634" t="s">
        <v>979</v>
      </c>
      <c r="BT103" s="83"/>
      <c r="BU103" s="83"/>
      <c r="BV103" s="83"/>
      <c r="BW103" s="83"/>
      <c r="BX103" s="83"/>
      <c r="BY103" s="83"/>
      <c r="BZ103" s="83"/>
      <c r="CA103" s="83"/>
      <c r="CB103" s="83"/>
      <c r="CC103" s="83"/>
      <c r="CD103" s="83"/>
      <c r="CE103" s="83"/>
      <c r="CF103" s="83"/>
      <c r="CG103" s="83"/>
      <c r="CH103" s="606"/>
      <c r="CI103" s="83"/>
      <c r="CJ103" s="83"/>
      <c r="CK103" s="83"/>
      <c r="CL103" s="83"/>
      <c r="CM103" s="83"/>
      <c r="CP103" s="49"/>
    </row>
    <row r="104" spans="1:94" s="49" customFormat="1" ht="40.35" hidden="1" customHeight="1" x14ac:dyDescent="0.3">
      <c r="A104" s="15">
        <v>55</v>
      </c>
      <c r="B104" s="11" t="s">
        <v>1160</v>
      </c>
      <c r="C104" s="7">
        <f t="shared" si="71"/>
        <v>0.1</v>
      </c>
      <c r="D104" s="7">
        <v>0.1</v>
      </c>
      <c r="E104" s="7">
        <f t="shared" si="40"/>
        <v>0</v>
      </c>
      <c r="F104" s="7">
        <f t="shared" si="41"/>
        <v>0</v>
      </c>
      <c r="G104" s="7">
        <f t="shared" si="42"/>
        <v>0</v>
      </c>
      <c r="H104" s="565"/>
      <c r="I104" s="565"/>
      <c r="J104" s="565"/>
      <c r="K104" s="58"/>
      <c r="L104" s="7"/>
      <c r="M104" s="7">
        <f t="shared" si="43"/>
        <v>0</v>
      </c>
      <c r="N104" s="565"/>
      <c r="O104" s="565"/>
      <c r="P104" s="7"/>
      <c r="Q104" s="565"/>
      <c r="R104" s="565"/>
      <c r="S104" s="565"/>
      <c r="T104" s="565"/>
      <c r="U104" s="7">
        <f t="shared" si="44"/>
        <v>0</v>
      </c>
      <c r="V104" s="565"/>
      <c r="W104" s="565"/>
      <c r="X104" s="565"/>
      <c r="Y104" s="565"/>
      <c r="Z104" s="565"/>
      <c r="AA104" s="565"/>
      <c r="AB104" s="565"/>
      <c r="AC104" s="565"/>
      <c r="AD104" s="25">
        <f t="shared" si="45"/>
        <v>0</v>
      </c>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7">
        <f t="shared" si="46"/>
        <v>0</v>
      </c>
      <c r="BH104" s="11"/>
      <c r="BI104" s="11"/>
      <c r="BJ104" s="11"/>
      <c r="BK104" s="10" t="s">
        <v>409</v>
      </c>
      <c r="BL104" s="17" t="s">
        <v>132</v>
      </c>
      <c r="BM104" s="15"/>
      <c r="BN104" s="15" t="s">
        <v>94</v>
      </c>
      <c r="BO104" s="15" t="s">
        <v>711</v>
      </c>
      <c r="BP104" s="15" t="s">
        <v>953</v>
      </c>
      <c r="BQ104" s="46"/>
      <c r="BR104" s="631"/>
      <c r="BT104" s="46"/>
      <c r="BU104" s="46"/>
      <c r="BV104" s="46"/>
      <c r="BW104" s="46"/>
      <c r="BX104" s="46"/>
      <c r="BY104" s="46"/>
      <c r="BZ104" s="46"/>
      <c r="CA104" s="46"/>
      <c r="CB104" s="46"/>
      <c r="CC104" s="46"/>
      <c r="CD104" s="46"/>
      <c r="CE104" s="46"/>
      <c r="CF104" s="46"/>
      <c r="CG104" s="46"/>
      <c r="CH104" s="588"/>
      <c r="CI104" s="46"/>
      <c r="CJ104" s="46"/>
      <c r="CK104" s="46"/>
      <c r="CL104" s="46"/>
      <c r="CM104" s="46"/>
    </row>
    <row r="105" spans="1:94" s="84" customFormat="1" ht="40.35" customHeight="1" x14ac:dyDescent="0.3">
      <c r="A105" s="80">
        <v>56</v>
      </c>
      <c r="B105" s="123" t="s">
        <v>213</v>
      </c>
      <c r="C105" s="74">
        <f t="shared" si="71"/>
        <v>1.2</v>
      </c>
      <c r="D105" s="74"/>
      <c r="E105" s="74">
        <f t="shared" si="40"/>
        <v>1.2</v>
      </c>
      <c r="F105" s="74">
        <f t="shared" si="41"/>
        <v>1.2</v>
      </c>
      <c r="G105" s="74">
        <f t="shared" si="42"/>
        <v>0</v>
      </c>
      <c r="H105" s="608"/>
      <c r="I105" s="608"/>
      <c r="J105" s="608"/>
      <c r="K105" s="607">
        <v>1.2</v>
      </c>
      <c r="L105" s="74"/>
      <c r="M105" s="74">
        <f t="shared" si="43"/>
        <v>0</v>
      </c>
      <c r="N105" s="608"/>
      <c r="O105" s="608"/>
      <c r="P105" s="74"/>
      <c r="Q105" s="608"/>
      <c r="R105" s="608"/>
      <c r="S105" s="608"/>
      <c r="T105" s="608"/>
      <c r="U105" s="74">
        <f t="shared" si="44"/>
        <v>0</v>
      </c>
      <c r="V105" s="565"/>
      <c r="W105" s="565"/>
      <c r="X105" s="565"/>
      <c r="Y105" s="565"/>
      <c r="Z105" s="565"/>
      <c r="AA105" s="565"/>
      <c r="AB105" s="565"/>
      <c r="AC105" s="565"/>
      <c r="AD105" s="25">
        <f t="shared" si="45"/>
        <v>0</v>
      </c>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74">
        <f t="shared" si="46"/>
        <v>0</v>
      </c>
      <c r="BH105" s="123"/>
      <c r="BI105" s="123"/>
      <c r="BJ105" s="123"/>
      <c r="BK105" s="79" t="s">
        <v>409</v>
      </c>
      <c r="BL105" s="92" t="s">
        <v>132</v>
      </c>
      <c r="BM105" s="80"/>
      <c r="BN105" s="80" t="s">
        <v>94</v>
      </c>
      <c r="BO105" s="80" t="s">
        <v>711</v>
      </c>
      <c r="BP105" s="80" t="s">
        <v>953</v>
      </c>
      <c r="BQ105" s="83"/>
      <c r="BR105" s="634" t="s">
        <v>979</v>
      </c>
      <c r="BT105" s="83"/>
      <c r="BU105" s="83"/>
      <c r="BV105" s="83"/>
      <c r="BW105" s="83"/>
      <c r="BX105" s="83"/>
      <c r="BY105" s="83"/>
      <c r="BZ105" s="83"/>
      <c r="CA105" s="83"/>
      <c r="CB105" s="83"/>
      <c r="CC105" s="83"/>
      <c r="CD105" s="83"/>
      <c r="CE105" s="83"/>
      <c r="CF105" s="83"/>
      <c r="CG105" s="83"/>
      <c r="CH105" s="606"/>
      <c r="CI105" s="83"/>
      <c r="CJ105" s="83"/>
      <c r="CK105" s="83"/>
      <c r="CL105" s="83"/>
      <c r="CM105" s="83"/>
      <c r="CP105" s="49"/>
    </row>
    <row r="106" spans="1:94" s="84" customFormat="1" ht="40.35" customHeight="1" x14ac:dyDescent="0.3">
      <c r="A106" s="80">
        <v>57</v>
      </c>
      <c r="B106" s="123" t="s">
        <v>214</v>
      </c>
      <c r="C106" s="74">
        <f t="shared" si="71"/>
        <v>1.32</v>
      </c>
      <c r="D106" s="74"/>
      <c r="E106" s="74">
        <f t="shared" si="40"/>
        <v>1.32</v>
      </c>
      <c r="F106" s="74">
        <f t="shared" si="41"/>
        <v>1.32</v>
      </c>
      <c r="G106" s="74">
        <f t="shared" si="42"/>
        <v>0</v>
      </c>
      <c r="H106" s="608"/>
      <c r="I106" s="608"/>
      <c r="J106" s="608"/>
      <c r="K106" s="607">
        <v>1.32</v>
      </c>
      <c r="L106" s="608"/>
      <c r="M106" s="74">
        <f t="shared" si="43"/>
        <v>0</v>
      </c>
      <c r="N106" s="608"/>
      <c r="O106" s="608"/>
      <c r="P106" s="608"/>
      <c r="Q106" s="608"/>
      <c r="R106" s="608"/>
      <c r="S106" s="608"/>
      <c r="T106" s="608"/>
      <c r="U106" s="74">
        <f t="shared" si="44"/>
        <v>0</v>
      </c>
      <c r="V106" s="565"/>
      <c r="W106" s="565"/>
      <c r="X106" s="565"/>
      <c r="Y106" s="565"/>
      <c r="Z106" s="565"/>
      <c r="AA106" s="565"/>
      <c r="AB106" s="565"/>
      <c r="AC106" s="565"/>
      <c r="AD106" s="25">
        <f t="shared" si="45"/>
        <v>0</v>
      </c>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74">
        <f t="shared" si="46"/>
        <v>0</v>
      </c>
      <c r="BH106" s="123"/>
      <c r="BI106" s="123"/>
      <c r="BJ106" s="123"/>
      <c r="BK106" s="79" t="s">
        <v>409</v>
      </c>
      <c r="BL106" s="92" t="s">
        <v>132</v>
      </c>
      <c r="BM106" s="80"/>
      <c r="BN106" s="80" t="s">
        <v>94</v>
      </c>
      <c r="BO106" s="80" t="s">
        <v>711</v>
      </c>
      <c r="BP106" s="80" t="s">
        <v>954</v>
      </c>
      <c r="BQ106" s="83"/>
      <c r="BR106" s="634" t="s">
        <v>979</v>
      </c>
      <c r="BT106" s="83"/>
      <c r="BU106" s="83"/>
      <c r="BV106" s="83"/>
      <c r="BW106" s="83"/>
      <c r="BX106" s="83"/>
      <c r="BY106" s="83"/>
      <c r="BZ106" s="83"/>
      <c r="CA106" s="83"/>
      <c r="CB106" s="83"/>
      <c r="CC106" s="83"/>
      <c r="CD106" s="83"/>
      <c r="CE106" s="83"/>
      <c r="CF106" s="83"/>
      <c r="CG106" s="83"/>
      <c r="CH106" s="606"/>
      <c r="CI106" s="83"/>
      <c r="CJ106" s="83"/>
      <c r="CK106" s="83"/>
      <c r="CL106" s="83"/>
      <c r="CM106" s="83"/>
      <c r="CP106" s="49"/>
    </row>
    <row r="107" spans="1:94" s="84" customFormat="1" ht="40.35" customHeight="1" x14ac:dyDescent="0.3">
      <c r="A107" s="80">
        <v>58</v>
      </c>
      <c r="B107" s="123" t="s">
        <v>215</v>
      </c>
      <c r="C107" s="74">
        <f t="shared" si="71"/>
        <v>1.1499999999999999</v>
      </c>
      <c r="D107" s="74"/>
      <c r="E107" s="74">
        <f t="shared" si="40"/>
        <v>1.1499999999999999</v>
      </c>
      <c r="F107" s="74">
        <f t="shared" si="41"/>
        <v>1.1499999999999999</v>
      </c>
      <c r="G107" s="74">
        <f t="shared" si="42"/>
        <v>0</v>
      </c>
      <c r="H107" s="608"/>
      <c r="I107" s="608"/>
      <c r="J107" s="608"/>
      <c r="K107" s="607">
        <v>1.1499999999999999</v>
      </c>
      <c r="L107" s="74"/>
      <c r="M107" s="74">
        <f t="shared" si="43"/>
        <v>0</v>
      </c>
      <c r="N107" s="608"/>
      <c r="O107" s="608"/>
      <c r="P107" s="74"/>
      <c r="Q107" s="608"/>
      <c r="R107" s="608"/>
      <c r="S107" s="608"/>
      <c r="T107" s="608"/>
      <c r="U107" s="74">
        <f t="shared" si="44"/>
        <v>0</v>
      </c>
      <c r="V107" s="565"/>
      <c r="W107" s="565"/>
      <c r="X107" s="565"/>
      <c r="Y107" s="565"/>
      <c r="Z107" s="565"/>
      <c r="AA107" s="565"/>
      <c r="AB107" s="565"/>
      <c r="AC107" s="565"/>
      <c r="AD107" s="25">
        <f t="shared" si="45"/>
        <v>0</v>
      </c>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74">
        <f t="shared" si="46"/>
        <v>0</v>
      </c>
      <c r="BH107" s="123"/>
      <c r="BI107" s="123"/>
      <c r="BJ107" s="123"/>
      <c r="BK107" s="79" t="s">
        <v>409</v>
      </c>
      <c r="BL107" s="92" t="s">
        <v>132</v>
      </c>
      <c r="BM107" s="80"/>
      <c r="BN107" s="80" t="s">
        <v>94</v>
      </c>
      <c r="BO107" s="80" t="s">
        <v>711</v>
      </c>
      <c r="BP107" s="80" t="s">
        <v>954</v>
      </c>
      <c r="BQ107" s="83"/>
      <c r="BR107" s="634" t="s">
        <v>979</v>
      </c>
      <c r="BT107" s="83"/>
      <c r="BU107" s="83"/>
      <c r="BV107" s="83"/>
      <c r="BW107" s="83"/>
      <c r="BX107" s="83"/>
      <c r="BY107" s="83"/>
      <c r="BZ107" s="83"/>
      <c r="CA107" s="83"/>
      <c r="CB107" s="83"/>
      <c r="CC107" s="83"/>
      <c r="CD107" s="83"/>
      <c r="CE107" s="83"/>
      <c r="CF107" s="83"/>
      <c r="CG107" s="83"/>
      <c r="CH107" s="606"/>
      <c r="CI107" s="83"/>
      <c r="CJ107" s="83"/>
      <c r="CK107" s="83"/>
      <c r="CL107" s="83"/>
      <c r="CM107" s="83"/>
      <c r="CP107" s="49"/>
    </row>
    <row r="108" spans="1:94" s="49" customFormat="1" ht="40.35" hidden="1" customHeight="1" x14ac:dyDescent="0.3">
      <c r="A108" s="15">
        <v>59</v>
      </c>
      <c r="B108" s="11" t="s">
        <v>742</v>
      </c>
      <c r="C108" s="7">
        <f t="shared" si="71"/>
        <v>0.1</v>
      </c>
      <c r="D108" s="7">
        <v>0.1</v>
      </c>
      <c r="E108" s="7">
        <f t="shared" si="40"/>
        <v>0</v>
      </c>
      <c r="F108" s="7">
        <f t="shared" si="41"/>
        <v>0</v>
      </c>
      <c r="G108" s="7">
        <f t="shared" si="42"/>
        <v>0</v>
      </c>
      <c r="H108" s="565"/>
      <c r="I108" s="565"/>
      <c r="J108" s="565"/>
      <c r="K108" s="565"/>
      <c r="L108" s="565"/>
      <c r="M108" s="7">
        <f t="shared" si="43"/>
        <v>0</v>
      </c>
      <c r="N108" s="565"/>
      <c r="O108" s="565"/>
      <c r="P108" s="565"/>
      <c r="Q108" s="565"/>
      <c r="R108" s="565"/>
      <c r="S108" s="565"/>
      <c r="T108" s="565"/>
      <c r="U108" s="7">
        <f t="shared" si="44"/>
        <v>0</v>
      </c>
      <c r="V108" s="565"/>
      <c r="W108" s="565"/>
      <c r="X108" s="565"/>
      <c r="Y108" s="565"/>
      <c r="Z108" s="565"/>
      <c r="AA108" s="565"/>
      <c r="AB108" s="565"/>
      <c r="AC108" s="565"/>
      <c r="AD108" s="25">
        <f t="shared" si="45"/>
        <v>0</v>
      </c>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7">
        <f t="shared" si="46"/>
        <v>0</v>
      </c>
      <c r="BH108" s="11"/>
      <c r="BI108" s="11"/>
      <c r="BJ108" s="11"/>
      <c r="BK108" s="10" t="s">
        <v>409</v>
      </c>
      <c r="BL108" s="17" t="s">
        <v>450</v>
      </c>
      <c r="BM108" s="15"/>
      <c r="BN108" s="15" t="s">
        <v>94</v>
      </c>
      <c r="BO108" s="15" t="s">
        <v>711</v>
      </c>
      <c r="BP108" s="15" t="s">
        <v>954</v>
      </c>
      <c r="BQ108" s="46"/>
      <c r="BR108" s="631"/>
      <c r="BT108" s="46"/>
      <c r="BU108" s="46"/>
      <c r="BV108" s="46"/>
      <c r="BW108" s="46"/>
      <c r="BX108" s="46"/>
      <c r="BY108" s="46"/>
      <c r="BZ108" s="46"/>
      <c r="CA108" s="46"/>
      <c r="CB108" s="46"/>
      <c r="CC108" s="46"/>
      <c r="CD108" s="46"/>
      <c r="CE108" s="46"/>
      <c r="CF108" s="46"/>
      <c r="CG108" s="46"/>
      <c r="CH108" s="588"/>
      <c r="CI108" s="46"/>
      <c r="CJ108" s="46"/>
      <c r="CK108" s="46"/>
      <c r="CL108" s="46"/>
      <c r="CM108" s="46"/>
    </row>
    <row r="109" spans="1:94" s="688" customFormat="1" ht="40.35" hidden="1" customHeight="1" x14ac:dyDescent="0.3">
      <c r="A109" s="680">
        <v>60</v>
      </c>
      <c r="B109" s="681" t="s">
        <v>743</v>
      </c>
      <c r="C109" s="682">
        <f t="shared" si="71"/>
        <v>0.1</v>
      </c>
      <c r="D109" s="682">
        <v>0.1</v>
      </c>
      <c r="E109" s="682">
        <f t="shared" si="40"/>
        <v>0</v>
      </c>
      <c r="F109" s="682">
        <f t="shared" si="41"/>
        <v>0</v>
      </c>
      <c r="G109" s="682">
        <f t="shared" si="42"/>
        <v>0</v>
      </c>
      <c r="H109" s="683"/>
      <c r="I109" s="683"/>
      <c r="J109" s="683"/>
      <c r="K109" s="683"/>
      <c r="L109" s="683"/>
      <c r="M109" s="682">
        <f t="shared" si="43"/>
        <v>0</v>
      </c>
      <c r="N109" s="683"/>
      <c r="O109" s="683"/>
      <c r="P109" s="690"/>
      <c r="Q109" s="683"/>
      <c r="R109" s="683"/>
      <c r="S109" s="683"/>
      <c r="T109" s="683"/>
      <c r="U109" s="682">
        <f t="shared" si="44"/>
        <v>0</v>
      </c>
      <c r="V109" s="565"/>
      <c r="W109" s="565"/>
      <c r="X109" s="565"/>
      <c r="Y109" s="565"/>
      <c r="Z109" s="565"/>
      <c r="AA109" s="565"/>
      <c r="AB109" s="565"/>
      <c r="AC109" s="565"/>
      <c r="AD109" s="25">
        <f t="shared" si="45"/>
        <v>0</v>
      </c>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682">
        <f t="shared" si="46"/>
        <v>0</v>
      </c>
      <c r="BH109" s="681"/>
      <c r="BI109" s="681"/>
      <c r="BJ109" s="681"/>
      <c r="BK109" s="685" t="s">
        <v>409</v>
      </c>
      <c r="BL109" s="691" t="s">
        <v>450</v>
      </c>
      <c r="BM109" s="680"/>
      <c r="BN109" s="680" t="s">
        <v>94</v>
      </c>
      <c r="BO109" s="680" t="s">
        <v>711</v>
      </c>
      <c r="BP109" s="680" t="s">
        <v>954</v>
      </c>
      <c r="BQ109" s="686"/>
      <c r="BR109" s="687" t="s">
        <v>1163</v>
      </c>
      <c r="BT109" s="686"/>
      <c r="BU109" s="686"/>
      <c r="BV109" s="686"/>
      <c r="BW109" s="686"/>
      <c r="BX109" s="686"/>
      <c r="BY109" s="686"/>
      <c r="BZ109" s="686"/>
      <c r="CA109" s="686"/>
      <c r="CB109" s="686"/>
      <c r="CC109" s="686"/>
      <c r="CD109" s="686"/>
      <c r="CE109" s="686"/>
      <c r="CF109" s="686"/>
      <c r="CG109" s="686"/>
      <c r="CH109" s="689"/>
      <c r="CI109" s="686"/>
      <c r="CJ109" s="686"/>
      <c r="CK109" s="686"/>
      <c r="CL109" s="686"/>
      <c r="CM109" s="686"/>
      <c r="CP109" s="49"/>
    </row>
    <row r="110" spans="1:94" s="49" customFormat="1" ht="40.35" hidden="1" customHeight="1" x14ac:dyDescent="0.3">
      <c r="A110" s="15">
        <v>61</v>
      </c>
      <c r="B110" s="643" t="s">
        <v>740</v>
      </c>
      <c r="C110" s="7">
        <f t="shared" si="71"/>
        <v>1.08</v>
      </c>
      <c r="D110" s="7"/>
      <c r="E110" s="7">
        <f t="shared" si="40"/>
        <v>1.08</v>
      </c>
      <c r="F110" s="7">
        <f t="shared" si="41"/>
        <v>1.08</v>
      </c>
      <c r="G110" s="7">
        <f t="shared" si="42"/>
        <v>0</v>
      </c>
      <c r="H110" s="565"/>
      <c r="I110" s="565"/>
      <c r="J110" s="565"/>
      <c r="K110" s="58">
        <v>1.08</v>
      </c>
      <c r="L110" s="565"/>
      <c r="M110" s="7">
        <f t="shared" si="43"/>
        <v>0</v>
      </c>
      <c r="N110" s="565"/>
      <c r="O110" s="565"/>
      <c r="P110" s="565"/>
      <c r="Q110" s="565"/>
      <c r="R110" s="565"/>
      <c r="S110" s="565"/>
      <c r="T110" s="565"/>
      <c r="U110" s="7">
        <f t="shared" si="44"/>
        <v>0</v>
      </c>
      <c r="V110" s="565"/>
      <c r="W110" s="565"/>
      <c r="X110" s="565"/>
      <c r="Y110" s="565"/>
      <c r="Z110" s="565"/>
      <c r="AA110" s="565"/>
      <c r="AB110" s="565"/>
      <c r="AC110" s="565"/>
      <c r="AD110" s="25">
        <f t="shared" si="45"/>
        <v>0</v>
      </c>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7">
        <f t="shared" si="46"/>
        <v>0</v>
      </c>
      <c r="BH110" s="11"/>
      <c r="BI110" s="11"/>
      <c r="BJ110" s="11"/>
      <c r="BK110" s="10" t="s">
        <v>409</v>
      </c>
      <c r="BL110" s="17" t="s">
        <v>450</v>
      </c>
      <c r="BM110" s="15" t="s">
        <v>1022</v>
      </c>
      <c r="BN110" s="15" t="s">
        <v>94</v>
      </c>
      <c r="BO110" s="15" t="s">
        <v>711</v>
      </c>
      <c r="BP110" s="15" t="s">
        <v>954</v>
      </c>
      <c r="BQ110" s="46"/>
      <c r="BR110" s="631"/>
      <c r="BT110" s="46"/>
      <c r="BU110" s="46"/>
      <c r="BV110" s="46"/>
      <c r="BW110" s="46"/>
      <c r="BX110" s="46"/>
      <c r="BY110" s="46"/>
      <c r="BZ110" s="46"/>
      <c r="CA110" s="46"/>
      <c r="CB110" s="46"/>
      <c r="CC110" s="46"/>
      <c r="CD110" s="46"/>
      <c r="CE110" s="46"/>
      <c r="CF110" s="46"/>
      <c r="CG110" s="46"/>
      <c r="CH110" s="588"/>
      <c r="CI110" s="46"/>
      <c r="CJ110" s="46"/>
      <c r="CK110" s="46"/>
      <c r="CL110" s="46"/>
      <c r="CM110" s="46"/>
    </row>
    <row r="111" spans="1:94" s="84" customFormat="1" ht="40.35" customHeight="1" x14ac:dyDescent="0.3">
      <c r="A111" s="80">
        <v>62</v>
      </c>
      <c r="B111" s="619" t="s">
        <v>391</v>
      </c>
      <c r="C111" s="74">
        <f t="shared" si="71"/>
        <v>0.4</v>
      </c>
      <c r="D111" s="74"/>
      <c r="E111" s="74">
        <f t="shared" si="40"/>
        <v>0.4</v>
      </c>
      <c r="F111" s="74">
        <f t="shared" si="41"/>
        <v>0.4</v>
      </c>
      <c r="G111" s="74">
        <f t="shared" si="42"/>
        <v>0</v>
      </c>
      <c r="H111" s="608"/>
      <c r="I111" s="608"/>
      <c r="J111" s="608"/>
      <c r="K111" s="74">
        <v>0.4</v>
      </c>
      <c r="L111" s="608"/>
      <c r="M111" s="74">
        <f t="shared" si="43"/>
        <v>0</v>
      </c>
      <c r="N111" s="608"/>
      <c r="O111" s="608"/>
      <c r="P111" s="608"/>
      <c r="Q111" s="608"/>
      <c r="R111" s="608"/>
      <c r="S111" s="608"/>
      <c r="T111" s="608"/>
      <c r="U111" s="74">
        <f t="shared" si="44"/>
        <v>0</v>
      </c>
      <c r="V111" s="565"/>
      <c r="W111" s="565"/>
      <c r="X111" s="565"/>
      <c r="Y111" s="565"/>
      <c r="Z111" s="565"/>
      <c r="AA111" s="565"/>
      <c r="AB111" s="565"/>
      <c r="AC111" s="565"/>
      <c r="AD111" s="25">
        <f t="shared" si="45"/>
        <v>0</v>
      </c>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74">
        <f t="shared" si="46"/>
        <v>0</v>
      </c>
      <c r="BH111" s="11"/>
      <c r="BI111" s="11"/>
      <c r="BJ111" s="11"/>
      <c r="BK111" s="79" t="s">
        <v>409</v>
      </c>
      <c r="BL111" s="87" t="s">
        <v>373</v>
      </c>
      <c r="BM111" s="80"/>
      <c r="BN111" s="80" t="s">
        <v>94</v>
      </c>
      <c r="BO111" s="80" t="s">
        <v>711</v>
      </c>
      <c r="BP111" s="80" t="s">
        <v>954</v>
      </c>
      <c r="BQ111" s="83"/>
      <c r="BR111" s="84" t="s">
        <v>979</v>
      </c>
      <c r="BT111" s="83"/>
      <c r="BU111" s="83"/>
      <c r="BV111" s="83"/>
      <c r="BW111" s="83"/>
      <c r="BX111" s="83"/>
      <c r="BY111" s="83"/>
      <c r="BZ111" s="83"/>
      <c r="CA111" s="83"/>
      <c r="CB111" s="83"/>
      <c r="CC111" s="83"/>
      <c r="CD111" s="83"/>
      <c r="CE111" s="83"/>
      <c r="CF111" s="83"/>
      <c r="CG111" s="83"/>
      <c r="CH111" s="606"/>
      <c r="CI111" s="83"/>
      <c r="CJ111" s="83"/>
      <c r="CK111" s="83"/>
      <c r="CL111" s="83"/>
      <c r="CM111" s="83"/>
      <c r="CP111" s="49"/>
    </row>
    <row r="112" spans="1:94" s="84" customFormat="1" ht="40.35" customHeight="1" x14ac:dyDescent="0.3">
      <c r="A112" s="80">
        <v>63</v>
      </c>
      <c r="B112" s="619" t="s">
        <v>230</v>
      </c>
      <c r="C112" s="74">
        <f t="shared" si="71"/>
        <v>0.4</v>
      </c>
      <c r="D112" s="74"/>
      <c r="E112" s="74">
        <f t="shared" si="40"/>
        <v>0.4</v>
      </c>
      <c r="F112" s="74">
        <f t="shared" si="41"/>
        <v>0.4</v>
      </c>
      <c r="G112" s="74">
        <f t="shared" si="42"/>
        <v>0</v>
      </c>
      <c r="H112" s="608"/>
      <c r="I112" s="608"/>
      <c r="J112" s="608"/>
      <c r="K112" s="74">
        <v>0.4</v>
      </c>
      <c r="L112" s="608"/>
      <c r="M112" s="74">
        <f t="shared" si="43"/>
        <v>0</v>
      </c>
      <c r="N112" s="608"/>
      <c r="O112" s="608"/>
      <c r="P112" s="608"/>
      <c r="Q112" s="608"/>
      <c r="R112" s="608"/>
      <c r="S112" s="608"/>
      <c r="T112" s="608"/>
      <c r="U112" s="74">
        <f t="shared" si="44"/>
        <v>0</v>
      </c>
      <c r="V112" s="565"/>
      <c r="W112" s="565"/>
      <c r="X112" s="565"/>
      <c r="Y112" s="565"/>
      <c r="Z112" s="565"/>
      <c r="AA112" s="565"/>
      <c r="AB112" s="565"/>
      <c r="AC112" s="565"/>
      <c r="AD112" s="25">
        <f t="shared" si="45"/>
        <v>0</v>
      </c>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74">
        <f t="shared" si="46"/>
        <v>0</v>
      </c>
      <c r="BH112" s="11"/>
      <c r="BI112" s="11"/>
      <c r="BJ112" s="11"/>
      <c r="BK112" s="79" t="s">
        <v>409</v>
      </c>
      <c r="BL112" s="87" t="s">
        <v>373</v>
      </c>
      <c r="BM112" s="80" t="s">
        <v>1010</v>
      </c>
      <c r="BN112" s="80" t="s">
        <v>94</v>
      </c>
      <c r="BO112" s="80" t="s">
        <v>711</v>
      </c>
      <c r="BP112" s="80" t="s">
        <v>954</v>
      </c>
      <c r="BQ112" s="83"/>
      <c r="BR112" s="84" t="s">
        <v>979</v>
      </c>
      <c r="BT112" s="83"/>
      <c r="BU112" s="83"/>
      <c r="BV112" s="83"/>
      <c r="BW112" s="83"/>
      <c r="BX112" s="83"/>
      <c r="BY112" s="83"/>
      <c r="BZ112" s="83"/>
      <c r="CA112" s="83"/>
      <c r="CB112" s="83"/>
      <c r="CC112" s="83"/>
      <c r="CD112" s="83"/>
      <c r="CE112" s="83"/>
      <c r="CF112" s="83"/>
      <c r="CG112" s="83"/>
      <c r="CH112" s="606"/>
      <c r="CI112" s="83"/>
      <c r="CJ112" s="83"/>
      <c r="CK112" s="83"/>
      <c r="CL112" s="83"/>
      <c r="CM112" s="83"/>
      <c r="CP112" s="49"/>
    </row>
    <row r="113" spans="1:94" s="595" customFormat="1" ht="40.35" hidden="1" customHeight="1" x14ac:dyDescent="0.3">
      <c r="A113" s="112">
        <v>64</v>
      </c>
      <c r="B113" s="621" t="s">
        <v>1120</v>
      </c>
      <c r="C113" s="593">
        <f t="shared" ref="C113" si="72">D113+E113</f>
        <v>0.22</v>
      </c>
      <c r="D113" s="593">
        <v>0.2</v>
      </c>
      <c r="E113" s="593">
        <f t="shared" ref="E113" si="73">F113+U113+BG113</f>
        <v>0.02</v>
      </c>
      <c r="F113" s="593">
        <f t="shared" ref="F113" si="74">G113+K113+L113+M113+R113+S113+T113</f>
        <v>0.02</v>
      </c>
      <c r="G113" s="593">
        <f t="shared" ref="G113" si="75">H113+I113+J113</f>
        <v>0</v>
      </c>
      <c r="H113" s="601"/>
      <c r="I113" s="601"/>
      <c r="J113" s="601"/>
      <c r="K113" s="601">
        <v>0.02</v>
      </c>
      <c r="L113" s="601"/>
      <c r="M113" s="593">
        <f t="shared" ref="M113" si="76">SUM(N113:P113)</f>
        <v>0</v>
      </c>
      <c r="N113" s="601"/>
      <c r="O113" s="601"/>
      <c r="P113" s="601"/>
      <c r="Q113" s="601"/>
      <c r="R113" s="601"/>
      <c r="S113" s="601"/>
      <c r="T113" s="601"/>
      <c r="U113" s="593">
        <f t="shared" ref="U113" si="77">V113+W113+X113+Y113+Z113+AA113+AB113+AC113+AD113+AU113+AV113+AW113+AX113+AY113+AZ113+BA113+BB113+BC113+BD113+BE113+BF113</f>
        <v>0</v>
      </c>
      <c r="V113" s="601"/>
      <c r="W113" s="601"/>
      <c r="X113" s="601"/>
      <c r="Y113" s="601"/>
      <c r="Z113" s="601"/>
      <c r="AA113" s="601"/>
      <c r="AB113" s="601"/>
      <c r="AC113" s="601"/>
      <c r="AD113" s="596">
        <f t="shared" ref="AD113" si="78">SUM(AE113:AT113)</f>
        <v>0</v>
      </c>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593">
        <f t="shared" ref="BG113" si="79">BH113+BI113+BJ113</f>
        <v>0</v>
      </c>
      <c r="BH113" s="592"/>
      <c r="BI113" s="592"/>
      <c r="BJ113" s="592"/>
      <c r="BK113" s="597" t="s">
        <v>409</v>
      </c>
      <c r="BL113" s="602" t="s">
        <v>373</v>
      </c>
      <c r="BM113" s="112"/>
      <c r="BN113" s="112" t="s">
        <v>94</v>
      </c>
      <c r="BO113" s="10" t="s">
        <v>1121</v>
      </c>
      <c r="BP113" s="112" t="s">
        <v>863</v>
      </c>
      <c r="BQ113" s="250"/>
      <c r="BR113" s="633"/>
      <c r="BS113" s="595" t="s">
        <v>1118</v>
      </c>
      <c r="BT113" s="250"/>
      <c r="BU113" s="250"/>
      <c r="BV113" s="250"/>
      <c r="BW113" s="250"/>
      <c r="BX113" s="250"/>
      <c r="BY113" s="250"/>
      <c r="BZ113" s="250"/>
      <c r="CA113" s="250"/>
      <c r="CB113" s="250"/>
      <c r="CC113" s="250"/>
      <c r="CD113" s="250"/>
      <c r="CE113" s="250"/>
      <c r="CF113" s="250"/>
      <c r="CG113" s="250"/>
      <c r="CH113" s="570"/>
      <c r="CI113" s="250"/>
      <c r="CJ113" s="250"/>
      <c r="CK113" s="250"/>
      <c r="CL113" s="250"/>
      <c r="CM113" s="250"/>
    </row>
    <row r="114" spans="1:94" s="84" customFormat="1" ht="40.35" customHeight="1" x14ac:dyDescent="0.3">
      <c r="A114" s="80">
        <v>64</v>
      </c>
      <c r="B114" s="619" t="s">
        <v>231</v>
      </c>
      <c r="C114" s="74">
        <f t="shared" si="71"/>
        <v>0.2</v>
      </c>
      <c r="D114" s="74"/>
      <c r="E114" s="74">
        <f t="shared" si="40"/>
        <v>0.2</v>
      </c>
      <c r="F114" s="74">
        <f t="shared" si="41"/>
        <v>0.2</v>
      </c>
      <c r="G114" s="74">
        <f t="shared" si="42"/>
        <v>0</v>
      </c>
      <c r="H114" s="608"/>
      <c r="I114" s="608"/>
      <c r="J114" s="608"/>
      <c r="K114" s="608">
        <v>0.2</v>
      </c>
      <c r="L114" s="608"/>
      <c r="M114" s="74">
        <f t="shared" si="43"/>
        <v>0</v>
      </c>
      <c r="N114" s="608"/>
      <c r="O114" s="608"/>
      <c r="P114" s="608"/>
      <c r="Q114" s="608"/>
      <c r="R114" s="608"/>
      <c r="S114" s="608"/>
      <c r="T114" s="608"/>
      <c r="U114" s="74">
        <f t="shared" si="44"/>
        <v>0</v>
      </c>
      <c r="V114" s="565"/>
      <c r="W114" s="565"/>
      <c r="X114" s="565"/>
      <c r="Y114" s="565"/>
      <c r="Z114" s="565"/>
      <c r="AA114" s="565"/>
      <c r="AB114" s="565"/>
      <c r="AC114" s="565"/>
      <c r="AD114" s="25">
        <f t="shared" si="45"/>
        <v>0</v>
      </c>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74">
        <f t="shared" si="46"/>
        <v>0</v>
      </c>
      <c r="BH114" s="11"/>
      <c r="BI114" s="11"/>
      <c r="BJ114" s="11"/>
      <c r="BK114" s="79" t="s">
        <v>409</v>
      </c>
      <c r="BL114" s="87" t="s">
        <v>373</v>
      </c>
      <c r="BM114" s="80"/>
      <c r="BN114" s="80" t="s">
        <v>94</v>
      </c>
      <c r="BO114" s="80" t="s">
        <v>711</v>
      </c>
      <c r="BP114" s="80" t="s">
        <v>954</v>
      </c>
      <c r="BQ114" s="83"/>
      <c r="BR114" s="84" t="s">
        <v>979</v>
      </c>
      <c r="BT114" s="83"/>
      <c r="BU114" s="83"/>
      <c r="BV114" s="83"/>
      <c r="BW114" s="83"/>
      <c r="BX114" s="83"/>
      <c r="BY114" s="83"/>
      <c r="BZ114" s="83"/>
      <c r="CA114" s="83"/>
      <c r="CB114" s="83"/>
      <c r="CC114" s="83"/>
      <c r="CD114" s="83"/>
      <c r="CE114" s="83"/>
      <c r="CF114" s="83"/>
      <c r="CG114" s="83"/>
      <c r="CH114" s="606"/>
      <c r="CI114" s="83"/>
      <c r="CJ114" s="83"/>
      <c r="CK114" s="83"/>
      <c r="CL114" s="83"/>
      <c r="CM114" s="83"/>
      <c r="CP114" s="49"/>
    </row>
    <row r="115" spans="1:94" s="84" customFormat="1" ht="40.35" customHeight="1" x14ac:dyDescent="0.3">
      <c r="A115" s="80">
        <v>65</v>
      </c>
      <c r="B115" s="619" t="s">
        <v>233</v>
      </c>
      <c r="C115" s="74">
        <f t="shared" si="71"/>
        <v>0.32</v>
      </c>
      <c r="D115" s="74"/>
      <c r="E115" s="74">
        <f t="shared" si="40"/>
        <v>0.32</v>
      </c>
      <c r="F115" s="74">
        <f t="shared" si="41"/>
        <v>0.32</v>
      </c>
      <c r="G115" s="74">
        <f t="shared" si="42"/>
        <v>0</v>
      </c>
      <c r="H115" s="608"/>
      <c r="I115" s="608"/>
      <c r="J115" s="608"/>
      <c r="K115" s="608">
        <v>0.32</v>
      </c>
      <c r="L115" s="608"/>
      <c r="M115" s="74">
        <f t="shared" si="43"/>
        <v>0</v>
      </c>
      <c r="N115" s="608"/>
      <c r="O115" s="608"/>
      <c r="P115" s="608"/>
      <c r="Q115" s="608"/>
      <c r="R115" s="608"/>
      <c r="S115" s="608"/>
      <c r="T115" s="608"/>
      <c r="U115" s="74">
        <f t="shared" si="44"/>
        <v>0</v>
      </c>
      <c r="V115" s="565"/>
      <c r="W115" s="565"/>
      <c r="X115" s="565"/>
      <c r="Y115" s="565"/>
      <c r="Z115" s="565"/>
      <c r="AA115" s="565"/>
      <c r="AB115" s="565"/>
      <c r="AC115" s="565"/>
      <c r="AD115" s="25">
        <f t="shared" si="45"/>
        <v>0</v>
      </c>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74">
        <f t="shared" si="46"/>
        <v>0</v>
      </c>
      <c r="BH115" s="11"/>
      <c r="BI115" s="11"/>
      <c r="BJ115" s="11"/>
      <c r="BK115" s="79" t="s">
        <v>409</v>
      </c>
      <c r="BL115" s="87" t="s">
        <v>373</v>
      </c>
      <c r="BM115" s="80"/>
      <c r="BN115" s="80" t="s">
        <v>94</v>
      </c>
      <c r="BO115" s="80" t="s">
        <v>711</v>
      </c>
      <c r="BP115" s="80" t="s">
        <v>954</v>
      </c>
      <c r="BQ115" s="83"/>
      <c r="BR115" s="84" t="s">
        <v>979</v>
      </c>
      <c r="BT115" s="83"/>
      <c r="BU115" s="83"/>
      <c r="BV115" s="83"/>
      <c r="BW115" s="83"/>
      <c r="BX115" s="83"/>
      <c r="BY115" s="83"/>
      <c r="BZ115" s="83"/>
      <c r="CA115" s="83"/>
      <c r="CB115" s="83"/>
      <c r="CC115" s="83"/>
      <c r="CD115" s="83"/>
      <c r="CE115" s="83"/>
      <c r="CF115" s="83"/>
      <c r="CG115" s="83"/>
      <c r="CH115" s="606"/>
      <c r="CI115" s="83"/>
      <c r="CJ115" s="83"/>
      <c r="CK115" s="83"/>
      <c r="CL115" s="83"/>
      <c r="CM115" s="83"/>
      <c r="CP115" s="49"/>
    </row>
    <row r="116" spans="1:94" s="84" customFormat="1" ht="40.35" customHeight="1" x14ac:dyDescent="0.3">
      <c r="A116" s="80">
        <v>66</v>
      </c>
      <c r="B116" s="619" t="s">
        <v>234</v>
      </c>
      <c r="C116" s="74">
        <f t="shared" si="71"/>
        <v>0.04</v>
      </c>
      <c r="D116" s="74"/>
      <c r="E116" s="74">
        <f t="shared" ref="E116:E180" si="80">F116+U116+BG116</f>
        <v>0.04</v>
      </c>
      <c r="F116" s="74">
        <f t="shared" ref="F116:F180" si="81">G116+K116+L116+M116+R116+S116+T116</f>
        <v>0</v>
      </c>
      <c r="G116" s="74">
        <f t="shared" ref="G116:G134" si="82">H116+I116+J116</f>
        <v>0</v>
      </c>
      <c r="H116" s="608"/>
      <c r="I116" s="608"/>
      <c r="J116" s="608"/>
      <c r="K116" s="608"/>
      <c r="L116" s="608"/>
      <c r="M116" s="74">
        <f t="shared" ref="M116:M180" si="83">SUM(N116:P116)</f>
        <v>0</v>
      </c>
      <c r="N116" s="608"/>
      <c r="O116" s="608"/>
      <c r="P116" s="608"/>
      <c r="Q116" s="608"/>
      <c r="R116" s="608"/>
      <c r="S116" s="608"/>
      <c r="T116" s="608"/>
      <c r="U116" s="74">
        <f t="shared" ref="U116:U180" si="84">V116+W116+X116+Y116+Z116+AA116+AB116+AC116+AD116+AU116+AV116+AW116+AX116+AY116+AZ116+BA116+BB116+BC116+BD116+BE116+BF116</f>
        <v>0.04</v>
      </c>
      <c r="V116" s="565"/>
      <c r="W116" s="565"/>
      <c r="X116" s="565"/>
      <c r="Y116" s="565"/>
      <c r="Z116" s="565"/>
      <c r="AA116" s="565"/>
      <c r="AB116" s="565"/>
      <c r="AC116" s="565"/>
      <c r="AD116" s="25">
        <f t="shared" ref="AD116:AD180" si="85">SUM(AE116:AT116)</f>
        <v>0</v>
      </c>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v>0.04</v>
      </c>
      <c r="BE116" s="565"/>
      <c r="BF116" s="565"/>
      <c r="BG116" s="74">
        <f t="shared" ref="BG116:BG134" si="86">BH116+BI116+BJ116</f>
        <v>0</v>
      </c>
      <c r="BH116" s="11"/>
      <c r="BI116" s="11"/>
      <c r="BJ116" s="11"/>
      <c r="BK116" s="79" t="s">
        <v>409</v>
      </c>
      <c r="BL116" s="87" t="s">
        <v>373</v>
      </c>
      <c r="BM116" s="80"/>
      <c r="BN116" s="80" t="s">
        <v>94</v>
      </c>
      <c r="BO116" s="80" t="s">
        <v>711</v>
      </c>
      <c r="BP116" s="80" t="s">
        <v>953</v>
      </c>
      <c r="BQ116" s="83"/>
      <c r="BR116" s="84" t="s">
        <v>979</v>
      </c>
      <c r="BT116" s="83"/>
      <c r="BU116" s="83"/>
      <c r="BV116" s="83"/>
      <c r="BW116" s="83"/>
      <c r="BX116" s="83"/>
      <c r="BY116" s="83"/>
      <c r="BZ116" s="83"/>
      <c r="CA116" s="83"/>
      <c r="CB116" s="83"/>
      <c r="CC116" s="83"/>
      <c r="CD116" s="83"/>
      <c r="CE116" s="83"/>
      <c r="CF116" s="83"/>
      <c r="CG116" s="83"/>
      <c r="CH116" s="606"/>
      <c r="CI116" s="83"/>
      <c r="CJ116" s="83"/>
      <c r="CK116" s="83"/>
      <c r="CL116" s="83"/>
      <c r="CM116" s="83"/>
      <c r="CP116" s="49"/>
    </row>
    <row r="117" spans="1:94" s="84" customFormat="1" ht="40.35" customHeight="1" x14ac:dyDescent="0.3">
      <c r="A117" s="80">
        <v>67</v>
      </c>
      <c r="B117" s="619" t="s">
        <v>671</v>
      </c>
      <c r="C117" s="74">
        <f t="shared" si="71"/>
        <v>0.32</v>
      </c>
      <c r="D117" s="74"/>
      <c r="E117" s="74">
        <f t="shared" si="80"/>
        <v>0.32</v>
      </c>
      <c r="F117" s="74">
        <f t="shared" si="81"/>
        <v>0.32</v>
      </c>
      <c r="G117" s="74">
        <f t="shared" si="82"/>
        <v>0</v>
      </c>
      <c r="H117" s="608"/>
      <c r="I117" s="608"/>
      <c r="J117" s="608"/>
      <c r="K117" s="620">
        <v>0.32</v>
      </c>
      <c r="L117" s="608"/>
      <c r="M117" s="74">
        <f t="shared" si="83"/>
        <v>0</v>
      </c>
      <c r="N117" s="608"/>
      <c r="O117" s="608"/>
      <c r="P117" s="608"/>
      <c r="Q117" s="608"/>
      <c r="R117" s="608"/>
      <c r="S117" s="608"/>
      <c r="T117" s="608"/>
      <c r="U117" s="74">
        <f t="shared" si="84"/>
        <v>0</v>
      </c>
      <c r="V117" s="565"/>
      <c r="W117" s="565"/>
      <c r="X117" s="565"/>
      <c r="Y117" s="565"/>
      <c r="Z117" s="565"/>
      <c r="AA117" s="565"/>
      <c r="AB117" s="565"/>
      <c r="AC117" s="565"/>
      <c r="AD117" s="25">
        <f t="shared" si="85"/>
        <v>0</v>
      </c>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74">
        <f t="shared" si="86"/>
        <v>0</v>
      </c>
      <c r="BH117" s="11"/>
      <c r="BI117" s="11"/>
      <c r="BJ117" s="11"/>
      <c r="BK117" s="79" t="s">
        <v>409</v>
      </c>
      <c r="BL117" s="87" t="s">
        <v>373</v>
      </c>
      <c r="BM117" s="80" t="s">
        <v>1011</v>
      </c>
      <c r="BN117" s="80" t="s">
        <v>94</v>
      </c>
      <c r="BO117" s="80" t="s">
        <v>711</v>
      </c>
      <c r="BP117" s="80" t="s">
        <v>953</v>
      </c>
      <c r="BQ117" s="83"/>
      <c r="BR117" s="84" t="s">
        <v>979</v>
      </c>
      <c r="BT117" s="83"/>
      <c r="BU117" s="83"/>
      <c r="BV117" s="83"/>
      <c r="BW117" s="83"/>
      <c r="BX117" s="83"/>
      <c r="BY117" s="83"/>
      <c r="BZ117" s="83"/>
      <c r="CA117" s="83"/>
      <c r="CB117" s="83"/>
      <c r="CC117" s="83"/>
      <c r="CD117" s="83"/>
      <c r="CE117" s="83"/>
      <c r="CF117" s="83"/>
      <c r="CG117" s="83"/>
      <c r="CH117" s="606"/>
      <c r="CI117" s="83"/>
      <c r="CJ117" s="83"/>
      <c r="CK117" s="83"/>
      <c r="CL117" s="83"/>
      <c r="CM117" s="83"/>
      <c r="CP117" s="49"/>
    </row>
    <row r="118" spans="1:94" s="49" customFormat="1" ht="40.35" hidden="1" customHeight="1" x14ac:dyDescent="0.3">
      <c r="A118" s="15">
        <v>71</v>
      </c>
      <c r="B118" s="11" t="s">
        <v>531</v>
      </c>
      <c r="C118" s="7">
        <f t="shared" si="71"/>
        <v>0.2</v>
      </c>
      <c r="D118" s="7"/>
      <c r="E118" s="7">
        <f t="shared" si="80"/>
        <v>0.2</v>
      </c>
      <c r="F118" s="7">
        <f t="shared" si="81"/>
        <v>0.2</v>
      </c>
      <c r="G118" s="7">
        <f t="shared" si="82"/>
        <v>0</v>
      </c>
      <c r="H118" s="565"/>
      <c r="I118" s="565"/>
      <c r="J118" s="565"/>
      <c r="K118" s="58">
        <v>0.2</v>
      </c>
      <c r="L118" s="565"/>
      <c r="M118" s="7">
        <f t="shared" si="83"/>
        <v>0</v>
      </c>
      <c r="N118" s="565"/>
      <c r="O118" s="565"/>
      <c r="P118" s="565"/>
      <c r="Q118" s="565"/>
      <c r="R118" s="565"/>
      <c r="S118" s="565"/>
      <c r="T118" s="565"/>
      <c r="U118" s="7">
        <f t="shared" si="84"/>
        <v>0</v>
      </c>
      <c r="V118" s="565"/>
      <c r="W118" s="565"/>
      <c r="X118" s="565"/>
      <c r="Y118" s="565"/>
      <c r="Z118" s="565"/>
      <c r="AA118" s="565"/>
      <c r="AB118" s="565"/>
      <c r="AC118" s="565"/>
      <c r="AD118" s="25">
        <f t="shared" si="85"/>
        <v>0</v>
      </c>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7">
        <f t="shared" si="86"/>
        <v>0</v>
      </c>
      <c r="BH118" s="11"/>
      <c r="BI118" s="11"/>
      <c r="BJ118" s="11"/>
      <c r="BK118" s="10" t="s">
        <v>409</v>
      </c>
      <c r="BL118" s="15" t="s">
        <v>139</v>
      </c>
      <c r="BM118" s="15" t="s">
        <v>1012</v>
      </c>
      <c r="BN118" s="15" t="s">
        <v>94</v>
      </c>
      <c r="BO118" s="15" t="s">
        <v>1156</v>
      </c>
      <c r="BP118" s="15" t="s">
        <v>954</v>
      </c>
      <c r="BQ118" s="46"/>
      <c r="BR118" s="631"/>
      <c r="BS118" s="49" t="s">
        <v>1118</v>
      </c>
      <c r="BT118" s="46"/>
      <c r="BU118" s="46"/>
      <c r="BV118" s="46"/>
      <c r="BW118" s="46"/>
      <c r="BX118" s="46"/>
      <c r="BY118" s="46"/>
      <c r="BZ118" s="46"/>
      <c r="CA118" s="46"/>
      <c r="CB118" s="46"/>
      <c r="CC118" s="46"/>
      <c r="CD118" s="46"/>
      <c r="CE118" s="46"/>
      <c r="CF118" s="46"/>
      <c r="CG118" s="46"/>
      <c r="CH118" s="588"/>
      <c r="CI118" s="46"/>
      <c r="CJ118" s="46"/>
      <c r="CK118" s="46"/>
      <c r="CL118" s="46"/>
      <c r="CM118" s="46"/>
    </row>
    <row r="119" spans="1:94" s="628" customFormat="1" ht="40.35" customHeight="1" x14ac:dyDescent="0.3">
      <c r="A119" s="603">
        <v>72</v>
      </c>
      <c r="B119" s="624" t="s">
        <v>503</v>
      </c>
      <c r="C119" s="625">
        <f t="shared" si="71"/>
        <v>13.5</v>
      </c>
      <c r="D119" s="625"/>
      <c r="E119" s="625">
        <f t="shared" si="80"/>
        <v>13.5</v>
      </c>
      <c r="F119" s="625">
        <f t="shared" si="81"/>
        <v>13.3</v>
      </c>
      <c r="G119" s="625">
        <f t="shared" si="82"/>
        <v>0.3</v>
      </c>
      <c r="H119" s="625"/>
      <c r="I119" s="625">
        <v>0.3</v>
      </c>
      <c r="J119" s="625"/>
      <c r="K119" s="625">
        <v>10</v>
      </c>
      <c r="L119" s="625">
        <v>3</v>
      </c>
      <c r="M119" s="625">
        <f t="shared" si="83"/>
        <v>0</v>
      </c>
      <c r="N119" s="625"/>
      <c r="O119" s="625"/>
      <c r="P119" s="625"/>
      <c r="Q119" s="625"/>
      <c r="R119" s="625"/>
      <c r="S119" s="625"/>
      <c r="T119" s="625"/>
      <c r="U119" s="625">
        <f t="shared" si="84"/>
        <v>0.2</v>
      </c>
      <c r="V119" s="74"/>
      <c r="W119" s="74"/>
      <c r="X119" s="74"/>
      <c r="Y119" s="74"/>
      <c r="Z119" s="74"/>
      <c r="AA119" s="74"/>
      <c r="AB119" s="74"/>
      <c r="AC119" s="74"/>
      <c r="AD119" s="645">
        <f t="shared" si="85"/>
        <v>0</v>
      </c>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v>0.2</v>
      </c>
      <c r="BE119" s="74"/>
      <c r="BF119" s="74"/>
      <c r="BG119" s="625">
        <f t="shared" si="86"/>
        <v>0</v>
      </c>
      <c r="BH119" s="74"/>
      <c r="BI119" s="74"/>
      <c r="BJ119" s="74"/>
      <c r="BK119" s="627" t="s">
        <v>409</v>
      </c>
      <c r="BL119" s="664" t="s">
        <v>139</v>
      </c>
      <c r="BM119" s="665" t="s">
        <v>1014</v>
      </c>
      <c r="BN119" s="603" t="s">
        <v>94</v>
      </c>
      <c r="BO119" s="603" t="s">
        <v>761</v>
      </c>
      <c r="BP119" s="603" t="s">
        <v>954</v>
      </c>
      <c r="BQ119" s="339" t="s">
        <v>854</v>
      </c>
      <c r="BR119" s="636" t="s">
        <v>979</v>
      </c>
      <c r="BS119" s="628" t="s">
        <v>1127</v>
      </c>
      <c r="BT119" s="339" t="s">
        <v>1141</v>
      </c>
      <c r="BU119" s="339"/>
      <c r="BV119" s="339"/>
      <c r="BW119" s="339"/>
      <c r="BX119" s="339"/>
      <c r="BY119" s="339"/>
      <c r="BZ119" s="339"/>
      <c r="CA119" s="339"/>
      <c r="CB119" s="339"/>
      <c r="CC119" s="339"/>
      <c r="CD119" s="339"/>
      <c r="CE119" s="339"/>
      <c r="CF119" s="339"/>
      <c r="CG119" s="339"/>
      <c r="CH119" s="629"/>
      <c r="CI119" s="339"/>
      <c r="CJ119" s="339"/>
      <c r="CK119" s="339"/>
      <c r="CL119" s="339"/>
      <c r="CM119" s="339"/>
      <c r="CP119" s="84" t="s">
        <v>1104</v>
      </c>
    </row>
    <row r="120" spans="1:94" s="49" customFormat="1" ht="40.35" hidden="1" customHeight="1" x14ac:dyDescent="0.3">
      <c r="A120" s="15">
        <v>73</v>
      </c>
      <c r="B120" s="11" t="s">
        <v>991</v>
      </c>
      <c r="C120" s="7">
        <f t="shared" si="71"/>
        <v>16</v>
      </c>
      <c r="D120" s="590">
        <v>16</v>
      </c>
      <c r="E120" s="7">
        <f t="shared" si="80"/>
        <v>0</v>
      </c>
      <c r="F120" s="7">
        <f t="shared" si="81"/>
        <v>0</v>
      </c>
      <c r="G120" s="7">
        <f t="shared" si="82"/>
        <v>0</v>
      </c>
      <c r="H120" s="565"/>
      <c r="I120" s="565"/>
      <c r="J120" s="565"/>
      <c r="K120" s="565"/>
      <c r="L120" s="565"/>
      <c r="M120" s="7">
        <f t="shared" si="83"/>
        <v>0</v>
      </c>
      <c r="N120" s="565"/>
      <c r="O120" s="565"/>
      <c r="P120" s="58"/>
      <c r="Q120" s="565"/>
      <c r="R120" s="565"/>
      <c r="S120" s="565"/>
      <c r="T120" s="565"/>
      <c r="U120" s="7">
        <f t="shared" si="84"/>
        <v>0</v>
      </c>
      <c r="V120" s="565"/>
      <c r="W120" s="565"/>
      <c r="X120" s="565"/>
      <c r="Y120" s="565"/>
      <c r="Z120" s="565"/>
      <c r="AA120" s="565"/>
      <c r="AB120" s="565"/>
      <c r="AC120" s="565"/>
      <c r="AD120" s="25">
        <f t="shared" si="85"/>
        <v>0</v>
      </c>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7">
        <f t="shared" si="86"/>
        <v>0</v>
      </c>
      <c r="BH120" s="11"/>
      <c r="BI120" s="11"/>
      <c r="BJ120" s="11"/>
      <c r="BK120" s="10" t="s">
        <v>409</v>
      </c>
      <c r="BL120" s="63" t="s">
        <v>169</v>
      </c>
      <c r="BM120" s="15" t="s">
        <v>1015</v>
      </c>
      <c r="BN120" s="63" t="s">
        <v>94</v>
      </c>
      <c r="BO120" s="15" t="s">
        <v>992</v>
      </c>
      <c r="BP120" s="15" t="s">
        <v>863</v>
      </c>
      <c r="BQ120" s="46" t="s">
        <v>854</v>
      </c>
      <c r="BR120" s="631"/>
      <c r="BS120" s="49" t="s">
        <v>1129</v>
      </c>
      <c r="BT120" s="46"/>
      <c r="BU120" s="46"/>
      <c r="BV120" s="46"/>
      <c r="BW120" s="46"/>
      <c r="BX120" s="46"/>
      <c r="BY120" s="46"/>
      <c r="BZ120" s="46"/>
      <c r="CA120" s="46"/>
      <c r="CB120" s="46"/>
      <c r="CC120" s="46"/>
      <c r="CD120" s="46"/>
      <c r="CE120" s="46"/>
      <c r="CF120" s="46"/>
      <c r="CG120" s="46"/>
      <c r="CH120" s="588"/>
      <c r="CI120" s="46"/>
      <c r="CJ120" s="46"/>
      <c r="CK120" s="46"/>
      <c r="CL120" s="46"/>
      <c r="CM120" s="46"/>
    </row>
    <row r="121" spans="1:94" s="49" customFormat="1" ht="40.35" hidden="1" customHeight="1" x14ac:dyDescent="0.3">
      <c r="A121" s="15">
        <v>77</v>
      </c>
      <c r="B121" s="47" t="s">
        <v>929</v>
      </c>
      <c r="C121" s="7">
        <f t="shared" si="71"/>
        <v>0.12</v>
      </c>
      <c r="D121" s="585">
        <v>0.12</v>
      </c>
      <c r="E121" s="7">
        <f t="shared" si="80"/>
        <v>0</v>
      </c>
      <c r="F121" s="7">
        <f t="shared" si="81"/>
        <v>0</v>
      </c>
      <c r="G121" s="7">
        <f t="shared" si="82"/>
        <v>0</v>
      </c>
      <c r="H121" s="565"/>
      <c r="I121" s="565"/>
      <c r="J121" s="565"/>
      <c r="K121" s="565"/>
      <c r="L121" s="565"/>
      <c r="M121" s="7">
        <f t="shared" si="83"/>
        <v>0</v>
      </c>
      <c r="N121" s="565"/>
      <c r="O121" s="565"/>
      <c r="P121" s="58"/>
      <c r="Q121" s="565"/>
      <c r="R121" s="565"/>
      <c r="S121" s="565"/>
      <c r="T121" s="565"/>
      <c r="U121" s="7">
        <f t="shared" si="84"/>
        <v>0</v>
      </c>
      <c r="V121" s="565"/>
      <c r="W121" s="565"/>
      <c r="X121" s="565"/>
      <c r="Y121" s="565"/>
      <c r="Z121" s="565"/>
      <c r="AA121" s="565"/>
      <c r="AB121" s="565"/>
      <c r="AC121" s="565"/>
      <c r="AD121" s="25">
        <f t="shared" si="85"/>
        <v>0</v>
      </c>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7">
        <f t="shared" si="86"/>
        <v>0</v>
      </c>
      <c r="BH121" s="11"/>
      <c r="BI121" s="11"/>
      <c r="BJ121" s="11"/>
      <c r="BK121" s="10" t="s">
        <v>409</v>
      </c>
      <c r="BL121" s="594" t="s">
        <v>139</v>
      </c>
      <c r="BM121" s="15" t="s">
        <v>1021</v>
      </c>
      <c r="BN121" s="63" t="s">
        <v>94</v>
      </c>
      <c r="BO121" s="15" t="s">
        <v>1156</v>
      </c>
      <c r="BP121" s="15" t="s">
        <v>863</v>
      </c>
      <c r="BQ121" s="46"/>
      <c r="BR121" s="631"/>
      <c r="BS121" s="49" t="s">
        <v>1118</v>
      </c>
      <c r="BU121" s="46"/>
      <c r="BV121" s="46"/>
      <c r="BW121" s="46"/>
      <c r="BX121" s="46"/>
      <c r="BY121" s="46"/>
      <c r="BZ121" s="46"/>
      <c r="CA121" s="46"/>
      <c r="CB121" s="46"/>
      <c r="CC121" s="46"/>
      <c r="CD121" s="46"/>
      <c r="CE121" s="46"/>
      <c r="CF121" s="46"/>
      <c r="CG121" s="46"/>
      <c r="CH121" s="588"/>
      <c r="CI121" s="46"/>
      <c r="CJ121" s="46"/>
      <c r="CK121" s="46"/>
      <c r="CL121" s="46"/>
      <c r="CM121" s="46"/>
    </row>
    <row r="122" spans="1:94" s="49" customFormat="1" ht="40.35" hidden="1" customHeight="1" x14ac:dyDescent="0.3">
      <c r="A122" s="15">
        <v>80</v>
      </c>
      <c r="B122" s="47" t="s">
        <v>932</v>
      </c>
      <c r="C122" s="7">
        <f t="shared" si="71"/>
        <v>0.12</v>
      </c>
      <c r="D122" s="585">
        <v>0.06</v>
      </c>
      <c r="E122" s="7">
        <f t="shared" si="80"/>
        <v>0.06</v>
      </c>
      <c r="F122" s="7">
        <f t="shared" si="81"/>
        <v>0.06</v>
      </c>
      <c r="G122" s="7">
        <f t="shared" si="82"/>
        <v>0</v>
      </c>
      <c r="H122" s="565"/>
      <c r="I122" s="565"/>
      <c r="J122" s="565"/>
      <c r="K122" s="565">
        <v>0.03</v>
      </c>
      <c r="L122" s="565">
        <v>0.03</v>
      </c>
      <c r="M122" s="7">
        <f t="shared" si="83"/>
        <v>0</v>
      </c>
      <c r="N122" s="565"/>
      <c r="O122" s="565"/>
      <c r="P122" s="58"/>
      <c r="Q122" s="565"/>
      <c r="R122" s="565"/>
      <c r="S122" s="565"/>
      <c r="T122" s="565"/>
      <c r="U122" s="7">
        <f t="shared" si="84"/>
        <v>0</v>
      </c>
      <c r="V122" s="565"/>
      <c r="W122" s="565"/>
      <c r="X122" s="565"/>
      <c r="Y122" s="565"/>
      <c r="Z122" s="565"/>
      <c r="AA122" s="565"/>
      <c r="AB122" s="565"/>
      <c r="AC122" s="565"/>
      <c r="AD122" s="25">
        <f t="shared" si="85"/>
        <v>0</v>
      </c>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7">
        <f t="shared" si="86"/>
        <v>0</v>
      </c>
      <c r="BH122" s="11"/>
      <c r="BI122" s="11"/>
      <c r="BJ122" s="11"/>
      <c r="BK122" s="10" t="s">
        <v>409</v>
      </c>
      <c r="BL122" s="594" t="s">
        <v>139</v>
      </c>
      <c r="BM122" s="15"/>
      <c r="BN122" s="63" t="s">
        <v>94</v>
      </c>
      <c r="BO122" s="15" t="s">
        <v>1157</v>
      </c>
      <c r="BP122" s="15" t="s">
        <v>863</v>
      </c>
      <c r="BQ122" s="46"/>
      <c r="BR122" s="631"/>
      <c r="BS122" s="49" t="s">
        <v>1118</v>
      </c>
      <c r="BT122" s="46"/>
      <c r="BU122" s="46"/>
      <c r="BV122" s="46"/>
      <c r="BW122" s="46"/>
      <c r="BX122" s="46"/>
      <c r="BY122" s="46"/>
      <c r="BZ122" s="46"/>
      <c r="CA122" s="46"/>
      <c r="CB122" s="46"/>
      <c r="CC122" s="46"/>
      <c r="CD122" s="46"/>
      <c r="CE122" s="46"/>
      <c r="CF122" s="46"/>
      <c r="CG122" s="46"/>
      <c r="CH122" s="588"/>
      <c r="CI122" s="46"/>
      <c r="CJ122" s="46"/>
      <c r="CK122" s="46"/>
      <c r="CL122" s="46"/>
      <c r="CM122" s="46"/>
    </row>
    <row r="123" spans="1:94" s="595" customFormat="1" ht="40.35" hidden="1" customHeight="1" x14ac:dyDescent="0.3">
      <c r="A123" s="112">
        <v>81</v>
      </c>
      <c r="B123" s="639" t="s">
        <v>945</v>
      </c>
      <c r="C123" s="593">
        <f t="shared" si="71"/>
        <v>0.05</v>
      </c>
      <c r="D123" s="640"/>
      <c r="E123" s="593">
        <f t="shared" si="80"/>
        <v>0.05</v>
      </c>
      <c r="F123" s="593">
        <f t="shared" si="81"/>
        <v>0.05</v>
      </c>
      <c r="G123" s="593">
        <f t="shared" si="82"/>
        <v>0</v>
      </c>
      <c r="H123" s="601"/>
      <c r="I123" s="601"/>
      <c r="J123" s="601"/>
      <c r="K123" s="601">
        <v>0.05</v>
      </c>
      <c r="L123" s="601"/>
      <c r="M123" s="593">
        <f t="shared" si="83"/>
        <v>0</v>
      </c>
      <c r="N123" s="601"/>
      <c r="O123" s="601"/>
      <c r="P123" s="600"/>
      <c r="Q123" s="601"/>
      <c r="R123" s="601"/>
      <c r="S123" s="601"/>
      <c r="T123" s="601"/>
      <c r="U123" s="593">
        <f t="shared" si="84"/>
        <v>0</v>
      </c>
      <c r="V123" s="565"/>
      <c r="W123" s="565"/>
      <c r="X123" s="565"/>
      <c r="Y123" s="565"/>
      <c r="Z123" s="565"/>
      <c r="AA123" s="565"/>
      <c r="AB123" s="565"/>
      <c r="AC123" s="565"/>
      <c r="AD123" s="25">
        <f t="shared" si="85"/>
        <v>0</v>
      </c>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93">
        <f t="shared" si="86"/>
        <v>0</v>
      </c>
      <c r="BH123" s="11"/>
      <c r="BI123" s="11"/>
      <c r="BJ123" s="11"/>
      <c r="BK123" s="597" t="s">
        <v>409</v>
      </c>
      <c r="BL123" s="594" t="s">
        <v>139</v>
      </c>
      <c r="BM123" s="112"/>
      <c r="BN123" s="602" t="s">
        <v>94</v>
      </c>
      <c r="BO123" s="112" t="s">
        <v>1158</v>
      </c>
      <c r="BP123" s="112" t="s">
        <v>863</v>
      </c>
      <c r="BQ123" s="250"/>
      <c r="BR123" s="633"/>
      <c r="BS123" s="595" t="s">
        <v>1155</v>
      </c>
      <c r="BT123" s="250"/>
      <c r="BU123" s="250"/>
      <c r="BV123" s="250"/>
      <c r="BW123" s="250"/>
      <c r="BX123" s="250"/>
      <c r="BY123" s="250"/>
      <c r="BZ123" s="250"/>
      <c r="CA123" s="250"/>
      <c r="CB123" s="250"/>
      <c r="CC123" s="250"/>
      <c r="CD123" s="250"/>
      <c r="CE123" s="250"/>
      <c r="CF123" s="250"/>
      <c r="CG123" s="250"/>
      <c r="CH123" s="570"/>
      <c r="CI123" s="250"/>
      <c r="CJ123" s="250"/>
      <c r="CK123" s="250"/>
      <c r="CL123" s="250"/>
      <c r="CM123" s="250"/>
      <c r="CP123" s="49"/>
    </row>
    <row r="124" spans="1:94" s="49" customFormat="1" ht="40.35" hidden="1" customHeight="1" x14ac:dyDescent="0.3">
      <c r="A124" s="15">
        <v>85</v>
      </c>
      <c r="B124" s="583" t="s">
        <v>846</v>
      </c>
      <c r="C124" s="7">
        <f t="shared" si="71"/>
        <v>0.02</v>
      </c>
      <c r="D124" s="65"/>
      <c r="E124" s="7">
        <f t="shared" si="80"/>
        <v>0.02</v>
      </c>
      <c r="F124" s="7">
        <f t="shared" si="81"/>
        <v>0.02</v>
      </c>
      <c r="G124" s="7">
        <f t="shared" si="82"/>
        <v>0</v>
      </c>
      <c r="H124" s="565"/>
      <c r="I124" s="565"/>
      <c r="J124" s="565"/>
      <c r="K124" s="565">
        <v>0.02</v>
      </c>
      <c r="L124" s="565"/>
      <c r="M124" s="7">
        <f t="shared" si="83"/>
        <v>0</v>
      </c>
      <c r="N124" s="565"/>
      <c r="O124" s="565"/>
      <c r="P124" s="58"/>
      <c r="Q124" s="565"/>
      <c r="R124" s="565"/>
      <c r="S124" s="565"/>
      <c r="T124" s="565"/>
      <c r="U124" s="7">
        <f t="shared" si="84"/>
        <v>0</v>
      </c>
      <c r="V124" s="565"/>
      <c r="W124" s="565"/>
      <c r="X124" s="565"/>
      <c r="Y124" s="565"/>
      <c r="Z124" s="565"/>
      <c r="AA124" s="565"/>
      <c r="AB124" s="565"/>
      <c r="AC124" s="565"/>
      <c r="AD124" s="25">
        <f t="shared" si="85"/>
        <v>0</v>
      </c>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7">
        <f t="shared" si="86"/>
        <v>0</v>
      </c>
      <c r="BH124" s="11"/>
      <c r="BI124" s="11"/>
      <c r="BJ124" s="11"/>
      <c r="BK124" s="10" t="s">
        <v>409</v>
      </c>
      <c r="BL124" s="15" t="s">
        <v>131</v>
      </c>
      <c r="BM124" s="15" t="s">
        <v>1020</v>
      </c>
      <c r="BN124" s="14" t="s">
        <v>94</v>
      </c>
      <c r="BO124" s="15" t="s">
        <v>505</v>
      </c>
      <c r="BP124" s="15" t="s">
        <v>863</v>
      </c>
      <c r="BQ124" s="46"/>
      <c r="BR124" s="631"/>
      <c r="BT124" s="46"/>
      <c r="BU124" s="46"/>
      <c r="BV124" s="46"/>
      <c r="BW124" s="46"/>
      <c r="BX124" s="46"/>
      <c r="BY124" s="46"/>
      <c r="BZ124" s="46"/>
      <c r="CA124" s="46"/>
      <c r="CB124" s="46"/>
      <c r="CC124" s="46"/>
      <c r="CD124" s="46"/>
      <c r="CE124" s="46"/>
      <c r="CF124" s="46"/>
      <c r="CG124" s="46"/>
      <c r="CH124" s="588"/>
      <c r="CI124" s="46"/>
      <c r="CJ124" s="46"/>
      <c r="CK124" s="46"/>
      <c r="CL124" s="46"/>
      <c r="CM124" s="46"/>
    </row>
    <row r="125" spans="1:94" s="49" customFormat="1" ht="40.35" hidden="1" customHeight="1" x14ac:dyDescent="0.3">
      <c r="A125" s="15">
        <v>86</v>
      </c>
      <c r="B125" s="583" t="s">
        <v>1166</v>
      </c>
      <c r="C125" s="7">
        <f t="shared" si="71"/>
        <v>0.5</v>
      </c>
      <c r="D125" s="65"/>
      <c r="E125" s="7">
        <f t="shared" si="80"/>
        <v>0.5</v>
      </c>
      <c r="F125" s="7">
        <f t="shared" si="81"/>
        <v>0.5</v>
      </c>
      <c r="G125" s="7">
        <f t="shared" si="82"/>
        <v>0</v>
      </c>
      <c r="H125" s="565"/>
      <c r="I125" s="565"/>
      <c r="J125" s="565"/>
      <c r="K125" s="565">
        <v>0.5</v>
      </c>
      <c r="L125" s="565"/>
      <c r="M125" s="7">
        <f t="shared" si="83"/>
        <v>0</v>
      </c>
      <c r="N125" s="565"/>
      <c r="O125" s="565"/>
      <c r="P125" s="58"/>
      <c r="Q125" s="565"/>
      <c r="R125" s="565"/>
      <c r="S125" s="565"/>
      <c r="T125" s="565"/>
      <c r="U125" s="7">
        <f t="shared" si="84"/>
        <v>0</v>
      </c>
      <c r="V125" s="565"/>
      <c r="W125" s="565"/>
      <c r="X125" s="565"/>
      <c r="Y125" s="565"/>
      <c r="Z125" s="565"/>
      <c r="AA125" s="565"/>
      <c r="AB125" s="565"/>
      <c r="AC125" s="565"/>
      <c r="AD125" s="25">
        <f t="shared" si="85"/>
        <v>0</v>
      </c>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7">
        <f t="shared" si="86"/>
        <v>0</v>
      </c>
      <c r="BH125" s="11"/>
      <c r="BI125" s="11"/>
      <c r="BJ125" s="11"/>
      <c r="BK125" s="10" t="s">
        <v>409</v>
      </c>
      <c r="BL125" s="15" t="s">
        <v>131</v>
      </c>
      <c r="BM125" s="15" t="s">
        <v>1020</v>
      </c>
      <c r="BN125" s="14" t="s">
        <v>94</v>
      </c>
      <c r="BO125" s="15" t="s">
        <v>505</v>
      </c>
      <c r="BP125" s="15" t="s">
        <v>863</v>
      </c>
      <c r="BQ125" s="46"/>
      <c r="BR125" s="631"/>
      <c r="BT125" s="46"/>
      <c r="BU125" s="46"/>
      <c r="BV125" s="46"/>
      <c r="BW125" s="46"/>
      <c r="BX125" s="46"/>
      <c r="BY125" s="46"/>
      <c r="BZ125" s="46"/>
      <c r="CA125" s="46"/>
      <c r="CB125" s="46"/>
      <c r="CC125" s="46"/>
      <c r="CD125" s="46"/>
      <c r="CE125" s="46"/>
      <c r="CF125" s="46"/>
      <c r="CG125" s="46"/>
      <c r="CH125" s="588"/>
      <c r="CI125" s="46"/>
      <c r="CJ125" s="46"/>
      <c r="CK125" s="46"/>
      <c r="CL125" s="46"/>
      <c r="CM125" s="46"/>
    </row>
    <row r="126" spans="1:94" s="49" customFormat="1" ht="40.35" hidden="1" customHeight="1" x14ac:dyDescent="0.3">
      <c r="A126" s="15">
        <v>87</v>
      </c>
      <c r="B126" s="571" t="s">
        <v>937</v>
      </c>
      <c r="C126" s="7">
        <f t="shared" si="71"/>
        <v>0.2</v>
      </c>
      <c r="D126" s="65"/>
      <c r="E126" s="7">
        <f t="shared" si="80"/>
        <v>0.2</v>
      </c>
      <c r="F126" s="7">
        <f t="shared" si="81"/>
        <v>0.2</v>
      </c>
      <c r="G126" s="7">
        <f t="shared" si="82"/>
        <v>0</v>
      </c>
      <c r="H126" s="565"/>
      <c r="I126" s="565"/>
      <c r="J126" s="565"/>
      <c r="K126" s="578">
        <v>0.2</v>
      </c>
      <c r="L126" s="565"/>
      <c r="M126" s="7">
        <f t="shared" si="83"/>
        <v>0</v>
      </c>
      <c r="N126" s="565"/>
      <c r="O126" s="565"/>
      <c r="P126" s="58"/>
      <c r="Q126" s="565"/>
      <c r="R126" s="565"/>
      <c r="S126" s="565"/>
      <c r="T126" s="565"/>
      <c r="U126" s="7">
        <f t="shared" si="84"/>
        <v>0</v>
      </c>
      <c r="V126" s="565"/>
      <c r="W126" s="565"/>
      <c r="X126" s="565"/>
      <c r="Y126" s="565"/>
      <c r="Z126" s="565"/>
      <c r="AA126" s="565"/>
      <c r="AB126" s="565"/>
      <c r="AC126" s="565"/>
      <c r="AD126" s="25">
        <f t="shared" si="85"/>
        <v>0</v>
      </c>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7">
        <f t="shared" si="86"/>
        <v>0</v>
      </c>
      <c r="BH126" s="11"/>
      <c r="BI126" s="11"/>
      <c r="BJ126" s="11"/>
      <c r="BK126" s="10" t="s">
        <v>409</v>
      </c>
      <c r="BL126" s="17" t="s">
        <v>450</v>
      </c>
      <c r="BM126" s="15"/>
      <c r="BN126" s="38" t="s">
        <v>94</v>
      </c>
      <c r="BO126" s="15" t="s">
        <v>505</v>
      </c>
      <c r="BP126" s="15" t="s">
        <v>863</v>
      </c>
      <c r="BQ126" s="46"/>
      <c r="BR126" s="631"/>
      <c r="BT126" s="46"/>
      <c r="BU126" s="46"/>
      <c r="BV126" s="46"/>
      <c r="BW126" s="46"/>
      <c r="BX126" s="46"/>
      <c r="BY126" s="46"/>
      <c r="BZ126" s="46"/>
      <c r="CA126" s="46"/>
      <c r="CB126" s="46"/>
      <c r="CC126" s="46"/>
      <c r="CD126" s="46"/>
      <c r="CE126" s="46"/>
      <c r="CF126" s="46"/>
      <c r="CG126" s="46"/>
      <c r="CH126" s="588"/>
      <c r="CI126" s="46"/>
      <c r="CJ126" s="46"/>
      <c r="CK126" s="46"/>
      <c r="CL126" s="46"/>
      <c r="CM126" s="46"/>
    </row>
    <row r="127" spans="1:94" s="49" customFormat="1" ht="40.35" hidden="1" customHeight="1" x14ac:dyDescent="0.3">
      <c r="A127" s="15">
        <v>88</v>
      </c>
      <c r="B127" s="571" t="s">
        <v>868</v>
      </c>
      <c r="C127" s="7">
        <f t="shared" si="71"/>
        <v>0.3</v>
      </c>
      <c r="D127" s="65"/>
      <c r="E127" s="7">
        <f t="shared" si="80"/>
        <v>0.3</v>
      </c>
      <c r="F127" s="7">
        <f t="shared" si="81"/>
        <v>0.3</v>
      </c>
      <c r="G127" s="7">
        <f t="shared" si="82"/>
        <v>0</v>
      </c>
      <c r="H127" s="565"/>
      <c r="I127" s="565"/>
      <c r="J127" s="565"/>
      <c r="K127" s="578">
        <v>0.3</v>
      </c>
      <c r="L127" s="565"/>
      <c r="M127" s="7">
        <f t="shared" si="83"/>
        <v>0</v>
      </c>
      <c r="N127" s="565"/>
      <c r="O127" s="565"/>
      <c r="P127" s="58"/>
      <c r="Q127" s="565"/>
      <c r="R127" s="565"/>
      <c r="S127" s="565"/>
      <c r="T127" s="565"/>
      <c r="U127" s="7">
        <f t="shared" si="84"/>
        <v>0</v>
      </c>
      <c r="V127" s="565"/>
      <c r="W127" s="565"/>
      <c r="X127" s="565"/>
      <c r="Y127" s="565"/>
      <c r="Z127" s="565"/>
      <c r="AA127" s="565"/>
      <c r="AB127" s="565"/>
      <c r="AC127" s="565"/>
      <c r="AD127" s="25">
        <f t="shared" si="85"/>
        <v>0</v>
      </c>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7">
        <f t="shared" si="86"/>
        <v>0</v>
      </c>
      <c r="BH127" s="11"/>
      <c r="BI127" s="11"/>
      <c r="BJ127" s="11"/>
      <c r="BK127" s="10" t="s">
        <v>409</v>
      </c>
      <c r="BL127" s="17" t="s">
        <v>450</v>
      </c>
      <c r="BM127" s="15" t="s">
        <v>1019</v>
      </c>
      <c r="BN127" s="38" t="s">
        <v>94</v>
      </c>
      <c r="BO127" s="15" t="s">
        <v>505</v>
      </c>
      <c r="BP127" s="15" t="s">
        <v>863</v>
      </c>
      <c r="BQ127" s="46"/>
      <c r="BR127" s="631"/>
      <c r="BT127" s="46"/>
      <c r="BU127" s="46"/>
      <c r="BV127" s="46"/>
      <c r="BW127" s="46"/>
      <c r="BX127" s="46"/>
      <c r="BY127" s="46"/>
      <c r="BZ127" s="46"/>
      <c r="CA127" s="46"/>
      <c r="CB127" s="46"/>
      <c r="CC127" s="46"/>
      <c r="CD127" s="46"/>
      <c r="CE127" s="46"/>
      <c r="CF127" s="46"/>
      <c r="CG127" s="46"/>
      <c r="CH127" s="588"/>
      <c r="CI127" s="46"/>
      <c r="CJ127" s="46"/>
      <c r="CK127" s="46"/>
      <c r="CL127" s="46"/>
      <c r="CM127" s="46"/>
    </row>
    <row r="128" spans="1:94" s="49" customFormat="1" ht="40.35" hidden="1" customHeight="1" x14ac:dyDescent="0.3">
      <c r="A128" s="15">
        <v>89</v>
      </c>
      <c r="B128" s="571" t="s">
        <v>859</v>
      </c>
      <c r="C128" s="7">
        <f t="shared" si="71"/>
        <v>0.5</v>
      </c>
      <c r="D128" s="65"/>
      <c r="E128" s="7">
        <f t="shared" si="80"/>
        <v>0.5</v>
      </c>
      <c r="F128" s="7">
        <f t="shared" si="81"/>
        <v>0.5</v>
      </c>
      <c r="G128" s="7">
        <f t="shared" si="82"/>
        <v>0</v>
      </c>
      <c r="H128" s="565"/>
      <c r="I128" s="565"/>
      <c r="J128" s="565"/>
      <c r="K128" s="578">
        <v>0.5</v>
      </c>
      <c r="L128" s="565"/>
      <c r="M128" s="7">
        <f t="shared" si="83"/>
        <v>0</v>
      </c>
      <c r="N128" s="565"/>
      <c r="O128" s="565"/>
      <c r="P128" s="58"/>
      <c r="Q128" s="565"/>
      <c r="R128" s="565"/>
      <c r="S128" s="565"/>
      <c r="T128" s="565"/>
      <c r="U128" s="7">
        <f t="shared" si="84"/>
        <v>0</v>
      </c>
      <c r="V128" s="565"/>
      <c r="W128" s="565"/>
      <c r="X128" s="565"/>
      <c r="Y128" s="565"/>
      <c r="Z128" s="565"/>
      <c r="AA128" s="565"/>
      <c r="AB128" s="565"/>
      <c r="AC128" s="565"/>
      <c r="AD128" s="25">
        <f t="shared" si="85"/>
        <v>0</v>
      </c>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7">
        <f t="shared" si="86"/>
        <v>0</v>
      </c>
      <c r="BH128" s="11"/>
      <c r="BI128" s="11"/>
      <c r="BJ128" s="11"/>
      <c r="BK128" s="10" t="s">
        <v>409</v>
      </c>
      <c r="BL128" s="17" t="s">
        <v>450</v>
      </c>
      <c r="BM128" s="15" t="s">
        <v>1013</v>
      </c>
      <c r="BN128" s="38" t="s">
        <v>94</v>
      </c>
      <c r="BO128" s="15" t="s">
        <v>505</v>
      </c>
      <c r="BP128" s="15" t="s">
        <v>863</v>
      </c>
      <c r="BQ128" s="46"/>
      <c r="BR128" s="631"/>
      <c r="BT128" s="46"/>
      <c r="BU128" s="46"/>
      <c r="BV128" s="46"/>
      <c r="BW128" s="46"/>
      <c r="BX128" s="46"/>
      <c r="BY128" s="46"/>
      <c r="BZ128" s="46"/>
      <c r="CA128" s="46"/>
      <c r="CB128" s="46"/>
      <c r="CC128" s="46"/>
      <c r="CD128" s="46"/>
      <c r="CE128" s="46"/>
      <c r="CF128" s="46"/>
      <c r="CG128" s="46"/>
      <c r="CH128" s="588"/>
      <c r="CI128" s="46"/>
      <c r="CJ128" s="46"/>
      <c r="CK128" s="46"/>
      <c r="CL128" s="46"/>
      <c r="CM128" s="46"/>
    </row>
    <row r="129" spans="1:94" s="49" customFormat="1" ht="40.35" hidden="1" customHeight="1" x14ac:dyDescent="0.3">
      <c r="A129" s="15">
        <v>90</v>
      </c>
      <c r="B129" s="579" t="s">
        <v>865</v>
      </c>
      <c r="C129" s="7">
        <f t="shared" si="71"/>
        <v>0.4</v>
      </c>
      <c r="D129" s="65"/>
      <c r="E129" s="7">
        <f t="shared" si="80"/>
        <v>0.4</v>
      </c>
      <c r="F129" s="7">
        <f t="shared" si="81"/>
        <v>0.4</v>
      </c>
      <c r="G129" s="7">
        <f t="shared" si="82"/>
        <v>0</v>
      </c>
      <c r="H129" s="565"/>
      <c r="I129" s="565"/>
      <c r="J129" s="565"/>
      <c r="K129" s="578">
        <v>0.4</v>
      </c>
      <c r="L129" s="565"/>
      <c r="M129" s="7">
        <f t="shared" si="83"/>
        <v>0</v>
      </c>
      <c r="N129" s="565"/>
      <c r="O129" s="565"/>
      <c r="P129" s="58"/>
      <c r="Q129" s="565"/>
      <c r="R129" s="565"/>
      <c r="S129" s="565"/>
      <c r="T129" s="565"/>
      <c r="U129" s="7">
        <f t="shared" si="84"/>
        <v>0</v>
      </c>
      <c r="V129" s="565"/>
      <c r="W129" s="565"/>
      <c r="X129" s="565"/>
      <c r="Y129" s="565"/>
      <c r="Z129" s="565"/>
      <c r="AA129" s="565"/>
      <c r="AB129" s="565"/>
      <c r="AC129" s="565"/>
      <c r="AD129" s="25">
        <f t="shared" si="85"/>
        <v>0</v>
      </c>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7">
        <f t="shared" si="86"/>
        <v>0</v>
      </c>
      <c r="BH129" s="11"/>
      <c r="BI129" s="11"/>
      <c r="BJ129" s="11"/>
      <c r="BK129" s="10" t="s">
        <v>409</v>
      </c>
      <c r="BL129" s="17" t="s">
        <v>450</v>
      </c>
      <c r="BM129" s="15" t="s">
        <v>1017</v>
      </c>
      <c r="BN129" s="38" t="s">
        <v>94</v>
      </c>
      <c r="BO129" s="15" t="s">
        <v>505</v>
      </c>
      <c r="BP129" s="15" t="s">
        <v>863</v>
      </c>
      <c r="BQ129" s="46"/>
      <c r="BR129" s="631"/>
      <c r="BT129" s="46"/>
      <c r="BU129" s="46"/>
      <c r="BV129" s="46"/>
      <c r="BW129" s="46"/>
      <c r="BX129" s="46"/>
      <c r="BY129" s="46"/>
      <c r="BZ129" s="46"/>
      <c r="CA129" s="46"/>
      <c r="CB129" s="46"/>
      <c r="CC129" s="46"/>
      <c r="CD129" s="46"/>
      <c r="CE129" s="46"/>
      <c r="CF129" s="46"/>
      <c r="CG129" s="46"/>
      <c r="CH129" s="588"/>
      <c r="CI129" s="46"/>
      <c r="CJ129" s="46"/>
      <c r="CK129" s="46"/>
      <c r="CL129" s="46"/>
      <c r="CM129" s="46"/>
    </row>
    <row r="130" spans="1:94" s="49" customFormat="1" ht="40.35" hidden="1" customHeight="1" x14ac:dyDescent="0.3">
      <c r="A130" s="15">
        <v>91</v>
      </c>
      <c r="B130" s="571" t="s">
        <v>860</v>
      </c>
      <c r="C130" s="7">
        <f t="shared" si="71"/>
        <v>0.3</v>
      </c>
      <c r="D130" s="65"/>
      <c r="E130" s="7">
        <f t="shared" si="80"/>
        <v>0.3</v>
      </c>
      <c r="F130" s="7">
        <f t="shared" si="81"/>
        <v>0.3</v>
      </c>
      <c r="G130" s="7">
        <f t="shared" si="82"/>
        <v>0</v>
      </c>
      <c r="H130" s="565"/>
      <c r="I130" s="565"/>
      <c r="J130" s="565"/>
      <c r="K130" s="578">
        <v>0.3</v>
      </c>
      <c r="L130" s="565"/>
      <c r="M130" s="7">
        <f t="shared" si="83"/>
        <v>0</v>
      </c>
      <c r="N130" s="565"/>
      <c r="O130" s="565"/>
      <c r="P130" s="58"/>
      <c r="Q130" s="565"/>
      <c r="R130" s="565"/>
      <c r="S130" s="565"/>
      <c r="T130" s="565"/>
      <c r="U130" s="7">
        <f t="shared" si="84"/>
        <v>0</v>
      </c>
      <c r="V130" s="565"/>
      <c r="W130" s="565"/>
      <c r="X130" s="565"/>
      <c r="Y130" s="565"/>
      <c r="Z130" s="565"/>
      <c r="AA130" s="565"/>
      <c r="AB130" s="565"/>
      <c r="AC130" s="565"/>
      <c r="AD130" s="25">
        <f t="shared" si="85"/>
        <v>0</v>
      </c>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7">
        <f t="shared" si="86"/>
        <v>0</v>
      </c>
      <c r="BH130" s="11"/>
      <c r="BI130" s="11"/>
      <c r="BJ130" s="11"/>
      <c r="BK130" s="10" t="s">
        <v>409</v>
      </c>
      <c r="BL130" s="17" t="s">
        <v>450</v>
      </c>
      <c r="BM130" s="15" t="s">
        <v>1018</v>
      </c>
      <c r="BN130" s="38" t="s">
        <v>94</v>
      </c>
      <c r="BO130" s="15" t="s">
        <v>505</v>
      </c>
      <c r="BP130" s="15" t="s">
        <v>863</v>
      </c>
      <c r="BQ130" s="46"/>
      <c r="BR130" s="631"/>
      <c r="BT130" s="46"/>
      <c r="BU130" s="46"/>
      <c r="BV130" s="46"/>
      <c r="BW130" s="46"/>
      <c r="BX130" s="46"/>
      <c r="BY130" s="46"/>
      <c r="BZ130" s="46"/>
      <c r="CA130" s="46"/>
      <c r="CB130" s="46"/>
      <c r="CC130" s="46"/>
      <c r="CD130" s="46"/>
      <c r="CE130" s="46"/>
      <c r="CF130" s="46"/>
      <c r="CG130" s="46"/>
      <c r="CH130" s="588"/>
      <c r="CI130" s="46"/>
      <c r="CJ130" s="46"/>
      <c r="CK130" s="46"/>
      <c r="CL130" s="46"/>
      <c r="CM130" s="46"/>
    </row>
    <row r="131" spans="1:94" s="49" customFormat="1" ht="40.35" hidden="1" customHeight="1" x14ac:dyDescent="0.3">
      <c r="A131" s="15">
        <v>92</v>
      </c>
      <c r="B131" s="571" t="s">
        <v>862</v>
      </c>
      <c r="C131" s="7">
        <f t="shared" si="71"/>
        <v>0.3</v>
      </c>
      <c r="D131" s="65"/>
      <c r="E131" s="7">
        <f t="shared" si="80"/>
        <v>0.3</v>
      </c>
      <c r="F131" s="7">
        <f t="shared" si="81"/>
        <v>0.3</v>
      </c>
      <c r="G131" s="7">
        <f t="shared" si="82"/>
        <v>0</v>
      </c>
      <c r="H131" s="565"/>
      <c r="I131" s="565"/>
      <c r="J131" s="565"/>
      <c r="K131" s="578">
        <v>0.3</v>
      </c>
      <c r="L131" s="565"/>
      <c r="M131" s="7">
        <f t="shared" si="83"/>
        <v>0</v>
      </c>
      <c r="N131" s="565"/>
      <c r="O131" s="565"/>
      <c r="P131" s="58"/>
      <c r="Q131" s="565"/>
      <c r="R131" s="565"/>
      <c r="S131" s="565"/>
      <c r="T131" s="565"/>
      <c r="U131" s="7">
        <f t="shared" si="84"/>
        <v>0</v>
      </c>
      <c r="V131" s="565"/>
      <c r="W131" s="565"/>
      <c r="X131" s="565"/>
      <c r="Y131" s="565"/>
      <c r="Z131" s="565"/>
      <c r="AA131" s="565"/>
      <c r="AB131" s="565"/>
      <c r="AC131" s="565"/>
      <c r="AD131" s="25">
        <f t="shared" si="85"/>
        <v>0</v>
      </c>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7">
        <f t="shared" si="86"/>
        <v>0</v>
      </c>
      <c r="BH131" s="11"/>
      <c r="BI131" s="11"/>
      <c r="BJ131" s="11"/>
      <c r="BK131" s="10" t="s">
        <v>409</v>
      </c>
      <c r="BL131" s="17" t="s">
        <v>450</v>
      </c>
      <c r="BM131" s="15" t="s">
        <v>1016</v>
      </c>
      <c r="BN131" s="38" t="s">
        <v>94</v>
      </c>
      <c r="BO131" s="15" t="s">
        <v>505</v>
      </c>
      <c r="BP131" s="15" t="s">
        <v>863</v>
      </c>
      <c r="BQ131" s="46"/>
      <c r="BR131" s="631"/>
      <c r="BT131" s="46"/>
      <c r="BU131" s="46"/>
      <c r="BV131" s="46"/>
      <c r="BW131" s="46"/>
      <c r="BX131" s="46"/>
      <c r="BY131" s="46"/>
      <c r="BZ131" s="46"/>
      <c r="CA131" s="46"/>
      <c r="CB131" s="46"/>
      <c r="CC131" s="46"/>
      <c r="CD131" s="46"/>
      <c r="CE131" s="46"/>
      <c r="CF131" s="46"/>
      <c r="CG131" s="46"/>
      <c r="CH131" s="588"/>
      <c r="CI131" s="46"/>
      <c r="CJ131" s="46"/>
      <c r="CK131" s="46"/>
      <c r="CL131" s="46"/>
      <c r="CM131" s="46"/>
    </row>
    <row r="132" spans="1:94" s="49" customFormat="1" ht="40.35" hidden="1" customHeight="1" x14ac:dyDescent="0.3">
      <c r="A132" s="15">
        <v>93</v>
      </c>
      <c r="B132" s="11" t="s">
        <v>892</v>
      </c>
      <c r="C132" s="7">
        <f t="shared" si="71"/>
        <v>0.5</v>
      </c>
      <c r="D132" s="7">
        <v>0.25</v>
      </c>
      <c r="E132" s="7">
        <f t="shared" si="80"/>
        <v>0.25</v>
      </c>
      <c r="F132" s="7">
        <f t="shared" si="81"/>
        <v>0.25</v>
      </c>
      <c r="G132" s="7">
        <f t="shared" si="82"/>
        <v>0</v>
      </c>
      <c r="H132" s="565"/>
      <c r="I132" s="565"/>
      <c r="J132" s="565"/>
      <c r="K132" s="7">
        <v>0.25</v>
      </c>
      <c r="L132" s="565"/>
      <c r="M132" s="7">
        <f t="shared" si="83"/>
        <v>0</v>
      </c>
      <c r="N132" s="565"/>
      <c r="O132" s="565"/>
      <c r="P132" s="58"/>
      <c r="Q132" s="565"/>
      <c r="R132" s="565"/>
      <c r="S132" s="565"/>
      <c r="T132" s="565"/>
      <c r="U132" s="7">
        <f t="shared" si="84"/>
        <v>0</v>
      </c>
      <c r="V132" s="565"/>
      <c r="W132" s="565"/>
      <c r="X132" s="565"/>
      <c r="Y132" s="565"/>
      <c r="Z132" s="565"/>
      <c r="AA132" s="565"/>
      <c r="AB132" s="565"/>
      <c r="AC132" s="565"/>
      <c r="AD132" s="25">
        <f t="shared" si="85"/>
        <v>0</v>
      </c>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7">
        <f t="shared" si="86"/>
        <v>0</v>
      </c>
      <c r="BH132" s="11"/>
      <c r="BI132" s="11"/>
      <c r="BJ132" s="11"/>
      <c r="BK132" s="10" t="s">
        <v>409</v>
      </c>
      <c r="BL132" s="17" t="s">
        <v>199</v>
      </c>
      <c r="BM132" s="15" t="s">
        <v>1042</v>
      </c>
      <c r="BN132" s="15" t="s">
        <v>94</v>
      </c>
      <c r="BO132" s="15" t="s">
        <v>1113</v>
      </c>
      <c r="BP132" s="15" t="s">
        <v>863</v>
      </c>
      <c r="BQ132" s="46"/>
      <c r="BR132" s="631"/>
      <c r="BS132" s="49" t="s">
        <v>1119</v>
      </c>
      <c r="BT132" s="46"/>
      <c r="BU132" s="46"/>
      <c r="BV132" s="46"/>
      <c r="BW132" s="46"/>
      <c r="BX132" s="46"/>
      <c r="BY132" s="46"/>
      <c r="BZ132" s="46"/>
      <c r="CA132" s="46"/>
      <c r="CB132" s="46"/>
      <c r="CC132" s="46"/>
      <c r="CD132" s="46"/>
      <c r="CE132" s="46"/>
      <c r="CF132" s="46"/>
      <c r="CG132" s="46"/>
      <c r="CH132" s="588"/>
      <c r="CI132" s="46"/>
      <c r="CJ132" s="46"/>
      <c r="CK132" s="46"/>
      <c r="CL132" s="46"/>
      <c r="CM132" s="46"/>
    </row>
    <row r="133" spans="1:94" s="49" customFormat="1" ht="40.35" hidden="1" customHeight="1" x14ac:dyDescent="0.3">
      <c r="A133" s="15">
        <v>94</v>
      </c>
      <c r="B133" s="11" t="s">
        <v>893</v>
      </c>
      <c r="C133" s="7">
        <f t="shared" si="71"/>
        <v>0.02</v>
      </c>
      <c r="D133" s="7">
        <v>0.02</v>
      </c>
      <c r="E133" s="7">
        <f t="shared" si="80"/>
        <v>0</v>
      </c>
      <c r="F133" s="7">
        <f t="shared" si="81"/>
        <v>0</v>
      </c>
      <c r="G133" s="7">
        <f t="shared" si="82"/>
        <v>0</v>
      </c>
      <c r="H133" s="565"/>
      <c r="I133" s="565"/>
      <c r="J133" s="565"/>
      <c r="K133" s="7"/>
      <c r="L133" s="565"/>
      <c r="M133" s="7">
        <f t="shared" si="83"/>
        <v>0</v>
      </c>
      <c r="N133" s="565"/>
      <c r="O133" s="565"/>
      <c r="P133" s="58"/>
      <c r="Q133" s="565"/>
      <c r="R133" s="565"/>
      <c r="S133" s="565"/>
      <c r="T133" s="565"/>
      <c r="U133" s="7">
        <f t="shared" si="84"/>
        <v>0</v>
      </c>
      <c r="V133" s="565"/>
      <c r="W133" s="565"/>
      <c r="X133" s="565"/>
      <c r="Y133" s="565"/>
      <c r="Z133" s="565"/>
      <c r="AA133" s="565"/>
      <c r="AB133" s="565"/>
      <c r="AC133" s="565"/>
      <c r="AD133" s="25">
        <f t="shared" si="85"/>
        <v>0</v>
      </c>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7">
        <f t="shared" si="86"/>
        <v>0</v>
      </c>
      <c r="BH133" s="11"/>
      <c r="BI133" s="11"/>
      <c r="BJ133" s="11"/>
      <c r="BK133" s="10" t="s">
        <v>409</v>
      </c>
      <c r="BL133" s="17" t="s">
        <v>199</v>
      </c>
      <c r="BM133" s="15"/>
      <c r="BN133" s="15" t="s">
        <v>94</v>
      </c>
      <c r="BO133" s="15" t="s">
        <v>1113</v>
      </c>
      <c r="BP133" s="15" t="s">
        <v>863</v>
      </c>
      <c r="BQ133" s="46"/>
      <c r="BR133" s="631"/>
      <c r="BS133" s="618" t="s">
        <v>1118</v>
      </c>
      <c r="BT133" s="46"/>
      <c r="BU133" s="46"/>
      <c r="BV133" s="46"/>
      <c r="BW133" s="46"/>
      <c r="BX133" s="46"/>
      <c r="BY133" s="46"/>
      <c r="BZ133" s="46"/>
      <c r="CA133" s="46"/>
      <c r="CB133" s="46"/>
      <c r="CC133" s="46"/>
      <c r="CD133" s="46"/>
      <c r="CE133" s="46"/>
      <c r="CF133" s="46"/>
      <c r="CG133" s="46"/>
      <c r="CH133" s="588"/>
      <c r="CI133" s="46"/>
      <c r="CJ133" s="46"/>
      <c r="CK133" s="46"/>
      <c r="CL133" s="46"/>
      <c r="CM133" s="46"/>
    </row>
    <row r="134" spans="1:94" s="84" customFormat="1" ht="40.35" customHeight="1" x14ac:dyDescent="0.3">
      <c r="A134" s="80">
        <v>95</v>
      </c>
      <c r="B134" s="123" t="s">
        <v>209</v>
      </c>
      <c r="C134" s="74">
        <f t="shared" si="71"/>
        <v>0.3</v>
      </c>
      <c r="D134" s="74">
        <v>0.15</v>
      </c>
      <c r="E134" s="74">
        <f t="shared" si="80"/>
        <v>0.15</v>
      </c>
      <c r="F134" s="74">
        <f t="shared" si="81"/>
        <v>0.15</v>
      </c>
      <c r="G134" s="74">
        <f t="shared" si="82"/>
        <v>0</v>
      </c>
      <c r="H134" s="608"/>
      <c r="I134" s="608"/>
      <c r="J134" s="608"/>
      <c r="K134" s="74">
        <v>0.15</v>
      </c>
      <c r="L134" s="608"/>
      <c r="M134" s="74">
        <f t="shared" si="83"/>
        <v>0</v>
      </c>
      <c r="N134" s="608"/>
      <c r="O134" s="608"/>
      <c r="P134" s="607"/>
      <c r="Q134" s="608"/>
      <c r="R134" s="608"/>
      <c r="S134" s="608"/>
      <c r="T134" s="608"/>
      <c r="U134" s="74">
        <f t="shared" si="84"/>
        <v>0</v>
      </c>
      <c r="V134" s="608"/>
      <c r="W134" s="608"/>
      <c r="X134" s="608"/>
      <c r="Y134" s="608"/>
      <c r="Z134" s="608"/>
      <c r="AA134" s="608"/>
      <c r="AB134" s="608"/>
      <c r="AC134" s="608"/>
      <c r="AD134" s="645">
        <f t="shared" si="85"/>
        <v>0</v>
      </c>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74">
        <f t="shared" si="86"/>
        <v>0</v>
      </c>
      <c r="BH134" s="123"/>
      <c r="BI134" s="123"/>
      <c r="BJ134" s="123"/>
      <c r="BK134" s="79" t="s">
        <v>409</v>
      </c>
      <c r="BL134" s="92" t="s">
        <v>199</v>
      </c>
      <c r="BM134" s="80" t="s">
        <v>1109</v>
      </c>
      <c r="BN134" s="80" t="s">
        <v>94</v>
      </c>
      <c r="BO134" s="80" t="s">
        <v>1113</v>
      </c>
      <c r="BP134" s="80" t="s">
        <v>954</v>
      </c>
      <c r="BQ134" s="83"/>
      <c r="BR134" s="634" t="s">
        <v>900</v>
      </c>
      <c r="BS134" s="84" t="s">
        <v>1119</v>
      </c>
      <c r="BT134" s="83"/>
      <c r="BU134" s="83"/>
      <c r="BV134" s="83"/>
      <c r="BW134" s="83"/>
      <c r="BX134" s="83"/>
      <c r="BY134" s="83"/>
      <c r="BZ134" s="83"/>
      <c r="CA134" s="83"/>
      <c r="CB134" s="83"/>
      <c r="CC134" s="83"/>
      <c r="CD134" s="83"/>
      <c r="CE134" s="83"/>
      <c r="CF134" s="83"/>
      <c r="CG134" s="83"/>
      <c r="CH134" s="606"/>
      <c r="CI134" s="83"/>
      <c r="CJ134" s="83"/>
      <c r="CK134" s="83"/>
      <c r="CL134" s="83"/>
      <c r="CM134" s="83"/>
    </row>
    <row r="135" spans="1:94" s="49" customFormat="1" ht="35.450000000000003" hidden="1" customHeight="1" x14ac:dyDescent="0.3">
      <c r="A135" s="15">
        <v>98</v>
      </c>
      <c r="B135" s="11" t="s">
        <v>1112</v>
      </c>
      <c r="C135" s="7">
        <v>0.5</v>
      </c>
      <c r="D135" s="7"/>
      <c r="E135" s="7">
        <v>0.5</v>
      </c>
      <c r="F135" s="7">
        <v>0.5</v>
      </c>
      <c r="G135" s="7">
        <v>0</v>
      </c>
      <c r="H135" s="565"/>
      <c r="I135" s="565"/>
      <c r="J135" s="565"/>
      <c r="K135" s="7">
        <v>0.5</v>
      </c>
      <c r="L135" s="565"/>
      <c r="M135" s="7">
        <v>0</v>
      </c>
      <c r="N135" s="565"/>
      <c r="O135" s="565"/>
      <c r="P135" s="58"/>
      <c r="Q135" s="565"/>
      <c r="R135" s="565"/>
      <c r="S135" s="565"/>
      <c r="T135" s="565"/>
      <c r="U135" s="7">
        <v>0</v>
      </c>
      <c r="V135" s="74">
        <v>0</v>
      </c>
      <c r="W135" s="79" t="s">
        <v>409</v>
      </c>
      <c r="X135" s="92" t="s">
        <v>199</v>
      </c>
      <c r="Y135" s="80" t="s">
        <v>1034</v>
      </c>
      <c r="Z135" s="80" t="s">
        <v>94</v>
      </c>
      <c r="AA135" s="80" t="s">
        <v>505</v>
      </c>
      <c r="AB135" s="80" t="s">
        <v>863</v>
      </c>
      <c r="AC135" s="83"/>
      <c r="AD135" s="84" t="s">
        <v>1111</v>
      </c>
      <c r="AE135" s="83"/>
      <c r="AF135" s="83"/>
      <c r="AG135" s="83"/>
      <c r="AH135" s="83"/>
      <c r="AI135" s="83"/>
      <c r="AJ135" s="83"/>
      <c r="AK135" s="83"/>
      <c r="AL135" s="83"/>
      <c r="AM135" s="83"/>
      <c r="AN135" s="83"/>
      <c r="AO135" s="83"/>
      <c r="AP135" s="83"/>
      <c r="AQ135" s="83"/>
      <c r="AR135" s="83"/>
      <c r="AS135" s="606"/>
      <c r="AT135" s="83"/>
      <c r="AU135" s="83"/>
      <c r="AV135" s="83"/>
      <c r="AW135" s="83"/>
      <c r="AX135" s="83"/>
      <c r="AY135" s="84"/>
      <c r="AZ135" s="84"/>
      <c r="BA135" s="84"/>
      <c r="BB135" s="84"/>
      <c r="BC135" s="84"/>
      <c r="BD135" s="84"/>
      <c r="BE135" s="84"/>
      <c r="BF135" s="84"/>
      <c r="BL135" s="17" t="s">
        <v>199</v>
      </c>
      <c r="BM135" s="642" t="s">
        <v>1114</v>
      </c>
      <c r="BN135" s="15" t="s">
        <v>94</v>
      </c>
      <c r="BO135" s="15" t="s">
        <v>1113</v>
      </c>
      <c r="BP135" s="15" t="s">
        <v>863</v>
      </c>
      <c r="BS135" s="49" t="s">
        <v>1118</v>
      </c>
      <c r="CP135" s="84"/>
    </row>
    <row r="136" spans="1:94" s="272" customFormat="1" ht="19.5" hidden="1" x14ac:dyDescent="0.35">
      <c r="A136" s="273" t="s">
        <v>785</v>
      </c>
      <c r="B136" s="274" t="s">
        <v>54</v>
      </c>
      <c r="C136" s="141">
        <f t="shared" si="71"/>
        <v>22.080000000000002</v>
      </c>
      <c r="D136" s="25">
        <f>SUM(D137:D177)</f>
        <v>1.6600000000000006</v>
      </c>
      <c r="E136" s="25">
        <f t="shared" si="80"/>
        <v>20.420000000000002</v>
      </c>
      <c r="F136" s="25">
        <f t="shared" si="81"/>
        <v>20.420000000000002</v>
      </c>
      <c r="G136" s="25">
        <f t="shared" ref="G136:L136" si="87">SUM(G137:G177)</f>
        <v>0</v>
      </c>
      <c r="H136" s="141">
        <f t="shared" si="87"/>
        <v>0</v>
      </c>
      <c r="I136" s="141">
        <f t="shared" si="87"/>
        <v>0</v>
      </c>
      <c r="J136" s="141">
        <f t="shared" si="87"/>
        <v>0</v>
      </c>
      <c r="K136" s="25">
        <f t="shared" si="87"/>
        <v>10.82</v>
      </c>
      <c r="L136" s="25">
        <f t="shared" si="87"/>
        <v>5.0999999999999996</v>
      </c>
      <c r="M136" s="141">
        <f t="shared" si="83"/>
        <v>4.5</v>
      </c>
      <c r="N136" s="141">
        <f t="shared" ref="N136:T136" si="88">SUM(N137:N177)</f>
        <v>0</v>
      </c>
      <c r="O136" s="141">
        <f t="shared" si="88"/>
        <v>0</v>
      </c>
      <c r="P136" s="25">
        <f t="shared" si="88"/>
        <v>4.5</v>
      </c>
      <c r="Q136" s="141">
        <f t="shared" si="88"/>
        <v>0</v>
      </c>
      <c r="R136" s="25">
        <f t="shared" si="88"/>
        <v>0</v>
      </c>
      <c r="S136" s="141">
        <f t="shared" si="88"/>
        <v>0</v>
      </c>
      <c r="T136" s="141">
        <f t="shared" si="88"/>
        <v>0</v>
      </c>
      <c r="U136" s="25">
        <f t="shared" si="84"/>
        <v>0</v>
      </c>
      <c r="V136" s="141">
        <f t="shared" ref="V136:AC136" si="89">SUM(V137:V177)</f>
        <v>0</v>
      </c>
      <c r="W136" s="141">
        <f t="shared" si="89"/>
        <v>0</v>
      </c>
      <c r="X136" s="141">
        <f t="shared" si="89"/>
        <v>0</v>
      </c>
      <c r="Y136" s="141">
        <f t="shared" si="89"/>
        <v>0</v>
      </c>
      <c r="Z136" s="141">
        <f t="shared" si="89"/>
        <v>0</v>
      </c>
      <c r="AA136" s="141">
        <f t="shared" si="89"/>
        <v>0</v>
      </c>
      <c r="AB136" s="141">
        <f t="shared" si="89"/>
        <v>0</v>
      </c>
      <c r="AC136" s="141">
        <f t="shared" si="89"/>
        <v>0</v>
      </c>
      <c r="AD136" s="141">
        <f t="shared" si="85"/>
        <v>0</v>
      </c>
      <c r="AE136" s="141">
        <f t="shared" ref="AE136:BJ136" si="90">SUM(AE137:AE177)</f>
        <v>0</v>
      </c>
      <c r="AF136" s="141">
        <f t="shared" si="90"/>
        <v>0</v>
      </c>
      <c r="AG136" s="141">
        <f t="shared" si="90"/>
        <v>0</v>
      </c>
      <c r="AH136" s="141">
        <f t="shared" si="90"/>
        <v>0</v>
      </c>
      <c r="AI136" s="141">
        <f t="shared" si="90"/>
        <v>0</v>
      </c>
      <c r="AJ136" s="141">
        <f t="shared" si="90"/>
        <v>0</v>
      </c>
      <c r="AK136" s="141">
        <f t="shared" si="90"/>
        <v>0</v>
      </c>
      <c r="AL136" s="141">
        <f t="shared" si="90"/>
        <v>0</v>
      </c>
      <c r="AM136" s="141">
        <f t="shared" si="90"/>
        <v>0</v>
      </c>
      <c r="AN136" s="141">
        <f t="shared" si="90"/>
        <v>0</v>
      </c>
      <c r="AO136" s="141">
        <f t="shared" si="90"/>
        <v>0</v>
      </c>
      <c r="AP136" s="141">
        <f t="shared" si="90"/>
        <v>0</v>
      </c>
      <c r="AQ136" s="141">
        <f t="shared" si="90"/>
        <v>0</v>
      </c>
      <c r="AR136" s="141">
        <f t="shared" si="90"/>
        <v>0</v>
      </c>
      <c r="AS136" s="141">
        <f t="shared" si="90"/>
        <v>0</v>
      </c>
      <c r="AT136" s="141">
        <f t="shared" si="90"/>
        <v>0</v>
      </c>
      <c r="AU136" s="141">
        <f t="shared" si="90"/>
        <v>0</v>
      </c>
      <c r="AV136" s="141">
        <f t="shared" si="90"/>
        <v>0</v>
      </c>
      <c r="AW136" s="141">
        <f t="shared" si="90"/>
        <v>0</v>
      </c>
      <c r="AX136" s="141">
        <f t="shared" si="90"/>
        <v>0</v>
      </c>
      <c r="AY136" s="141">
        <f t="shared" si="90"/>
        <v>0</v>
      </c>
      <c r="AZ136" s="141">
        <f t="shared" si="90"/>
        <v>0</v>
      </c>
      <c r="BA136" s="141">
        <f t="shared" si="90"/>
        <v>0</v>
      </c>
      <c r="BB136" s="141">
        <f t="shared" si="90"/>
        <v>0</v>
      </c>
      <c r="BC136" s="141">
        <f t="shared" si="90"/>
        <v>0</v>
      </c>
      <c r="BD136" s="141">
        <f t="shared" si="90"/>
        <v>0</v>
      </c>
      <c r="BE136" s="141">
        <f t="shared" si="90"/>
        <v>0</v>
      </c>
      <c r="BF136" s="141">
        <f t="shared" si="90"/>
        <v>0</v>
      </c>
      <c r="BG136" s="25">
        <f t="shared" si="90"/>
        <v>0</v>
      </c>
      <c r="BH136" s="141">
        <f t="shared" si="90"/>
        <v>0</v>
      </c>
      <c r="BI136" s="141">
        <f t="shared" si="90"/>
        <v>0</v>
      </c>
      <c r="BJ136" s="141">
        <f t="shared" si="90"/>
        <v>0</v>
      </c>
      <c r="BK136" s="29"/>
      <c r="BL136" s="31"/>
      <c r="BM136" s="27"/>
      <c r="BN136" s="31"/>
      <c r="BO136" s="31"/>
      <c r="BP136" s="275">
        <v>0</v>
      </c>
      <c r="BR136" s="635"/>
      <c r="CH136" s="574"/>
    </row>
    <row r="137" spans="1:94" s="688" customFormat="1" ht="36.6" hidden="1" customHeight="1" x14ac:dyDescent="0.3">
      <c r="A137" s="680">
        <v>1</v>
      </c>
      <c r="B137" s="681" t="s">
        <v>500</v>
      </c>
      <c r="C137" s="682">
        <f t="shared" si="71"/>
        <v>0.2</v>
      </c>
      <c r="D137" s="682"/>
      <c r="E137" s="682">
        <f t="shared" si="80"/>
        <v>0.2</v>
      </c>
      <c r="F137" s="682">
        <f t="shared" si="81"/>
        <v>0.2</v>
      </c>
      <c r="G137" s="682"/>
      <c r="H137" s="682"/>
      <c r="I137" s="683"/>
      <c r="J137" s="683"/>
      <c r="K137" s="692">
        <v>0.2</v>
      </c>
      <c r="L137" s="682"/>
      <c r="M137" s="682">
        <f t="shared" si="83"/>
        <v>0</v>
      </c>
      <c r="N137" s="682"/>
      <c r="O137" s="683"/>
      <c r="P137" s="682"/>
      <c r="Q137" s="683"/>
      <c r="R137" s="682"/>
      <c r="S137" s="683"/>
      <c r="T137" s="683"/>
      <c r="U137" s="682">
        <f t="shared" si="84"/>
        <v>0</v>
      </c>
      <c r="V137" s="565"/>
      <c r="W137" s="565"/>
      <c r="X137" s="565"/>
      <c r="Y137" s="565"/>
      <c r="Z137" s="7"/>
      <c r="AA137" s="565"/>
      <c r="AB137" s="565"/>
      <c r="AC137" s="565"/>
      <c r="AD137" s="25">
        <f t="shared" si="85"/>
        <v>0</v>
      </c>
      <c r="AE137" s="7"/>
      <c r="AF137" s="7"/>
      <c r="AG137" s="565"/>
      <c r="AH137" s="565"/>
      <c r="AI137" s="7"/>
      <c r="AJ137" s="565"/>
      <c r="AK137" s="7"/>
      <c r="AL137" s="565"/>
      <c r="AM137" s="565"/>
      <c r="AN137" s="565"/>
      <c r="AO137" s="565"/>
      <c r="AP137" s="565"/>
      <c r="AQ137" s="565"/>
      <c r="AR137" s="565"/>
      <c r="AS137" s="565"/>
      <c r="AT137" s="565"/>
      <c r="AU137" s="565"/>
      <c r="AV137" s="7"/>
      <c r="AW137" s="565"/>
      <c r="AX137" s="565"/>
      <c r="AY137" s="7"/>
      <c r="AZ137" s="7"/>
      <c r="BA137" s="565"/>
      <c r="BB137" s="565"/>
      <c r="BC137" s="565"/>
      <c r="BD137" s="7"/>
      <c r="BE137" s="565"/>
      <c r="BF137" s="565"/>
      <c r="BG137" s="682">
        <f t="shared" ref="BG137:BG186" si="91">BH137+BI137+BJ137</f>
        <v>0</v>
      </c>
      <c r="BH137" s="681"/>
      <c r="BI137" s="684"/>
      <c r="BJ137" s="681"/>
      <c r="BK137" s="685" t="s">
        <v>409</v>
      </c>
      <c r="BL137" s="693" t="s">
        <v>161</v>
      </c>
      <c r="BM137" s="680"/>
      <c r="BN137" s="694" t="s">
        <v>95</v>
      </c>
      <c r="BO137" s="680" t="s">
        <v>722</v>
      </c>
      <c r="BP137" s="680" t="s">
        <v>954</v>
      </c>
      <c r="BQ137" s="686"/>
      <c r="BR137" s="688" t="s">
        <v>1126</v>
      </c>
      <c r="BS137" s="688" t="s">
        <v>1126</v>
      </c>
      <c r="BT137" s="686"/>
      <c r="BU137" s="686"/>
      <c r="BV137" s="686"/>
      <c r="BW137" s="686"/>
      <c r="BX137" s="686"/>
      <c r="BY137" s="686"/>
      <c r="BZ137" s="686"/>
      <c r="CA137" s="686"/>
      <c r="CB137" s="686"/>
      <c r="CC137" s="686"/>
      <c r="CD137" s="686"/>
      <c r="CE137" s="686"/>
      <c r="CF137" s="686"/>
      <c r="CG137" s="686"/>
      <c r="CH137" s="689"/>
      <c r="CI137" s="686"/>
      <c r="CJ137" s="686"/>
      <c r="CK137" s="686"/>
      <c r="CL137" s="686"/>
      <c r="CM137" s="686"/>
      <c r="CP137" s="49"/>
    </row>
    <row r="138" spans="1:94" s="49" customFormat="1" ht="38.450000000000003" hidden="1" customHeight="1" x14ac:dyDescent="0.3">
      <c r="A138" s="15">
        <v>2</v>
      </c>
      <c r="B138" s="11" t="s">
        <v>1098</v>
      </c>
      <c r="C138" s="7">
        <f t="shared" ref="C138" si="92">D138+E138</f>
        <v>0.1</v>
      </c>
      <c r="D138" s="7"/>
      <c r="E138" s="7">
        <f t="shared" ref="E138" si="93">F138+U138+BG138</f>
        <v>0.1</v>
      </c>
      <c r="F138" s="7">
        <f t="shared" ref="F138" si="94">G138+K138+L138+M138+R138+S138+T138</f>
        <v>0.1</v>
      </c>
      <c r="G138" s="7"/>
      <c r="H138" s="7"/>
      <c r="I138" s="565"/>
      <c r="J138" s="565"/>
      <c r="K138" s="575">
        <v>0.1</v>
      </c>
      <c r="L138" s="7"/>
      <c r="M138" s="7">
        <f t="shared" ref="M138" si="95">SUM(N138:P138)</f>
        <v>0</v>
      </c>
      <c r="N138" s="7"/>
      <c r="O138" s="565"/>
      <c r="P138" s="7"/>
      <c r="Q138" s="565"/>
      <c r="R138" s="7"/>
      <c r="S138" s="565"/>
      <c r="T138" s="565"/>
      <c r="U138" s="7">
        <f t="shared" ref="U138" si="96">V138+W138+X138+Y138+Z138+AA138+AB138+AC138+AD138+AU138+AV138+AW138+AX138+AY138+AZ138+BA138+BB138+BC138+BD138+BE138+BF138</f>
        <v>0</v>
      </c>
      <c r="V138" s="565"/>
      <c r="W138" s="565"/>
      <c r="X138" s="565"/>
      <c r="Y138" s="565"/>
      <c r="Z138" s="7"/>
      <c r="AA138" s="565"/>
      <c r="AB138" s="565"/>
      <c r="AC138" s="565"/>
      <c r="AD138" s="25">
        <f t="shared" ref="AD138" si="97">SUM(AE138:AT138)</f>
        <v>0</v>
      </c>
      <c r="AE138" s="7"/>
      <c r="AF138" s="7"/>
      <c r="AG138" s="565"/>
      <c r="AH138" s="565"/>
      <c r="AI138" s="7"/>
      <c r="AJ138" s="565"/>
      <c r="AK138" s="7"/>
      <c r="AL138" s="565"/>
      <c r="AM138" s="565"/>
      <c r="AN138" s="565"/>
      <c r="AO138" s="565"/>
      <c r="AP138" s="565"/>
      <c r="AQ138" s="565"/>
      <c r="AR138" s="565"/>
      <c r="AS138" s="565"/>
      <c r="AT138" s="565"/>
      <c r="AU138" s="565"/>
      <c r="AV138" s="7"/>
      <c r="AW138" s="565"/>
      <c r="AX138" s="565"/>
      <c r="AY138" s="7"/>
      <c r="AZ138" s="7"/>
      <c r="BA138" s="565"/>
      <c r="BB138" s="565"/>
      <c r="BC138" s="565"/>
      <c r="BD138" s="7"/>
      <c r="BE138" s="565"/>
      <c r="BF138" s="565"/>
      <c r="BG138" s="7">
        <f t="shared" ref="BG138" si="98">BH138+BI138+BJ138</f>
        <v>0</v>
      </c>
      <c r="BH138" s="11"/>
      <c r="BI138" s="48"/>
      <c r="BJ138" s="11"/>
      <c r="BK138" s="10" t="s">
        <v>409</v>
      </c>
      <c r="BL138" s="38" t="s">
        <v>161</v>
      </c>
      <c r="BM138" s="15"/>
      <c r="BN138" s="45" t="s">
        <v>95</v>
      </c>
      <c r="BO138" s="15" t="s">
        <v>1099</v>
      </c>
      <c r="BP138" s="15" t="s">
        <v>863</v>
      </c>
      <c r="BQ138" s="46"/>
      <c r="BR138" s="631"/>
      <c r="BS138" s="595" t="s">
        <v>1123</v>
      </c>
      <c r="BT138" s="46"/>
      <c r="BU138" s="46"/>
      <c r="BV138" s="46"/>
      <c r="BW138" s="46"/>
      <c r="BX138" s="46"/>
      <c r="BY138" s="46"/>
      <c r="BZ138" s="46"/>
      <c r="CA138" s="46"/>
      <c r="CB138" s="46"/>
      <c r="CC138" s="46"/>
      <c r="CD138" s="46"/>
      <c r="CE138" s="46"/>
      <c r="CF138" s="46"/>
      <c r="CG138" s="46"/>
      <c r="CH138" s="588"/>
      <c r="CI138" s="46"/>
      <c r="CJ138" s="46"/>
      <c r="CK138" s="46"/>
      <c r="CL138" s="46"/>
      <c r="CM138" s="46"/>
    </row>
    <row r="139" spans="1:94" s="49" customFormat="1" ht="36" hidden="1" customHeight="1" x14ac:dyDescent="0.3">
      <c r="A139" s="15">
        <v>3</v>
      </c>
      <c r="B139" s="11" t="s">
        <v>1125</v>
      </c>
      <c r="C139" s="7">
        <f t="shared" ref="C139:C140" si="99">D139+E139</f>
        <v>0.3</v>
      </c>
      <c r="D139" s="7"/>
      <c r="E139" s="7">
        <f t="shared" ref="E139:E140" si="100">F139+U139+BG139</f>
        <v>0.3</v>
      </c>
      <c r="F139" s="7">
        <f t="shared" ref="F139:F140" si="101">G139+K139+L139+M139+R139+S139+T139</f>
        <v>0.3</v>
      </c>
      <c r="G139" s="7"/>
      <c r="H139" s="7"/>
      <c r="I139" s="565"/>
      <c r="J139" s="565"/>
      <c r="K139" s="575">
        <v>0.3</v>
      </c>
      <c r="L139" s="7"/>
      <c r="M139" s="7">
        <f t="shared" ref="M139:M140" si="102">SUM(N139:P139)</f>
        <v>0</v>
      </c>
      <c r="N139" s="7"/>
      <c r="O139" s="565"/>
      <c r="P139" s="7"/>
      <c r="Q139" s="565"/>
      <c r="R139" s="7"/>
      <c r="S139" s="565"/>
      <c r="T139" s="565"/>
      <c r="U139" s="7">
        <f t="shared" ref="U139:U140" si="103">V139+W139+X139+Y139+Z139+AA139+AB139+AC139+AD139+AU139+AV139+AW139+AX139+AY139+AZ139+BA139+BB139+BC139+BD139+BE139+BF139</f>
        <v>0</v>
      </c>
      <c r="V139" s="565"/>
      <c r="W139" s="565"/>
      <c r="X139" s="565"/>
      <c r="Y139" s="565"/>
      <c r="Z139" s="7"/>
      <c r="AA139" s="565"/>
      <c r="AB139" s="565"/>
      <c r="AC139" s="565"/>
      <c r="AD139" s="25">
        <f t="shared" ref="AD139:AD140" si="104">SUM(AE139:AT139)</f>
        <v>0</v>
      </c>
      <c r="AE139" s="7"/>
      <c r="AF139" s="7"/>
      <c r="AG139" s="565"/>
      <c r="AH139" s="565"/>
      <c r="AI139" s="7"/>
      <c r="AJ139" s="565"/>
      <c r="AK139" s="7"/>
      <c r="AL139" s="565"/>
      <c r="AM139" s="565"/>
      <c r="AN139" s="565"/>
      <c r="AO139" s="565"/>
      <c r="AP139" s="565"/>
      <c r="AQ139" s="565"/>
      <c r="AR139" s="565"/>
      <c r="AS139" s="565"/>
      <c r="AT139" s="565"/>
      <c r="AU139" s="565"/>
      <c r="AV139" s="7"/>
      <c r="AW139" s="565"/>
      <c r="AX139" s="565"/>
      <c r="AY139" s="7"/>
      <c r="AZ139" s="7"/>
      <c r="BA139" s="565"/>
      <c r="BB139" s="565"/>
      <c r="BC139" s="565"/>
      <c r="BD139" s="7"/>
      <c r="BE139" s="565"/>
      <c r="BF139" s="565"/>
      <c r="BG139" s="7">
        <f t="shared" ref="BG139:BG140" si="105">BH139+BI139+BJ139</f>
        <v>0</v>
      </c>
      <c r="BH139" s="11"/>
      <c r="BI139" s="48"/>
      <c r="BJ139" s="11"/>
      <c r="BK139" s="10" t="s">
        <v>409</v>
      </c>
      <c r="BL139" s="38" t="s">
        <v>161</v>
      </c>
      <c r="BM139" s="15"/>
      <c r="BN139" s="45" t="s">
        <v>95</v>
      </c>
      <c r="BO139" s="15" t="s">
        <v>1099</v>
      </c>
      <c r="BP139" s="15" t="s">
        <v>863</v>
      </c>
      <c r="BQ139" s="46"/>
      <c r="BR139" s="631"/>
      <c r="BS139" s="49" t="s">
        <v>1122</v>
      </c>
      <c r="BT139" s="46"/>
      <c r="BU139" s="46"/>
      <c r="BV139" s="46"/>
      <c r="BW139" s="46"/>
      <c r="BX139" s="46"/>
      <c r="BY139" s="46"/>
      <c r="BZ139" s="46"/>
      <c r="CA139" s="46"/>
      <c r="CB139" s="46"/>
      <c r="CC139" s="46"/>
      <c r="CD139" s="46"/>
      <c r="CE139" s="46"/>
      <c r="CF139" s="46"/>
      <c r="CG139" s="46"/>
      <c r="CH139" s="588"/>
      <c r="CI139" s="46"/>
      <c r="CJ139" s="46"/>
      <c r="CK139" s="46"/>
      <c r="CL139" s="46"/>
      <c r="CM139" s="46"/>
    </row>
    <row r="140" spans="1:94" s="49" customFormat="1" ht="36.6" hidden="1" customHeight="1" x14ac:dyDescent="0.3">
      <c r="A140" s="15">
        <v>4</v>
      </c>
      <c r="B140" s="11" t="s">
        <v>1100</v>
      </c>
      <c r="C140" s="7">
        <f t="shared" si="99"/>
        <v>0.2</v>
      </c>
      <c r="D140" s="7"/>
      <c r="E140" s="7">
        <f t="shared" si="100"/>
        <v>0.2</v>
      </c>
      <c r="F140" s="7">
        <f t="shared" si="101"/>
        <v>0.2</v>
      </c>
      <c r="G140" s="7"/>
      <c r="H140" s="7"/>
      <c r="I140" s="565"/>
      <c r="J140" s="565"/>
      <c r="K140" s="575">
        <v>0.2</v>
      </c>
      <c r="L140" s="7"/>
      <c r="M140" s="7">
        <f t="shared" si="102"/>
        <v>0</v>
      </c>
      <c r="N140" s="7"/>
      <c r="O140" s="565"/>
      <c r="P140" s="7"/>
      <c r="Q140" s="565"/>
      <c r="R140" s="7"/>
      <c r="S140" s="565"/>
      <c r="T140" s="565"/>
      <c r="U140" s="7">
        <f t="shared" si="103"/>
        <v>0</v>
      </c>
      <c r="V140" s="565"/>
      <c r="W140" s="565"/>
      <c r="X140" s="565"/>
      <c r="Y140" s="565"/>
      <c r="Z140" s="7"/>
      <c r="AA140" s="565"/>
      <c r="AB140" s="565"/>
      <c r="AC140" s="565"/>
      <c r="AD140" s="25">
        <f t="shared" si="104"/>
        <v>0</v>
      </c>
      <c r="AE140" s="7"/>
      <c r="AF140" s="7"/>
      <c r="AG140" s="565"/>
      <c r="AH140" s="565"/>
      <c r="AI140" s="7"/>
      <c r="AJ140" s="565"/>
      <c r="AK140" s="7"/>
      <c r="AL140" s="565"/>
      <c r="AM140" s="565"/>
      <c r="AN140" s="565"/>
      <c r="AO140" s="565"/>
      <c r="AP140" s="565"/>
      <c r="AQ140" s="565"/>
      <c r="AR140" s="565"/>
      <c r="AS140" s="565"/>
      <c r="AT140" s="565"/>
      <c r="AU140" s="565"/>
      <c r="AV140" s="7"/>
      <c r="AW140" s="565"/>
      <c r="AX140" s="565"/>
      <c r="AY140" s="7"/>
      <c r="AZ140" s="7"/>
      <c r="BA140" s="565"/>
      <c r="BB140" s="565"/>
      <c r="BC140" s="565"/>
      <c r="BD140" s="7"/>
      <c r="BE140" s="565"/>
      <c r="BF140" s="565"/>
      <c r="BG140" s="7">
        <f t="shared" si="105"/>
        <v>0</v>
      </c>
      <c r="BH140" s="11"/>
      <c r="BI140" s="48"/>
      <c r="BJ140" s="11"/>
      <c r="BK140" s="10" t="s">
        <v>409</v>
      </c>
      <c r="BL140" s="38" t="s">
        <v>161</v>
      </c>
      <c r="BM140" s="15"/>
      <c r="BN140" s="45" t="s">
        <v>95</v>
      </c>
      <c r="BO140" s="15" t="s">
        <v>1099</v>
      </c>
      <c r="BP140" s="15" t="s">
        <v>863</v>
      </c>
      <c r="BQ140" s="46"/>
      <c r="BR140" s="631"/>
      <c r="BS140" s="49" t="s">
        <v>1122</v>
      </c>
      <c r="BT140" s="46"/>
      <c r="BU140" s="46"/>
      <c r="BV140" s="46"/>
      <c r="BW140" s="46"/>
      <c r="BX140" s="46"/>
      <c r="BY140" s="46"/>
      <c r="BZ140" s="46"/>
      <c r="CA140" s="46"/>
      <c r="CB140" s="46"/>
      <c r="CC140" s="46"/>
      <c r="CD140" s="46"/>
      <c r="CE140" s="46"/>
      <c r="CF140" s="46"/>
      <c r="CG140" s="46"/>
      <c r="CH140" s="588"/>
      <c r="CI140" s="46"/>
      <c r="CJ140" s="46"/>
      <c r="CK140" s="46"/>
      <c r="CL140" s="46"/>
      <c r="CM140" s="46"/>
    </row>
    <row r="141" spans="1:94" s="688" customFormat="1" ht="36" hidden="1" customHeight="1" x14ac:dyDescent="0.3">
      <c r="A141" s="680">
        <v>5</v>
      </c>
      <c r="B141" s="681" t="s">
        <v>727</v>
      </c>
      <c r="C141" s="682">
        <f t="shared" si="71"/>
        <v>0.2</v>
      </c>
      <c r="D141" s="682"/>
      <c r="E141" s="682">
        <f t="shared" si="80"/>
        <v>0.2</v>
      </c>
      <c r="F141" s="682">
        <f t="shared" si="81"/>
        <v>0.2</v>
      </c>
      <c r="G141" s="682"/>
      <c r="H141" s="682"/>
      <c r="I141" s="683"/>
      <c r="J141" s="683"/>
      <c r="K141" s="692">
        <v>0.2</v>
      </c>
      <c r="L141" s="682"/>
      <c r="M141" s="682">
        <f t="shared" si="83"/>
        <v>0</v>
      </c>
      <c r="N141" s="682"/>
      <c r="O141" s="683"/>
      <c r="P141" s="682"/>
      <c r="Q141" s="683"/>
      <c r="R141" s="682"/>
      <c r="S141" s="683"/>
      <c r="T141" s="683"/>
      <c r="U141" s="682">
        <f t="shared" si="84"/>
        <v>0</v>
      </c>
      <c r="V141" s="565"/>
      <c r="W141" s="565"/>
      <c r="X141" s="565"/>
      <c r="Y141" s="565"/>
      <c r="Z141" s="7"/>
      <c r="AA141" s="565"/>
      <c r="AB141" s="565"/>
      <c r="AC141" s="565"/>
      <c r="AD141" s="25">
        <f t="shared" si="85"/>
        <v>0</v>
      </c>
      <c r="AE141" s="7"/>
      <c r="AF141" s="7"/>
      <c r="AG141" s="565"/>
      <c r="AH141" s="565"/>
      <c r="AI141" s="7"/>
      <c r="AJ141" s="565"/>
      <c r="AK141" s="7"/>
      <c r="AL141" s="565"/>
      <c r="AM141" s="565"/>
      <c r="AN141" s="565"/>
      <c r="AO141" s="565"/>
      <c r="AP141" s="565"/>
      <c r="AQ141" s="565"/>
      <c r="AR141" s="565"/>
      <c r="AS141" s="565"/>
      <c r="AT141" s="565"/>
      <c r="AU141" s="565"/>
      <c r="AV141" s="7"/>
      <c r="AW141" s="565"/>
      <c r="AX141" s="565"/>
      <c r="AY141" s="7"/>
      <c r="AZ141" s="7"/>
      <c r="BA141" s="565"/>
      <c r="BB141" s="565"/>
      <c r="BC141" s="565"/>
      <c r="BD141" s="7"/>
      <c r="BE141" s="565"/>
      <c r="BF141" s="565"/>
      <c r="BG141" s="682">
        <f t="shared" si="91"/>
        <v>0</v>
      </c>
      <c r="BH141" s="681"/>
      <c r="BI141" s="684"/>
      <c r="BJ141" s="681"/>
      <c r="BK141" s="685" t="s">
        <v>409</v>
      </c>
      <c r="BL141" s="693" t="s">
        <v>161</v>
      </c>
      <c r="BM141" s="680" t="s">
        <v>1033</v>
      </c>
      <c r="BN141" s="694" t="s">
        <v>95</v>
      </c>
      <c r="BO141" s="680" t="s">
        <v>722</v>
      </c>
      <c r="BP141" s="680" t="s">
        <v>954</v>
      </c>
      <c r="BQ141" s="686"/>
      <c r="BR141" s="688" t="s">
        <v>1126</v>
      </c>
      <c r="BS141" s="688" t="s">
        <v>1126</v>
      </c>
      <c r="BT141" s="686"/>
      <c r="BU141" s="686"/>
      <c r="BV141" s="686"/>
      <c r="BW141" s="686"/>
      <c r="BX141" s="686"/>
      <c r="BY141" s="686"/>
      <c r="BZ141" s="686"/>
      <c r="CA141" s="686"/>
      <c r="CB141" s="686"/>
      <c r="CC141" s="686"/>
      <c r="CD141" s="686"/>
      <c r="CE141" s="686"/>
      <c r="CF141" s="686"/>
      <c r="CG141" s="686"/>
      <c r="CH141" s="689"/>
      <c r="CI141" s="686"/>
      <c r="CJ141" s="686"/>
      <c r="CK141" s="686"/>
      <c r="CL141" s="686"/>
      <c r="CM141" s="686"/>
      <c r="CP141" s="49"/>
    </row>
    <row r="142" spans="1:94" s="688" customFormat="1" ht="40.35" hidden="1" customHeight="1" x14ac:dyDescent="0.3">
      <c r="A142" s="680">
        <v>7</v>
      </c>
      <c r="B142" s="681" t="s">
        <v>728</v>
      </c>
      <c r="C142" s="682">
        <f t="shared" si="71"/>
        <v>0.2</v>
      </c>
      <c r="D142" s="682"/>
      <c r="E142" s="682">
        <f t="shared" si="80"/>
        <v>0.2</v>
      </c>
      <c r="F142" s="682">
        <f t="shared" si="81"/>
        <v>0.2</v>
      </c>
      <c r="G142" s="682"/>
      <c r="H142" s="682"/>
      <c r="I142" s="683"/>
      <c r="J142" s="683"/>
      <c r="K142" s="692">
        <v>0.2</v>
      </c>
      <c r="L142" s="682"/>
      <c r="M142" s="682">
        <f t="shared" si="83"/>
        <v>0</v>
      </c>
      <c r="N142" s="682"/>
      <c r="O142" s="683"/>
      <c r="P142" s="682"/>
      <c r="Q142" s="683"/>
      <c r="R142" s="682"/>
      <c r="S142" s="683"/>
      <c r="T142" s="683"/>
      <c r="U142" s="682">
        <f t="shared" si="84"/>
        <v>0</v>
      </c>
      <c r="V142" s="565"/>
      <c r="W142" s="565"/>
      <c r="X142" s="565"/>
      <c r="Y142" s="565"/>
      <c r="Z142" s="7"/>
      <c r="AA142" s="565"/>
      <c r="AB142" s="565"/>
      <c r="AC142" s="565"/>
      <c r="AD142" s="25">
        <f t="shared" si="85"/>
        <v>0</v>
      </c>
      <c r="AE142" s="7"/>
      <c r="AF142" s="7"/>
      <c r="AG142" s="565"/>
      <c r="AH142" s="565"/>
      <c r="AI142" s="7"/>
      <c r="AJ142" s="565"/>
      <c r="AK142" s="7"/>
      <c r="AL142" s="565"/>
      <c r="AM142" s="565"/>
      <c r="AN142" s="565"/>
      <c r="AO142" s="565"/>
      <c r="AP142" s="565"/>
      <c r="AQ142" s="565"/>
      <c r="AR142" s="565"/>
      <c r="AS142" s="565"/>
      <c r="AT142" s="565"/>
      <c r="AU142" s="565"/>
      <c r="AV142" s="7"/>
      <c r="AW142" s="565"/>
      <c r="AX142" s="565"/>
      <c r="AY142" s="7"/>
      <c r="AZ142" s="7"/>
      <c r="BA142" s="565"/>
      <c r="BB142" s="565"/>
      <c r="BC142" s="565"/>
      <c r="BD142" s="7"/>
      <c r="BE142" s="565"/>
      <c r="BF142" s="565"/>
      <c r="BG142" s="682">
        <f t="shared" si="91"/>
        <v>0</v>
      </c>
      <c r="BH142" s="681"/>
      <c r="BI142" s="684"/>
      <c r="BJ142" s="681"/>
      <c r="BK142" s="685" t="s">
        <v>409</v>
      </c>
      <c r="BL142" s="693" t="s">
        <v>161</v>
      </c>
      <c r="BM142" s="680"/>
      <c r="BN142" s="694" t="s">
        <v>95</v>
      </c>
      <c r="BO142" s="680" t="s">
        <v>722</v>
      </c>
      <c r="BP142" s="680" t="s">
        <v>954</v>
      </c>
      <c r="BQ142" s="686"/>
      <c r="BR142" s="688" t="s">
        <v>1126</v>
      </c>
      <c r="BS142" s="688" t="s">
        <v>1126</v>
      </c>
      <c r="BT142" s="686"/>
      <c r="BU142" s="686"/>
      <c r="BV142" s="686"/>
      <c r="BW142" s="686"/>
      <c r="BX142" s="686"/>
      <c r="BY142" s="686"/>
      <c r="BZ142" s="686"/>
      <c r="CA142" s="686"/>
      <c r="CB142" s="686"/>
      <c r="CC142" s="686"/>
      <c r="CD142" s="686"/>
      <c r="CE142" s="686"/>
      <c r="CF142" s="686"/>
      <c r="CG142" s="686"/>
      <c r="CH142" s="689"/>
      <c r="CI142" s="686"/>
      <c r="CJ142" s="686"/>
      <c r="CK142" s="686"/>
      <c r="CL142" s="686"/>
      <c r="CM142" s="686"/>
      <c r="CP142" s="49"/>
    </row>
    <row r="143" spans="1:94" s="688" customFormat="1" ht="41.65" hidden="1" customHeight="1" x14ac:dyDescent="0.3">
      <c r="A143" s="680">
        <v>8</v>
      </c>
      <c r="B143" s="681" t="s">
        <v>729</v>
      </c>
      <c r="C143" s="682">
        <f t="shared" ref="C143:C209" si="106">D143+E143</f>
        <v>0.1</v>
      </c>
      <c r="D143" s="682">
        <v>0.1</v>
      </c>
      <c r="E143" s="682">
        <f t="shared" si="80"/>
        <v>0</v>
      </c>
      <c r="F143" s="682">
        <f t="shared" si="81"/>
        <v>0</v>
      </c>
      <c r="G143" s="682"/>
      <c r="H143" s="682"/>
      <c r="I143" s="683"/>
      <c r="J143" s="683"/>
      <c r="K143" s="692"/>
      <c r="L143" s="682"/>
      <c r="M143" s="682">
        <f t="shared" si="83"/>
        <v>0</v>
      </c>
      <c r="N143" s="682"/>
      <c r="O143" s="683"/>
      <c r="P143" s="682"/>
      <c r="Q143" s="683"/>
      <c r="R143" s="682"/>
      <c r="S143" s="683"/>
      <c r="T143" s="683"/>
      <c r="U143" s="682">
        <f t="shared" si="84"/>
        <v>0</v>
      </c>
      <c r="V143" s="565"/>
      <c r="W143" s="565"/>
      <c r="X143" s="565"/>
      <c r="Y143" s="565"/>
      <c r="Z143" s="7"/>
      <c r="AA143" s="565"/>
      <c r="AB143" s="565"/>
      <c r="AC143" s="565"/>
      <c r="AD143" s="25">
        <f t="shared" si="85"/>
        <v>0</v>
      </c>
      <c r="AE143" s="7"/>
      <c r="AF143" s="7"/>
      <c r="AG143" s="565"/>
      <c r="AH143" s="565"/>
      <c r="AI143" s="7"/>
      <c r="AJ143" s="565"/>
      <c r="AK143" s="7"/>
      <c r="AL143" s="565"/>
      <c r="AM143" s="565"/>
      <c r="AN143" s="565"/>
      <c r="AO143" s="565"/>
      <c r="AP143" s="565"/>
      <c r="AQ143" s="565"/>
      <c r="AR143" s="565"/>
      <c r="AS143" s="565"/>
      <c r="AT143" s="565"/>
      <c r="AU143" s="565"/>
      <c r="AV143" s="7"/>
      <c r="AW143" s="565"/>
      <c r="AX143" s="565"/>
      <c r="AY143" s="7"/>
      <c r="AZ143" s="7"/>
      <c r="BA143" s="565"/>
      <c r="BB143" s="565"/>
      <c r="BC143" s="565"/>
      <c r="BD143" s="7"/>
      <c r="BE143" s="565"/>
      <c r="BF143" s="565"/>
      <c r="BG143" s="682">
        <f t="shared" si="91"/>
        <v>0</v>
      </c>
      <c r="BH143" s="681"/>
      <c r="BI143" s="684"/>
      <c r="BJ143" s="681"/>
      <c r="BK143" s="685" t="s">
        <v>409</v>
      </c>
      <c r="BL143" s="693" t="s">
        <v>161</v>
      </c>
      <c r="BM143" s="680"/>
      <c r="BN143" s="694" t="s">
        <v>95</v>
      </c>
      <c r="BO143" s="680" t="s">
        <v>722</v>
      </c>
      <c r="BP143" s="680" t="s">
        <v>954</v>
      </c>
      <c r="BQ143" s="686"/>
      <c r="BR143" s="688" t="s">
        <v>1126</v>
      </c>
      <c r="BS143" s="688" t="s">
        <v>1126</v>
      </c>
      <c r="BT143" s="686"/>
      <c r="BU143" s="686"/>
      <c r="BV143" s="686"/>
      <c r="BW143" s="686"/>
      <c r="BX143" s="686"/>
      <c r="BY143" s="686"/>
      <c r="BZ143" s="686"/>
      <c r="CA143" s="686"/>
      <c r="CB143" s="686"/>
      <c r="CC143" s="686"/>
      <c r="CD143" s="686"/>
      <c r="CE143" s="686"/>
      <c r="CF143" s="686"/>
      <c r="CG143" s="686"/>
      <c r="CH143" s="689"/>
      <c r="CI143" s="686"/>
      <c r="CJ143" s="686"/>
      <c r="CK143" s="686"/>
      <c r="CL143" s="686"/>
      <c r="CM143" s="686"/>
      <c r="CP143" s="49"/>
    </row>
    <row r="144" spans="1:94" s="49" customFormat="1" ht="40.35" hidden="1" customHeight="1" x14ac:dyDescent="0.3">
      <c r="A144" s="15">
        <v>9</v>
      </c>
      <c r="B144" s="11" t="s">
        <v>242</v>
      </c>
      <c r="C144" s="7">
        <f t="shared" si="106"/>
        <v>0.05</v>
      </c>
      <c r="D144" s="7"/>
      <c r="E144" s="7">
        <f t="shared" si="80"/>
        <v>0.05</v>
      </c>
      <c r="F144" s="7">
        <f t="shared" si="81"/>
        <v>0.05</v>
      </c>
      <c r="G144" s="7">
        <f t="shared" ref="G144:G177" si="107">H144+I144+J144</f>
        <v>0</v>
      </c>
      <c r="H144" s="58"/>
      <c r="I144" s="565"/>
      <c r="J144" s="565"/>
      <c r="K144" s="58">
        <v>0.05</v>
      </c>
      <c r="L144" s="565"/>
      <c r="M144" s="7">
        <f t="shared" si="83"/>
        <v>0</v>
      </c>
      <c r="N144" s="565"/>
      <c r="O144" s="565"/>
      <c r="P144" s="565"/>
      <c r="Q144" s="565"/>
      <c r="R144" s="565"/>
      <c r="S144" s="565"/>
      <c r="T144" s="565"/>
      <c r="U144" s="7">
        <f t="shared" si="84"/>
        <v>0</v>
      </c>
      <c r="V144" s="565"/>
      <c r="W144" s="565"/>
      <c r="X144" s="565"/>
      <c r="Y144" s="565"/>
      <c r="Z144" s="565"/>
      <c r="AA144" s="565"/>
      <c r="AB144" s="565"/>
      <c r="AC144" s="565"/>
      <c r="AD144" s="25">
        <f t="shared" si="85"/>
        <v>0</v>
      </c>
      <c r="AE144" s="58"/>
      <c r="AF144" s="58"/>
      <c r="AG144" s="565"/>
      <c r="AH144" s="565"/>
      <c r="AI144" s="58"/>
      <c r="AJ144" s="565"/>
      <c r="AK144" s="58"/>
      <c r="AL144" s="565"/>
      <c r="AM144" s="565"/>
      <c r="AN144" s="565"/>
      <c r="AO144" s="565"/>
      <c r="AP144" s="565"/>
      <c r="AQ144" s="565"/>
      <c r="AR144" s="565"/>
      <c r="AS144" s="565"/>
      <c r="AT144" s="565"/>
      <c r="AU144" s="565"/>
      <c r="AV144" s="565"/>
      <c r="AW144" s="565"/>
      <c r="AX144" s="565"/>
      <c r="AY144" s="58"/>
      <c r="AZ144" s="58"/>
      <c r="BA144" s="565"/>
      <c r="BB144" s="565"/>
      <c r="BC144" s="565"/>
      <c r="BD144" s="58"/>
      <c r="BE144" s="565"/>
      <c r="BF144" s="565"/>
      <c r="BG144" s="7">
        <f t="shared" si="91"/>
        <v>0</v>
      </c>
      <c r="BH144" s="11"/>
      <c r="BI144" s="11"/>
      <c r="BJ144" s="11"/>
      <c r="BK144" s="10" t="s">
        <v>409</v>
      </c>
      <c r="BL144" s="38" t="s">
        <v>161</v>
      </c>
      <c r="BM144" s="63" t="s">
        <v>650</v>
      </c>
      <c r="BN144" s="15" t="s">
        <v>95</v>
      </c>
      <c r="BO144" s="15" t="s">
        <v>505</v>
      </c>
      <c r="BP144" s="15" t="s">
        <v>954</v>
      </c>
      <c r="BQ144" s="46" t="s">
        <v>854</v>
      </c>
      <c r="BR144" s="631"/>
      <c r="BT144" s="46"/>
      <c r="BU144" s="46"/>
      <c r="BV144" s="46"/>
      <c r="BW144" s="46"/>
      <c r="BX144" s="46"/>
      <c r="BY144" s="46"/>
      <c r="BZ144" s="46"/>
      <c r="CA144" s="46"/>
      <c r="CB144" s="46"/>
      <c r="CC144" s="46"/>
      <c r="CD144" s="46"/>
      <c r="CE144" s="46"/>
      <c r="CF144" s="46"/>
      <c r="CG144" s="46"/>
      <c r="CH144" s="588"/>
      <c r="CI144" s="46"/>
      <c r="CJ144" s="46"/>
      <c r="CK144" s="46"/>
      <c r="CL144" s="46"/>
      <c r="CM144" s="46"/>
    </row>
    <row r="145" spans="1:94" s="49" customFormat="1" ht="36" hidden="1" customHeight="1" x14ac:dyDescent="0.3">
      <c r="A145" s="15">
        <v>10</v>
      </c>
      <c r="B145" s="11" t="s">
        <v>396</v>
      </c>
      <c r="C145" s="7">
        <f t="shared" si="106"/>
        <v>0.14000000000000001</v>
      </c>
      <c r="D145" s="7"/>
      <c r="E145" s="7">
        <f t="shared" si="80"/>
        <v>0.14000000000000001</v>
      </c>
      <c r="F145" s="7">
        <f t="shared" si="81"/>
        <v>0.14000000000000001</v>
      </c>
      <c r="G145" s="7">
        <f t="shared" si="107"/>
        <v>0</v>
      </c>
      <c r="H145" s="58"/>
      <c r="I145" s="565"/>
      <c r="J145" s="565"/>
      <c r="K145" s="58">
        <v>0.14000000000000001</v>
      </c>
      <c r="L145" s="565"/>
      <c r="M145" s="7">
        <f t="shared" si="83"/>
        <v>0</v>
      </c>
      <c r="N145" s="565"/>
      <c r="O145" s="565"/>
      <c r="P145" s="565"/>
      <c r="Q145" s="565"/>
      <c r="R145" s="565"/>
      <c r="S145" s="565"/>
      <c r="T145" s="565"/>
      <c r="U145" s="7">
        <f t="shared" si="84"/>
        <v>0</v>
      </c>
      <c r="V145" s="565"/>
      <c r="W145" s="565"/>
      <c r="X145" s="565"/>
      <c r="Y145" s="565"/>
      <c r="Z145" s="565"/>
      <c r="AA145" s="565"/>
      <c r="AB145" s="565"/>
      <c r="AC145" s="565"/>
      <c r="AD145" s="25">
        <f t="shared" si="85"/>
        <v>0</v>
      </c>
      <c r="AE145" s="58"/>
      <c r="AF145" s="58"/>
      <c r="AG145" s="565"/>
      <c r="AH145" s="565"/>
      <c r="AI145" s="58"/>
      <c r="AJ145" s="565"/>
      <c r="AK145" s="58"/>
      <c r="AL145" s="565"/>
      <c r="AM145" s="565"/>
      <c r="AN145" s="565"/>
      <c r="AO145" s="565"/>
      <c r="AP145" s="565"/>
      <c r="AQ145" s="565"/>
      <c r="AR145" s="565"/>
      <c r="AS145" s="565"/>
      <c r="AT145" s="565"/>
      <c r="AU145" s="565"/>
      <c r="AV145" s="565"/>
      <c r="AW145" s="565"/>
      <c r="AX145" s="565"/>
      <c r="AY145" s="58"/>
      <c r="AZ145" s="58"/>
      <c r="BA145" s="565"/>
      <c r="BB145" s="565"/>
      <c r="BC145" s="565"/>
      <c r="BD145" s="58"/>
      <c r="BE145" s="565"/>
      <c r="BF145" s="565"/>
      <c r="BG145" s="7">
        <f t="shared" si="91"/>
        <v>0</v>
      </c>
      <c r="BH145" s="11"/>
      <c r="BI145" s="11"/>
      <c r="BJ145" s="11"/>
      <c r="BK145" s="10" t="s">
        <v>409</v>
      </c>
      <c r="BL145" s="38" t="s">
        <v>161</v>
      </c>
      <c r="BM145" s="63" t="s">
        <v>649</v>
      </c>
      <c r="BN145" s="15" t="s">
        <v>95</v>
      </c>
      <c r="BO145" s="15" t="s">
        <v>992</v>
      </c>
      <c r="BP145" s="15" t="s">
        <v>954</v>
      </c>
      <c r="BQ145" s="46" t="s">
        <v>854</v>
      </c>
      <c r="BR145" s="631"/>
      <c r="BT145" s="46"/>
      <c r="BU145" s="46"/>
      <c r="BV145" s="46"/>
      <c r="BW145" s="46"/>
      <c r="BX145" s="46"/>
      <c r="BY145" s="46"/>
      <c r="BZ145" s="46"/>
      <c r="CA145" s="46"/>
      <c r="CB145" s="46"/>
      <c r="CC145" s="46"/>
      <c r="CD145" s="46"/>
      <c r="CE145" s="46"/>
      <c r="CF145" s="46"/>
      <c r="CG145" s="46"/>
      <c r="CH145" s="588"/>
      <c r="CI145" s="46"/>
      <c r="CJ145" s="46"/>
      <c r="CK145" s="46"/>
      <c r="CL145" s="46"/>
      <c r="CM145" s="46"/>
    </row>
    <row r="146" spans="1:94" s="49" customFormat="1" ht="40.35" hidden="1" customHeight="1" x14ac:dyDescent="0.3">
      <c r="A146" s="15">
        <v>11</v>
      </c>
      <c r="B146" s="577" t="s">
        <v>697</v>
      </c>
      <c r="C146" s="7">
        <f t="shared" si="106"/>
        <v>0.05</v>
      </c>
      <c r="D146" s="7"/>
      <c r="E146" s="7">
        <f t="shared" si="80"/>
        <v>0.05</v>
      </c>
      <c r="F146" s="7">
        <f t="shared" si="81"/>
        <v>0.05</v>
      </c>
      <c r="G146" s="7">
        <f t="shared" si="107"/>
        <v>0</v>
      </c>
      <c r="H146" s="562"/>
      <c r="I146" s="565"/>
      <c r="J146" s="565"/>
      <c r="K146" s="562">
        <v>0.05</v>
      </c>
      <c r="L146" s="562"/>
      <c r="M146" s="7">
        <f t="shared" si="83"/>
        <v>0</v>
      </c>
      <c r="N146" s="562"/>
      <c r="O146" s="565"/>
      <c r="P146" s="562"/>
      <c r="Q146" s="565"/>
      <c r="R146" s="562"/>
      <c r="S146" s="565"/>
      <c r="T146" s="565"/>
      <c r="U146" s="7">
        <f t="shared" si="84"/>
        <v>0</v>
      </c>
      <c r="V146" s="565"/>
      <c r="W146" s="565"/>
      <c r="X146" s="565"/>
      <c r="Y146" s="565"/>
      <c r="Z146" s="562"/>
      <c r="AA146" s="565"/>
      <c r="AB146" s="565"/>
      <c r="AC146" s="565"/>
      <c r="AD146" s="25">
        <f t="shared" si="85"/>
        <v>0</v>
      </c>
      <c r="AE146" s="562"/>
      <c r="AF146" s="562"/>
      <c r="AG146" s="565"/>
      <c r="AH146" s="565"/>
      <c r="AI146" s="562"/>
      <c r="AJ146" s="565"/>
      <c r="AK146" s="58"/>
      <c r="AL146" s="565"/>
      <c r="AM146" s="565"/>
      <c r="AN146" s="565"/>
      <c r="AO146" s="565"/>
      <c r="AP146" s="565"/>
      <c r="AQ146" s="565"/>
      <c r="AR146" s="565"/>
      <c r="AS146" s="565"/>
      <c r="AT146" s="565"/>
      <c r="AU146" s="565"/>
      <c r="AV146" s="562"/>
      <c r="AW146" s="565"/>
      <c r="AX146" s="565"/>
      <c r="AY146" s="562"/>
      <c r="AZ146" s="562"/>
      <c r="BA146" s="565"/>
      <c r="BB146" s="565"/>
      <c r="BC146" s="565"/>
      <c r="BD146" s="562"/>
      <c r="BE146" s="565"/>
      <c r="BF146" s="565"/>
      <c r="BG146" s="7">
        <f t="shared" si="91"/>
        <v>0</v>
      </c>
      <c r="BH146" s="11"/>
      <c r="BI146" s="40"/>
      <c r="BJ146" s="11"/>
      <c r="BK146" s="10" t="s">
        <v>409</v>
      </c>
      <c r="BL146" s="15" t="s">
        <v>169</v>
      </c>
      <c r="BM146" s="15"/>
      <c r="BN146" s="580" t="s">
        <v>95</v>
      </c>
      <c r="BO146" s="15" t="s">
        <v>711</v>
      </c>
      <c r="BP146" s="15" t="s">
        <v>954</v>
      </c>
      <c r="BQ146" s="46"/>
      <c r="BR146" s="631"/>
      <c r="BS146" s="49" t="s">
        <v>1118</v>
      </c>
      <c r="BT146" s="46"/>
      <c r="BU146" s="46"/>
      <c r="BV146" s="46"/>
      <c r="BW146" s="46"/>
      <c r="BX146" s="46"/>
      <c r="BY146" s="46"/>
      <c r="BZ146" s="46"/>
      <c r="CA146" s="46"/>
      <c r="CB146" s="46"/>
      <c r="CC146" s="46"/>
      <c r="CD146" s="46"/>
      <c r="CE146" s="46"/>
      <c r="CF146" s="46"/>
      <c r="CG146" s="46"/>
      <c r="CH146" s="588"/>
      <c r="CI146" s="46"/>
      <c r="CJ146" s="46"/>
      <c r="CK146" s="46"/>
      <c r="CL146" s="46"/>
      <c r="CM146" s="46"/>
    </row>
    <row r="147" spans="1:94" s="49" customFormat="1" ht="40.35" hidden="1" customHeight="1" x14ac:dyDescent="0.3">
      <c r="A147" s="15">
        <v>12</v>
      </c>
      <c r="B147" s="577" t="s">
        <v>696</v>
      </c>
      <c r="C147" s="7">
        <f t="shared" si="106"/>
        <v>0.05</v>
      </c>
      <c r="D147" s="7"/>
      <c r="E147" s="7">
        <f t="shared" si="80"/>
        <v>0.05</v>
      </c>
      <c r="F147" s="7">
        <f t="shared" si="81"/>
        <v>0.05</v>
      </c>
      <c r="G147" s="7">
        <f t="shared" si="107"/>
        <v>0</v>
      </c>
      <c r="H147" s="562"/>
      <c r="I147" s="565"/>
      <c r="J147" s="565"/>
      <c r="K147" s="562">
        <v>0.05</v>
      </c>
      <c r="L147" s="562"/>
      <c r="M147" s="7">
        <f t="shared" si="83"/>
        <v>0</v>
      </c>
      <c r="N147" s="562"/>
      <c r="O147" s="565"/>
      <c r="P147" s="562"/>
      <c r="Q147" s="565"/>
      <c r="R147" s="562"/>
      <c r="S147" s="565"/>
      <c r="T147" s="565"/>
      <c r="U147" s="7">
        <f t="shared" si="84"/>
        <v>0</v>
      </c>
      <c r="V147" s="565"/>
      <c r="W147" s="565"/>
      <c r="X147" s="565"/>
      <c r="Y147" s="565"/>
      <c r="Z147" s="562"/>
      <c r="AA147" s="565"/>
      <c r="AB147" s="565"/>
      <c r="AC147" s="565"/>
      <c r="AD147" s="25">
        <f t="shared" si="85"/>
        <v>0</v>
      </c>
      <c r="AE147" s="562"/>
      <c r="AF147" s="562"/>
      <c r="AG147" s="565"/>
      <c r="AH147" s="565"/>
      <c r="AI147" s="562"/>
      <c r="AJ147" s="565"/>
      <c r="AK147" s="58"/>
      <c r="AL147" s="565"/>
      <c r="AM147" s="565"/>
      <c r="AN147" s="565"/>
      <c r="AO147" s="565"/>
      <c r="AP147" s="565"/>
      <c r="AQ147" s="565"/>
      <c r="AR147" s="565"/>
      <c r="AS147" s="565"/>
      <c r="AT147" s="565"/>
      <c r="AU147" s="565"/>
      <c r="AV147" s="562"/>
      <c r="AW147" s="565"/>
      <c r="AX147" s="565"/>
      <c r="AY147" s="562"/>
      <c r="AZ147" s="562"/>
      <c r="BA147" s="565"/>
      <c r="BB147" s="565"/>
      <c r="BC147" s="565"/>
      <c r="BD147" s="562"/>
      <c r="BE147" s="565"/>
      <c r="BF147" s="565"/>
      <c r="BG147" s="7">
        <f t="shared" si="91"/>
        <v>0</v>
      </c>
      <c r="BH147" s="11"/>
      <c r="BI147" s="40"/>
      <c r="BJ147" s="11"/>
      <c r="BK147" s="10" t="s">
        <v>409</v>
      </c>
      <c r="BL147" s="15" t="s">
        <v>169</v>
      </c>
      <c r="BM147" s="15" t="s">
        <v>1030</v>
      </c>
      <c r="BN147" s="580" t="s">
        <v>95</v>
      </c>
      <c r="BO147" s="15" t="s">
        <v>711</v>
      </c>
      <c r="BP147" s="15" t="s">
        <v>954</v>
      </c>
      <c r="BQ147" s="46"/>
      <c r="BR147" s="631"/>
      <c r="BS147" s="49" t="s">
        <v>1118</v>
      </c>
      <c r="BT147" s="46"/>
      <c r="BU147" s="46"/>
      <c r="BV147" s="46"/>
      <c r="BW147" s="46"/>
      <c r="BX147" s="46"/>
      <c r="BY147" s="46"/>
      <c r="BZ147" s="46"/>
      <c r="CA147" s="46"/>
      <c r="CB147" s="46"/>
      <c r="CC147" s="46"/>
      <c r="CD147" s="46"/>
      <c r="CE147" s="46"/>
      <c r="CF147" s="46"/>
      <c r="CG147" s="46"/>
      <c r="CH147" s="588"/>
      <c r="CI147" s="46"/>
      <c r="CJ147" s="46"/>
      <c r="CK147" s="46"/>
      <c r="CL147" s="46"/>
      <c r="CM147" s="46"/>
    </row>
    <row r="148" spans="1:94" s="49" customFormat="1" ht="40.35" hidden="1" customHeight="1" x14ac:dyDescent="0.3">
      <c r="A148" s="15">
        <v>13</v>
      </c>
      <c r="B148" s="577" t="s">
        <v>692</v>
      </c>
      <c r="C148" s="7">
        <f t="shared" si="106"/>
        <v>0.04</v>
      </c>
      <c r="D148" s="7"/>
      <c r="E148" s="7">
        <f t="shared" si="80"/>
        <v>0.04</v>
      </c>
      <c r="F148" s="7">
        <f t="shared" si="81"/>
        <v>0.04</v>
      </c>
      <c r="G148" s="7">
        <f t="shared" si="107"/>
        <v>0</v>
      </c>
      <c r="H148" s="562"/>
      <c r="I148" s="565"/>
      <c r="J148" s="565"/>
      <c r="K148" s="562">
        <v>0.04</v>
      </c>
      <c r="L148" s="562"/>
      <c r="M148" s="7">
        <f t="shared" si="83"/>
        <v>0</v>
      </c>
      <c r="N148" s="562"/>
      <c r="O148" s="565"/>
      <c r="P148" s="562"/>
      <c r="Q148" s="565"/>
      <c r="R148" s="562"/>
      <c r="S148" s="565"/>
      <c r="T148" s="565"/>
      <c r="U148" s="7">
        <f t="shared" si="84"/>
        <v>0</v>
      </c>
      <c r="V148" s="565"/>
      <c r="W148" s="565"/>
      <c r="X148" s="565"/>
      <c r="Y148" s="565"/>
      <c r="Z148" s="562"/>
      <c r="AA148" s="565"/>
      <c r="AB148" s="565"/>
      <c r="AC148" s="565"/>
      <c r="AD148" s="25">
        <f t="shared" si="85"/>
        <v>0</v>
      </c>
      <c r="AE148" s="562"/>
      <c r="AF148" s="562"/>
      <c r="AG148" s="565"/>
      <c r="AH148" s="565"/>
      <c r="AI148" s="562"/>
      <c r="AJ148" s="565"/>
      <c r="AK148" s="58"/>
      <c r="AL148" s="565"/>
      <c r="AM148" s="565"/>
      <c r="AN148" s="565"/>
      <c r="AO148" s="565"/>
      <c r="AP148" s="565"/>
      <c r="AQ148" s="565"/>
      <c r="AR148" s="565"/>
      <c r="AS148" s="565"/>
      <c r="AT148" s="565"/>
      <c r="AU148" s="565"/>
      <c r="AV148" s="562"/>
      <c r="AW148" s="565"/>
      <c r="AX148" s="565"/>
      <c r="AY148" s="562"/>
      <c r="AZ148" s="562"/>
      <c r="BA148" s="565"/>
      <c r="BB148" s="565"/>
      <c r="BC148" s="565"/>
      <c r="BD148" s="562"/>
      <c r="BE148" s="565"/>
      <c r="BF148" s="565"/>
      <c r="BG148" s="7">
        <f t="shared" si="91"/>
        <v>0</v>
      </c>
      <c r="BH148" s="11"/>
      <c r="BI148" s="40"/>
      <c r="BJ148" s="11"/>
      <c r="BK148" s="10" t="s">
        <v>409</v>
      </c>
      <c r="BL148" s="15" t="s">
        <v>169</v>
      </c>
      <c r="BM148" s="15" t="s">
        <v>1031</v>
      </c>
      <c r="BN148" s="580" t="s">
        <v>95</v>
      </c>
      <c r="BO148" s="15" t="s">
        <v>711</v>
      </c>
      <c r="BP148" s="15" t="s">
        <v>954</v>
      </c>
      <c r="BQ148" s="46"/>
      <c r="BR148" s="631"/>
      <c r="BS148" s="49" t="s">
        <v>1118</v>
      </c>
      <c r="BT148" s="46"/>
      <c r="BU148" s="46"/>
      <c r="BV148" s="46"/>
      <c r="BW148" s="46"/>
      <c r="BX148" s="46"/>
      <c r="BY148" s="46"/>
      <c r="BZ148" s="46"/>
      <c r="CA148" s="46"/>
      <c r="CB148" s="46"/>
      <c r="CC148" s="46"/>
      <c r="CD148" s="46"/>
      <c r="CE148" s="46"/>
      <c r="CF148" s="46"/>
      <c r="CG148" s="46"/>
      <c r="CH148" s="588"/>
      <c r="CI148" s="46"/>
      <c r="CJ148" s="46"/>
      <c r="CK148" s="46"/>
      <c r="CL148" s="46"/>
      <c r="CM148" s="46"/>
    </row>
    <row r="149" spans="1:94" s="84" customFormat="1" ht="40.35" customHeight="1" x14ac:dyDescent="0.3">
      <c r="A149" s="15">
        <v>14</v>
      </c>
      <c r="B149" s="622" t="s">
        <v>693</v>
      </c>
      <c r="C149" s="74">
        <f t="shared" si="106"/>
        <v>0.03</v>
      </c>
      <c r="D149" s="74"/>
      <c r="E149" s="74">
        <f t="shared" si="80"/>
        <v>0.03</v>
      </c>
      <c r="F149" s="74">
        <f t="shared" si="81"/>
        <v>0.03</v>
      </c>
      <c r="G149" s="74">
        <f t="shared" si="107"/>
        <v>0</v>
      </c>
      <c r="H149" s="623"/>
      <c r="I149" s="608"/>
      <c r="J149" s="608"/>
      <c r="K149" s="623">
        <v>0.03</v>
      </c>
      <c r="L149" s="623"/>
      <c r="M149" s="74">
        <f t="shared" si="83"/>
        <v>0</v>
      </c>
      <c r="N149" s="623"/>
      <c r="O149" s="608"/>
      <c r="P149" s="623"/>
      <c r="Q149" s="608"/>
      <c r="R149" s="623"/>
      <c r="S149" s="608"/>
      <c r="T149" s="608"/>
      <c r="U149" s="74">
        <f t="shared" si="84"/>
        <v>0</v>
      </c>
      <c r="V149" s="565"/>
      <c r="W149" s="565"/>
      <c r="X149" s="565"/>
      <c r="Y149" s="565"/>
      <c r="Z149" s="562"/>
      <c r="AA149" s="565"/>
      <c r="AB149" s="565"/>
      <c r="AC149" s="565"/>
      <c r="AD149" s="25">
        <f t="shared" si="85"/>
        <v>0</v>
      </c>
      <c r="AE149" s="562"/>
      <c r="AF149" s="562"/>
      <c r="AG149" s="565"/>
      <c r="AH149" s="565"/>
      <c r="AI149" s="562"/>
      <c r="AJ149" s="565"/>
      <c r="AK149" s="58"/>
      <c r="AL149" s="565"/>
      <c r="AM149" s="565"/>
      <c r="AN149" s="565"/>
      <c r="AO149" s="565"/>
      <c r="AP149" s="565"/>
      <c r="AQ149" s="565"/>
      <c r="AR149" s="565"/>
      <c r="AS149" s="565"/>
      <c r="AT149" s="565"/>
      <c r="AU149" s="565"/>
      <c r="AV149" s="562"/>
      <c r="AW149" s="565"/>
      <c r="AX149" s="565"/>
      <c r="AY149" s="562"/>
      <c r="AZ149" s="562"/>
      <c r="BA149" s="565"/>
      <c r="BB149" s="565"/>
      <c r="BC149" s="565"/>
      <c r="BD149" s="562"/>
      <c r="BE149" s="565"/>
      <c r="BF149" s="565"/>
      <c r="BG149" s="74">
        <f t="shared" si="91"/>
        <v>0</v>
      </c>
      <c r="BH149" s="123"/>
      <c r="BI149" s="78"/>
      <c r="BJ149" s="123"/>
      <c r="BK149" s="79" t="s">
        <v>409</v>
      </c>
      <c r="BL149" s="80" t="s">
        <v>169</v>
      </c>
      <c r="BM149" s="80" t="s">
        <v>1032</v>
      </c>
      <c r="BN149" s="644" t="s">
        <v>95</v>
      </c>
      <c r="BO149" s="80" t="s">
        <v>711</v>
      </c>
      <c r="BP149" s="80" t="s">
        <v>954</v>
      </c>
      <c r="BQ149" s="83"/>
      <c r="BR149" s="634" t="s">
        <v>979</v>
      </c>
      <c r="BS149" s="84" t="s">
        <v>1118</v>
      </c>
      <c r="BT149" s="83"/>
      <c r="BU149" s="83"/>
      <c r="BV149" s="83"/>
      <c r="BW149" s="83"/>
      <c r="BX149" s="83"/>
      <c r="BY149" s="83"/>
      <c r="BZ149" s="83"/>
      <c r="CA149" s="83"/>
      <c r="CB149" s="83"/>
      <c r="CC149" s="83"/>
      <c r="CD149" s="83"/>
      <c r="CE149" s="83"/>
      <c r="CF149" s="83"/>
      <c r="CG149" s="83"/>
      <c r="CH149" s="606"/>
      <c r="CI149" s="83"/>
      <c r="CJ149" s="83"/>
      <c r="CK149" s="83"/>
      <c r="CL149" s="83"/>
      <c r="CM149" s="83"/>
      <c r="CP149" s="49"/>
    </row>
    <row r="150" spans="1:94" s="49" customFormat="1" ht="40.35" hidden="1" customHeight="1" x14ac:dyDescent="0.3">
      <c r="A150" s="15">
        <v>15</v>
      </c>
      <c r="B150" s="577" t="s">
        <v>919</v>
      </c>
      <c r="C150" s="7">
        <f t="shared" si="106"/>
        <v>0.1</v>
      </c>
      <c r="D150" s="7">
        <v>7.0000000000000007E-2</v>
      </c>
      <c r="E150" s="7">
        <f t="shared" si="80"/>
        <v>0.03</v>
      </c>
      <c r="F150" s="7">
        <f t="shared" si="81"/>
        <v>0.03</v>
      </c>
      <c r="G150" s="7">
        <f t="shared" si="107"/>
        <v>0</v>
      </c>
      <c r="H150" s="562"/>
      <c r="I150" s="565"/>
      <c r="J150" s="565"/>
      <c r="K150" s="562">
        <v>0.03</v>
      </c>
      <c r="L150" s="562"/>
      <c r="M150" s="7">
        <f t="shared" si="83"/>
        <v>0</v>
      </c>
      <c r="N150" s="562"/>
      <c r="O150" s="565"/>
      <c r="P150" s="562"/>
      <c r="Q150" s="565"/>
      <c r="R150" s="562"/>
      <c r="S150" s="565"/>
      <c r="T150" s="565"/>
      <c r="U150" s="7">
        <f t="shared" si="84"/>
        <v>0</v>
      </c>
      <c r="V150" s="565"/>
      <c r="W150" s="565"/>
      <c r="X150" s="565"/>
      <c r="Y150" s="565"/>
      <c r="Z150" s="562"/>
      <c r="AA150" s="565"/>
      <c r="AB150" s="565"/>
      <c r="AC150" s="565"/>
      <c r="AD150" s="25">
        <f t="shared" si="85"/>
        <v>0</v>
      </c>
      <c r="AE150" s="562"/>
      <c r="AF150" s="562"/>
      <c r="AG150" s="565"/>
      <c r="AH150" s="565"/>
      <c r="AI150" s="562"/>
      <c r="AJ150" s="565"/>
      <c r="AK150" s="58"/>
      <c r="AL150" s="565"/>
      <c r="AM150" s="565"/>
      <c r="AN150" s="565"/>
      <c r="AO150" s="565"/>
      <c r="AP150" s="565"/>
      <c r="AQ150" s="565"/>
      <c r="AR150" s="565"/>
      <c r="AS150" s="565"/>
      <c r="AT150" s="565"/>
      <c r="AU150" s="565"/>
      <c r="AV150" s="562"/>
      <c r="AW150" s="565"/>
      <c r="AX150" s="565"/>
      <c r="AY150" s="562"/>
      <c r="AZ150" s="562"/>
      <c r="BA150" s="565"/>
      <c r="BB150" s="565"/>
      <c r="BC150" s="565"/>
      <c r="BD150" s="562"/>
      <c r="BE150" s="565"/>
      <c r="BF150" s="565"/>
      <c r="BG150" s="7">
        <f t="shared" si="91"/>
        <v>0</v>
      </c>
      <c r="BH150" s="11"/>
      <c r="BI150" s="40"/>
      <c r="BJ150" s="11"/>
      <c r="BK150" s="10" t="s">
        <v>409</v>
      </c>
      <c r="BL150" s="15" t="s">
        <v>169</v>
      </c>
      <c r="BM150" s="15"/>
      <c r="BN150" s="580" t="s">
        <v>95</v>
      </c>
      <c r="BO150" s="15" t="s">
        <v>711</v>
      </c>
      <c r="BP150" s="15" t="s">
        <v>954</v>
      </c>
      <c r="BQ150" s="46"/>
      <c r="BR150" s="631"/>
      <c r="BS150" s="49" t="s">
        <v>1118</v>
      </c>
      <c r="BT150" s="46"/>
      <c r="BU150" s="46"/>
      <c r="BV150" s="46"/>
      <c r="BW150" s="46"/>
      <c r="BX150" s="46"/>
      <c r="BY150" s="46"/>
      <c r="BZ150" s="46"/>
      <c r="CA150" s="46"/>
      <c r="CB150" s="46"/>
      <c r="CC150" s="46"/>
      <c r="CD150" s="46"/>
      <c r="CE150" s="46"/>
      <c r="CF150" s="46"/>
      <c r="CG150" s="46"/>
      <c r="CH150" s="588"/>
      <c r="CI150" s="46"/>
      <c r="CJ150" s="46"/>
      <c r="CK150" s="46"/>
      <c r="CL150" s="46"/>
      <c r="CM150" s="46"/>
    </row>
    <row r="151" spans="1:94" s="49" customFormat="1" ht="40.35" hidden="1" customHeight="1" x14ac:dyDescent="0.3">
      <c r="A151" s="15">
        <v>16</v>
      </c>
      <c r="B151" s="577" t="s">
        <v>245</v>
      </c>
      <c r="C151" s="7">
        <f t="shared" si="106"/>
        <v>0.1</v>
      </c>
      <c r="D151" s="7">
        <v>7.0000000000000007E-2</v>
      </c>
      <c r="E151" s="7">
        <f t="shared" si="80"/>
        <v>0.03</v>
      </c>
      <c r="F151" s="7">
        <f t="shared" si="81"/>
        <v>0.03</v>
      </c>
      <c r="G151" s="7">
        <f t="shared" si="107"/>
        <v>0</v>
      </c>
      <c r="H151" s="562"/>
      <c r="I151" s="565"/>
      <c r="J151" s="565"/>
      <c r="K151" s="562">
        <v>0.03</v>
      </c>
      <c r="L151" s="562"/>
      <c r="M151" s="7">
        <f t="shared" si="83"/>
        <v>0</v>
      </c>
      <c r="N151" s="562"/>
      <c r="O151" s="565"/>
      <c r="P151" s="562"/>
      <c r="Q151" s="565"/>
      <c r="R151" s="562"/>
      <c r="S151" s="565"/>
      <c r="T151" s="565"/>
      <c r="U151" s="7">
        <f t="shared" si="84"/>
        <v>0</v>
      </c>
      <c r="V151" s="565"/>
      <c r="W151" s="565"/>
      <c r="X151" s="565"/>
      <c r="Y151" s="565"/>
      <c r="Z151" s="562"/>
      <c r="AA151" s="565"/>
      <c r="AB151" s="565"/>
      <c r="AC151" s="565"/>
      <c r="AD151" s="25">
        <f t="shared" si="85"/>
        <v>0</v>
      </c>
      <c r="AE151" s="562"/>
      <c r="AF151" s="562"/>
      <c r="AG151" s="565"/>
      <c r="AH151" s="565"/>
      <c r="AI151" s="562"/>
      <c r="AJ151" s="565"/>
      <c r="AK151" s="58"/>
      <c r="AL151" s="565"/>
      <c r="AM151" s="565"/>
      <c r="AN151" s="565"/>
      <c r="AO151" s="565"/>
      <c r="AP151" s="565"/>
      <c r="AQ151" s="565"/>
      <c r="AR151" s="565"/>
      <c r="AS151" s="565"/>
      <c r="AT151" s="565"/>
      <c r="AU151" s="565"/>
      <c r="AV151" s="562"/>
      <c r="AW151" s="565"/>
      <c r="AX151" s="565"/>
      <c r="AY151" s="562"/>
      <c r="AZ151" s="562"/>
      <c r="BA151" s="565"/>
      <c r="BB151" s="565"/>
      <c r="BC151" s="565"/>
      <c r="BD151" s="562"/>
      <c r="BE151" s="565"/>
      <c r="BF151" s="565"/>
      <c r="BG151" s="7">
        <f t="shared" si="91"/>
        <v>0</v>
      </c>
      <c r="BH151" s="11"/>
      <c r="BI151" s="40"/>
      <c r="BJ151" s="11"/>
      <c r="BK151" s="10" t="s">
        <v>409</v>
      </c>
      <c r="BL151" s="15" t="s">
        <v>169</v>
      </c>
      <c r="BM151" s="15"/>
      <c r="BN151" s="580" t="s">
        <v>95</v>
      </c>
      <c r="BO151" s="15" t="s">
        <v>711</v>
      </c>
      <c r="BP151" s="15" t="s">
        <v>954</v>
      </c>
      <c r="BQ151" s="46"/>
      <c r="BR151" s="631"/>
      <c r="BS151" s="49" t="s">
        <v>1118</v>
      </c>
      <c r="BT151" s="46"/>
      <c r="BU151" s="46"/>
      <c r="BV151" s="46"/>
      <c r="BW151" s="46"/>
      <c r="BX151" s="46"/>
      <c r="BY151" s="46"/>
      <c r="BZ151" s="46"/>
      <c r="CA151" s="46"/>
      <c r="CB151" s="46"/>
      <c r="CC151" s="46"/>
      <c r="CD151" s="46"/>
      <c r="CE151" s="46"/>
      <c r="CF151" s="46"/>
      <c r="CG151" s="46"/>
      <c r="CH151" s="588"/>
      <c r="CI151" s="46"/>
      <c r="CJ151" s="46"/>
      <c r="CK151" s="46"/>
      <c r="CL151" s="46"/>
      <c r="CM151" s="46"/>
    </row>
    <row r="152" spans="1:94" s="49" customFormat="1" ht="40.35" hidden="1" customHeight="1" x14ac:dyDescent="0.3">
      <c r="A152" s="15">
        <v>17</v>
      </c>
      <c r="B152" s="577" t="s">
        <v>1164</v>
      </c>
      <c r="C152" s="7">
        <f t="shared" ref="C152" si="108">D152+E152</f>
        <v>0.1</v>
      </c>
      <c r="D152" s="7">
        <v>7.0000000000000007E-2</v>
      </c>
      <c r="E152" s="7">
        <f t="shared" ref="E152" si="109">F152+U152+BG152</f>
        <v>0.03</v>
      </c>
      <c r="F152" s="7">
        <f t="shared" ref="F152" si="110">G152+K152+L152+M152+R152+S152+T152</f>
        <v>0.03</v>
      </c>
      <c r="G152" s="7">
        <f t="shared" ref="G152" si="111">H152+I152+J152</f>
        <v>0</v>
      </c>
      <c r="H152" s="562"/>
      <c r="I152" s="565"/>
      <c r="J152" s="565"/>
      <c r="K152" s="562">
        <v>0.03</v>
      </c>
      <c r="L152" s="562"/>
      <c r="M152" s="7">
        <f t="shared" ref="M152" si="112">SUM(N152:P152)</f>
        <v>0</v>
      </c>
      <c r="N152" s="562"/>
      <c r="O152" s="565"/>
      <c r="P152" s="562"/>
      <c r="Q152" s="565"/>
      <c r="R152" s="562"/>
      <c r="S152" s="565"/>
      <c r="T152" s="565"/>
      <c r="U152" s="7">
        <f t="shared" ref="U152" si="113">V152+W152+X152+Y152+Z152+AA152+AB152+AC152+AD152+AU152+AV152+AW152+AX152+AY152+AZ152+BA152+BB152+BC152+BD152+BE152+BF152</f>
        <v>0</v>
      </c>
      <c r="V152" s="565"/>
      <c r="W152" s="565"/>
      <c r="X152" s="565"/>
      <c r="Y152" s="565"/>
      <c r="Z152" s="562"/>
      <c r="AA152" s="565"/>
      <c r="AB152" s="565"/>
      <c r="AC152" s="565"/>
      <c r="AD152" s="25">
        <f t="shared" ref="AD152" si="114">SUM(AE152:AT152)</f>
        <v>0</v>
      </c>
      <c r="AE152" s="562"/>
      <c r="AF152" s="562"/>
      <c r="AG152" s="565"/>
      <c r="AH152" s="565"/>
      <c r="AI152" s="562"/>
      <c r="AJ152" s="565"/>
      <c r="AK152" s="58"/>
      <c r="AL152" s="565"/>
      <c r="AM152" s="565"/>
      <c r="AN152" s="565"/>
      <c r="AO152" s="565"/>
      <c r="AP152" s="565"/>
      <c r="AQ152" s="565"/>
      <c r="AR152" s="565"/>
      <c r="AS152" s="565"/>
      <c r="AT152" s="565"/>
      <c r="AU152" s="565"/>
      <c r="AV152" s="562"/>
      <c r="AW152" s="565"/>
      <c r="AX152" s="565"/>
      <c r="AY152" s="562"/>
      <c r="AZ152" s="562"/>
      <c r="BA152" s="565"/>
      <c r="BB152" s="565"/>
      <c r="BC152" s="565"/>
      <c r="BD152" s="562"/>
      <c r="BE152" s="565"/>
      <c r="BF152" s="565"/>
      <c r="BG152" s="7">
        <f t="shared" ref="BG152" si="115">BH152+BI152+BJ152</f>
        <v>0</v>
      </c>
      <c r="BH152" s="11"/>
      <c r="BI152" s="40"/>
      <c r="BJ152" s="11"/>
      <c r="BK152" s="10" t="s">
        <v>409</v>
      </c>
      <c r="BL152" s="15" t="s">
        <v>169</v>
      </c>
      <c r="BM152" s="15"/>
      <c r="BN152" s="580" t="s">
        <v>95</v>
      </c>
      <c r="BO152" s="15" t="s">
        <v>711</v>
      </c>
      <c r="BP152" s="15" t="s">
        <v>954</v>
      </c>
      <c r="BQ152" s="46"/>
      <c r="BR152" s="631"/>
      <c r="BS152" s="49" t="s">
        <v>1118</v>
      </c>
      <c r="BT152" s="46"/>
      <c r="BU152" s="46"/>
      <c r="BV152" s="46"/>
      <c r="BW152" s="46"/>
      <c r="BX152" s="46"/>
      <c r="BY152" s="46"/>
      <c r="BZ152" s="46"/>
      <c r="CA152" s="46"/>
      <c r="CB152" s="46"/>
      <c r="CC152" s="46"/>
      <c r="CD152" s="46"/>
      <c r="CE152" s="46"/>
      <c r="CF152" s="46"/>
      <c r="CG152" s="46"/>
      <c r="CH152" s="588"/>
      <c r="CI152" s="46"/>
      <c r="CJ152" s="46"/>
      <c r="CK152" s="46"/>
      <c r="CL152" s="46"/>
      <c r="CM152" s="46"/>
    </row>
    <row r="153" spans="1:94" s="49" customFormat="1" ht="40.35" hidden="1" customHeight="1" x14ac:dyDescent="0.3">
      <c r="A153" s="15">
        <v>18</v>
      </c>
      <c r="B153" s="577" t="s">
        <v>1165</v>
      </c>
      <c r="C153" s="7">
        <f t="shared" ref="C153" si="116">D153+E153</f>
        <v>0.1</v>
      </c>
      <c r="D153" s="7">
        <v>7.0000000000000007E-2</v>
      </c>
      <c r="E153" s="7">
        <f t="shared" ref="E153" si="117">F153+U153+BG153</f>
        <v>0.03</v>
      </c>
      <c r="F153" s="7">
        <f t="shared" ref="F153" si="118">G153+K153+L153+M153+R153+S153+T153</f>
        <v>0.03</v>
      </c>
      <c r="G153" s="7">
        <f t="shared" ref="G153" si="119">H153+I153+J153</f>
        <v>0</v>
      </c>
      <c r="H153" s="562"/>
      <c r="I153" s="565"/>
      <c r="J153" s="565"/>
      <c r="K153" s="562">
        <v>0.03</v>
      </c>
      <c r="L153" s="562"/>
      <c r="M153" s="7">
        <f t="shared" ref="M153" si="120">SUM(N153:P153)</f>
        <v>0</v>
      </c>
      <c r="N153" s="562"/>
      <c r="O153" s="565"/>
      <c r="P153" s="562"/>
      <c r="Q153" s="565"/>
      <c r="R153" s="562"/>
      <c r="S153" s="565"/>
      <c r="T153" s="565"/>
      <c r="U153" s="7">
        <f t="shared" ref="U153" si="121">V153+W153+X153+Y153+Z153+AA153+AB153+AC153+AD153+AU153+AV153+AW153+AX153+AY153+AZ153+BA153+BB153+BC153+BD153+BE153+BF153</f>
        <v>0</v>
      </c>
      <c r="V153" s="565"/>
      <c r="W153" s="565"/>
      <c r="X153" s="565"/>
      <c r="Y153" s="565"/>
      <c r="Z153" s="562"/>
      <c r="AA153" s="565"/>
      <c r="AB153" s="565"/>
      <c r="AC153" s="565"/>
      <c r="AD153" s="25">
        <f t="shared" ref="AD153" si="122">SUM(AE153:AT153)</f>
        <v>0</v>
      </c>
      <c r="AE153" s="562"/>
      <c r="AF153" s="562"/>
      <c r="AG153" s="565"/>
      <c r="AH153" s="565"/>
      <c r="AI153" s="562"/>
      <c r="AJ153" s="565"/>
      <c r="AK153" s="58"/>
      <c r="AL153" s="565"/>
      <c r="AM153" s="565"/>
      <c r="AN153" s="565"/>
      <c r="AO153" s="565"/>
      <c r="AP153" s="565"/>
      <c r="AQ153" s="565"/>
      <c r="AR153" s="565"/>
      <c r="AS153" s="565"/>
      <c r="AT153" s="565"/>
      <c r="AU153" s="565"/>
      <c r="AV153" s="562"/>
      <c r="AW153" s="565"/>
      <c r="AX153" s="565"/>
      <c r="AY153" s="562"/>
      <c r="AZ153" s="562"/>
      <c r="BA153" s="565"/>
      <c r="BB153" s="565"/>
      <c r="BC153" s="565"/>
      <c r="BD153" s="562"/>
      <c r="BE153" s="565"/>
      <c r="BF153" s="565"/>
      <c r="BG153" s="7">
        <f t="shared" ref="BG153" si="123">BH153+BI153+BJ153</f>
        <v>0</v>
      </c>
      <c r="BH153" s="11"/>
      <c r="BI153" s="40"/>
      <c r="BJ153" s="11"/>
      <c r="BK153" s="10" t="s">
        <v>409</v>
      </c>
      <c r="BL153" s="15" t="s">
        <v>169</v>
      </c>
      <c r="BM153" s="15"/>
      <c r="BN153" s="580" t="s">
        <v>95</v>
      </c>
      <c r="BO153" s="15" t="s">
        <v>711</v>
      </c>
      <c r="BP153" s="15" t="s">
        <v>863</v>
      </c>
      <c r="BQ153" s="46"/>
      <c r="BR153" s="631"/>
      <c r="BS153" s="49" t="s">
        <v>1118</v>
      </c>
      <c r="BT153" s="46"/>
      <c r="BU153" s="46"/>
      <c r="BV153" s="46"/>
      <c r="BW153" s="46"/>
      <c r="BX153" s="46"/>
      <c r="BY153" s="46"/>
      <c r="BZ153" s="46"/>
      <c r="CA153" s="46"/>
      <c r="CB153" s="46"/>
      <c r="CC153" s="46"/>
      <c r="CD153" s="46"/>
      <c r="CE153" s="46"/>
      <c r="CF153" s="46"/>
      <c r="CG153" s="46"/>
      <c r="CH153" s="588"/>
      <c r="CI153" s="46"/>
      <c r="CJ153" s="46"/>
      <c r="CK153" s="46"/>
      <c r="CL153" s="46"/>
      <c r="CM153" s="46"/>
    </row>
    <row r="154" spans="1:94" s="84" customFormat="1" ht="40.35" customHeight="1" x14ac:dyDescent="0.3">
      <c r="A154" s="15">
        <v>19</v>
      </c>
      <c r="B154" s="123" t="s">
        <v>246</v>
      </c>
      <c r="C154" s="74">
        <f t="shared" si="106"/>
        <v>0.1</v>
      </c>
      <c r="D154" s="74"/>
      <c r="E154" s="74">
        <f t="shared" si="80"/>
        <v>0.1</v>
      </c>
      <c r="F154" s="74">
        <f t="shared" si="81"/>
        <v>0.1</v>
      </c>
      <c r="G154" s="74">
        <f t="shared" si="107"/>
        <v>0</v>
      </c>
      <c r="H154" s="608"/>
      <c r="I154" s="608"/>
      <c r="J154" s="608"/>
      <c r="K154" s="608"/>
      <c r="L154" s="607">
        <v>0.1</v>
      </c>
      <c r="M154" s="74">
        <f t="shared" si="83"/>
        <v>0</v>
      </c>
      <c r="N154" s="608"/>
      <c r="O154" s="608"/>
      <c r="P154" s="608"/>
      <c r="Q154" s="608"/>
      <c r="R154" s="608"/>
      <c r="S154" s="608"/>
      <c r="T154" s="608"/>
      <c r="U154" s="74">
        <f t="shared" si="84"/>
        <v>0</v>
      </c>
      <c r="V154" s="608"/>
      <c r="W154" s="608"/>
      <c r="X154" s="608"/>
      <c r="Y154" s="608"/>
      <c r="Z154" s="608"/>
      <c r="AA154" s="608"/>
      <c r="AB154" s="608"/>
      <c r="AC154" s="608"/>
      <c r="AD154" s="645">
        <f t="shared" si="85"/>
        <v>0</v>
      </c>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8"/>
      <c r="AZ154" s="608"/>
      <c r="BA154" s="608"/>
      <c r="BB154" s="608"/>
      <c r="BC154" s="608"/>
      <c r="BD154" s="608"/>
      <c r="BE154" s="608"/>
      <c r="BF154" s="608"/>
      <c r="BG154" s="74">
        <f t="shared" si="91"/>
        <v>0</v>
      </c>
      <c r="BH154" s="123"/>
      <c r="BI154" s="123"/>
      <c r="BJ154" s="123"/>
      <c r="BK154" s="79" t="s">
        <v>409</v>
      </c>
      <c r="BL154" s="80" t="s">
        <v>137</v>
      </c>
      <c r="BM154" s="80"/>
      <c r="BN154" s="80" t="s">
        <v>95</v>
      </c>
      <c r="BO154" s="80" t="s">
        <v>505</v>
      </c>
      <c r="BP154" s="80" t="s">
        <v>953</v>
      </c>
      <c r="BQ154" s="83"/>
      <c r="BR154" s="634" t="s">
        <v>979</v>
      </c>
      <c r="BT154" s="83"/>
      <c r="BU154" s="83"/>
      <c r="BV154" s="83"/>
      <c r="BW154" s="83"/>
      <c r="BX154" s="83"/>
      <c r="BY154" s="83"/>
      <c r="BZ154" s="83"/>
      <c r="CA154" s="83"/>
      <c r="CB154" s="83"/>
      <c r="CC154" s="83"/>
      <c r="CD154" s="83"/>
      <c r="CE154" s="83"/>
      <c r="CF154" s="83"/>
      <c r="CG154" s="83"/>
      <c r="CH154" s="606"/>
      <c r="CI154" s="83"/>
      <c r="CJ154" s="83"/>
      <c r="CK154" s="83"/>
      <c r="CL154" s="83"/>
      <c r="CM154" s="83"/>
    </row>
    <row r="155" spans="1:94" s="49" customFormat="1" ht="40.35" hidden="1" customHeight="1" x14ac:dyDescent="0.3">
      <c r="A155" s="15">
        <v>20</v>
      </c>
      <c r="B155" s="11" t="s">
        <v>248</v>
      </c>
      <c r="C155" s="7">
        <f t="shared" si="106"/>
        <v>0.2</v>
      </c>
      <c r="D155" s="7"/>
      <c r="E155" s="7">
        <f t="shared" si="80"/>
        <v>0.2</v>
      </c>
      <c r="F155" s="7">
        <f t="shared" si="81"/>
        <v>0.2</v>
      </c>
      <c r="G155" s="7">
        <f t="shared" si="107"/>
        <v>0</v>
      </c>
      <c r="H155" s="565"/>
      <c r="I155" s="565"/>
      <c r="J155" s="565"/>
      <c r="K155" s="58">
        <v>0.2</v>
      </c>
      <c r="L155" s="58"/>
      <c r="M155" s="7">
        <f t="shared" si="83"/>
        <v>0</v>
      </c>
      <c r="N155" s="58"/>
      <c r="O155" s="565"/>
      <c r="P155" s="58"/>
      <c r="Q155" s="565"/>
      <c r="R155" s="58"/>
      <c r="S155" s="565"/>
      <c r="T155" s="565"/>
      <c r="U155" s="7">
        <f t="shared" si="84"/>
        <v>0</v>
      </c>
      <c r="V155" s="565"/>
      <c r="W155" s="565"/>
      <c r="X155" s="565"/>
      <c r="Y155" s="565"/>
      <c r="Z155" s="58"/>
      <c r="AA155" s="565"/>
      <c r="AB155" s="565"/>
      <c r="AC155" s="565"/>
      <c r="AD155" s="25">
        <f t="shared" si="85"/>
        <v>0</v>
      </c>
      <c r="AE155" s="565"/>
      <c r="AF155" s="565"/>
      <c r="AG155" s="565"/>
      <c r="AH155" s="565"/>
      <c r="AI155" s="58"/>
      <c r="AJ155" s="565"/>
      <c r="AK155" s="565"/>
      <c r="AL155" s="565"/>
      <c r="AM155" s="565"/>
      <c r="AN155" s="565"/>
      <c r="AO155" s="565"/>
      <c r="AP155" s="565"/>
      <c r="AQ155" s="565"/>
      <c r="AR155" s="565"/>
      <c r="AS155" s="565"/>
      <c r="AT155" s="565"/>
      <c r="AU155" s="565"/>
      <c r="AV155" s="58"/>
      <c r="AW155" s="565"/>
      <c r="AX155" s="565"/>
      <c r="AY155" s="565"/>
      <c r="AZ155" s="565"/>
      <c r="BA155" s="565"/>
      <c r="BB155" s="565"/>
      <c r="BC155" s="565"/>
      <c r="BD155" s="565"/>
      <c r="BE155" s="565"/>
      <c r="BF155" s="565"/>
      <c r="BG155" s="7">
        <f t="shared" si="91"/>
        <v>0</v>
      </c>
      <c r="BH155" s="11"/>
      <c r="BI155" s="15"/>
      <c r="BJ155" s="11"/>
      <c r="BK155" s="10" t="s">
        <v>409</v>
      </c>
      <c r="BL155" s="15" t="s">
        <v>131</v>
      </c>
      <c r="BM155" s="15" t="s">
        <v>1035</v>
      </c>
      <c r="BN155" s="15" t="s">
        <v>95</v>
      </c>
      <c r="BO155" s="15" t="s">
        <v>505</v>
      </c>
      <c r="BP155" s="15" t="s">
        <v>953</v>
      </c>
      <c r="BQ155" s="46"/>
      <c r="BR155" s="631"/>
      <c r="BT155" s="46"/>
      <c r="BU155" s="46"/>
      <c r="BV155" s="46"/>
      <c r="BW155" s="46"/>
      <c r="BX155" s="46"/>
      <c r="BY155" s="46"/>
      <c r="BZ155" s="46"/>
      <c r="CA155" s="46"/>
      <c r="CB155" s="46"/>
      <c r="CC155" s="46"/>
      <c r="CD155" s="46"/>
      <c r="CE155" s="46"/>
      <c r="CF155" s="46"/>
      <c r="CG155" s="46"/>
      <c r="CH155" s="588"/>
      <c r="CI155" s="46"/>
      <c r="CJ155" s="46"/>
      <c r="CK155" s="46"/>
      <c r="CL155" s="46"/>
      <c r="CM155" s="46"/>
    </row>
    <row r="156" spans="1:94" s="49" customFormat="1" ht="40.35" hidden="1" customHeight="1" x14ac:dyDescent="0.3">
      <c r="A156" s="15">
        <v>21</v>
      </c>
      <c r="B156" s="11" t="s">
        <v>250</v>
      </c>
      <c r="C156" s="7">
        <f t="shared" si="106"/>
        <v>0.1</v>
      </c>
      <c r="D156" s="7"/>
      <c r="E156" s="7">
        <f t="shared" si="80"/>
        <v>0.1</v>
      </c>
      <c r="F156" s="7">
        <f t="shared" si="81"/>
        <v>0.1</v>
      </c>
      <c r="G156" s="7">
        <f t="shared" si="107"/>
        <v>0</v>
      </c>
      <c r="H156" s="565"/>
      <c r="I156" s="565"/>
      <c r="J156" s="565"/>
      <c r="K156" s="565">
        <v>0.1</v>
      </c>
      <c r="L156" s="565"/>
      <c r="M156" s="7">
        <f t="shared" si="83"/>
        <v>0</v>
      </c>
      <c r="N156" s="565"/>
      <c r="O156" s="565"/>
      <c r="P156" s="565"/>
      <c r="Q156" s="565"/>
      <c r="R156" s="565"/>
      <c r="S156" s="565"/>
      <c r="T156" s="565"/>
      <c r="U156" s="7">
        <f t="shared" si="84"/>
        <v>0</v>
      </c>
      <c r="V156" s="565"/>
      <c r="W156" s="565"/>
      <c r="X156" s="565"/>
      <c r="Y156" s="565"/>
      <c r="Z156" s="565"/>
      <c r="AA156" s="565"/>
      <c r="AB156" s="565"/>
      <c r="AC156" s="565"/>
      <c r="AD156" s="25">
        <f t="shared" si="85"/>
        <v>0</v>
      </c>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7">
        <f t="shared" si="91"/>
        <v>0</v>
      </c>
      <c r="BH156" s="11"/>
      <c r="BI156" s="11"/>
      <c r="BJ156" s="11"/>
      <c r="BK156" s="10" t="s">
        <v>409</v>
      </c>
      <c r="BL156" s="15" t="s">
        <v>131</v>
      </c>
      <c r="BM156" s="15"/>
      <c r="BN156" s="15" t="s">
        <v>95</v>
      </c>
      <c r="BO156" s="15" t="s">
        <v>505</v>
      </c>
      <c r="BP156" s="15" t="s">
        <v>953</v>
      </c>
      <c r="BQ156" s="46"/>
      <c r="BR156" s="631"/>
      <c r="BT156" s="46"/>
      <c r="BU156" s="46"/>
      <c r="BV156" s="46"/>
      <c r="BW156" s="46"/>
      <c r="BX156" s="46"/>
      <c r="BY156" s="46"/>
      <c r="BZ156" s="46"/>
      <c r="CA156" s="46"/>
      <c r="CB156" s="46"/>
      <c r="CC156" s="46"/>
      <c r="CD156" s="46"/>
      <c r="CE156" s="46"/>
      <c r="CF156" s="46"/>
      <c r="CG156" s="46"/>
      <c r="CH156" s="588"/>
      <c r="CI156" s="46"/>
      <c r="CJ156" s="46"/>
      <c r="CK156" s="46"/>
      <c r="CL156" s="46"/>
      <c r="CM156" s="46"/>
    </row>
    <row r="157" spans="1:94" s="84" customFormat="1" ht="37.35" customHeight="1" x14ac:dyDescent="0.3">
      <c r="A157" s="15">
        <v>22</v>
      </c>
      <c r="B157" s="646" t="s">
        <v>254</v>
      </c>
      <c r="C157" s="74">
        <f t="shared" si="106"/>
        <v>0.3</v>
      </c>
      <c r="D157" s="74"/>
      <c r="E157" s="74">
        <f t="shared" si="80"/>
        <v>0.3</v>
      </c>
      <c r="F157" s="74">
        <f t="shared" si="81"/>
        <v>0.3</v>
      </c>
      <c r="G157" s="74">
        <f t="shared" si="107"/>
        <v>0</v>
      </c>
      <c r="H157" s="647"/>
      <c r="I157" s="608"/>
      <c r="J157" s="608"/>
      <c r="K157" s="647">
        <v>0.3</v>
      </c>
      <c r="L157" s="647"/>
      <c r="M157" s="74">
        <f t="shared" si="83"/>
        <v>0</v>
      </c>
      <c r="N157" s="647"/>
      <c r="O157" s="608"/>
      <c r="P157" s="647"/>
      <c r="Q157" s="608"/>
      <c r="R157" s="647"/>
      <c r="S157" s="608"/>
      <c r="T157" s="608"/>
      <c r="U157" s="74">
        <f t="shared" si="84"/>
        <v>0</v>
      </c>
      <c r="V157" s="608"/>
      <c r="W157" s="608"/>
      <c r="X157" s="608"/>
      <c r="Y157" s="608"/>
      <c r="Z157" s="608"/>
      <c r="AA157" s="608"/>
      <c r="AB157" s="608"/>
      <c r="AC157" s="608"/>
      <c r="AD157" s="645">
        <f t="shared" si="85"/>
        <v>0</v>
      </c>
      <c r="AE157" s="608"/>
      <c r="AF157" s="608"/>
      <c r="AG157" s="608"/>
      <c r="AH157" s="608"/>
      <c r="AI157" s="608"/>
      <c r="AJ157" s="608"/>
      <c r="AK157" s="608"/>
      <c r="AL157" s="608"/>
      <c r="AM157" s="608"/>
      <c r="AN157" s="608"/>
      <c r="AO157" s="608"/>
      <c r="AP157" s="608"/>
      <c r="AQ157" s="608"/>
      <c r="AR157" s="608"/>
      <c r="AS157" s="608"/>
      <c r="AT157" s="608"/>
      <c r="AU157" s="608"/>
      <c r="AV157" s="647"/>
      <c r="AW157" s="608"/>
      <c r="AX157" s="608"/>
      <c r="AY157" s="647"/>
      <c r="AZ157" s="647"/>
      <c r="BA157" s="608"/>
      <c r="BB157" s="608"/>
      <c r="BC157" s="608"/>
      <c r="BD157" s="647"/>
      <c r="BE157" s="608"/>
      <c r="BF157" s="608"/>
      <c r="BG157" s="74">
        <f t="shared" si="91"/>
        <v>0</v>
      </c>
      <c r="BH157" s="123"/>
      <c r="BI157" s="123"/>
      <c r="BJ157" s="123"/>
      <c r="BK157" s="79" t="s">
        <v>409</v>
      </c>
      <c r="BL157" s="80" t="s">
        <v>199</v>
      </c>
      <c r="BM157" s="80"/>
      <c r="BN157" s="119" t="s">
        <v>95</v>
      </c>
      <c r="BO157" s="80" t="s">
        <v>1113</v>
      </c>
      <c r="BP157" s="80" t="s">
        <v>954</v>
      </c>
      <c r="BQ157" s="83"/>
      <c r="BR157" s="634" t="s">
        <v>900</v>
      </c>
      <c r="BS157" s="84" t="s">
        <v>1119</v>
      </c>
      <c r="BT157" s="83"/>
      <c r="BU157" s="83"/>
      <c r="BV157" s="83"/>
      <c r="BW157" s="83"/>
      <c r="BX157" s="83"/>
      <c r="BY157" s="83"/>
      <c r="BZ157" s="83"/>
      <c r="CA157" s="83"/>
      <c r="CB157" s="83"/>
      <c r="CC157" s="83"/>
      <c r="CD157" s="83"/>
      <c r="CE157" s="83"/>
      <c r="CF157" s="83"/>
      <c r="CG157" s="83"/>
      <c r="CH157" s="606"/>
      <c r="CI157" s="83"/>
      <c r="CJ157" s="83"/>
      <c r="CK157" s="83"/>
      <c r="CL157" s="83"/>
      <c r="CM157" s="83"/>
    </row>
    <row r="158" spans="1:94" s="49" customFormat="1" ht="40.35" hidden="1" customHeight="1" x14ac:dyDescent="0.3">
      <c r="A158" s="15">
        <v>23</v>
      </c>
      <c r="B158" s="11" t="s">
        <v>898</v>
      </c>
      <c r="C158" s="7">
        <f>D158+E158</f>
        <v>0.06</v>
      </c>
      <c r="D158" s="7"/>
      <c r="E158" s="7">
        <f>F158+U158+BG158</f>
        <v>0.06</v>
      </c>
      <c r="F158" s="7">
        <f>G158+K158+L158+M158+R158+S158+T158</f>
        <v>0.06</v>
      </c>
      <c r="G158" s="7">
        <f>H158+I158+J158</f>
        <v>0</v>
      </c>
      <c r="H158" s="565"/>
      <c r="I158" s="565"/>
      <c r="J158" s="565"/>
      <c r="K158" s="7">
        <v>0.06</v>
      </c>
      <c r="L158" s="565"/>
      <c r="M158" s="7">
        <f>SUM(N158:P158)</f>
        <v>0</v>
      </c>
      <c r="N158" s="565"/>
      <c r="O158" s="565"/>
      <c r="P158" s="58"/>
      <c r="Q158" s="565"/>
      <c r="R158" s="565"/>
      <c r="S158" s="565"/>
      <c r="T158" s="565"/>
      <c r="U158" s="7">
        <f>V158+W158+X158+Y158+Z158+AA158+AB158+AC158+AD158+AU158+AV158+AW158+AX158+AY158+AZ158+BA158+BB158+BC158+BD158+BE158+BF158</f>
        <v>0</v>
      </c>
      <c r="V158" s="565"/>
      <c r="W158" s="565"/>
      <c r="X158" s="565"/>
      <c r="Y158" s="565"/>
      <c r="Z158" s="565"/>
      <c r="AA158" s="565"/>
      <c r="AB158" s="565"/>
      <c r="AC158" s="565"/>
      <c r="AD158" s="25">
        <f>SUM(AE158:AT158)</f>
        <v>0</v>
      </c>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7">
        <f>BH158+BI158+BJ158</f>
        <v>0</v>
      </c>
      <c r="BH158" s="11"/>
      <c r="BI158" s="11"/>
      <c r="BJ158" s="11"/>
      <c r="BK158" s="10" t="s">
        <v>409</v>
      </c>
      <c r="BL158" s="17" t="s">
        <v>199</v>
      </c>
      <c r="BM158" s="15" t="s">
        <v>1041</v>
      </c>
      <c r="BN158" s="15" t="s">
        <v>95</v>
      </c>
      <c r="BO158" s="15" t="s">
        <v>1113</v>
      </c>
      <c r="BP158" s="15" t="s">
        <v>863</v>
      </c>
      <c r="BQ158" s="46"/>
      <c r="BR158" s="631"/>
      <c r="BS158" s="49" t="s">
        <v>1118</v>
      </c>
      <c r="BT158" s="46"/>
      <c r="BU158" s="46"/>
      <c r="BV158" s="46"/>
      <c r="BW158" s="46"/>
      <c r="BX158" s="46"/>
      <c r="BY158" s="46"/>
      <c r="BZ158" s="46"/>
      <c r="CA158" s="46"/>
      <c r="CB158" s="46"/>
      <c r="CC158" s="46"/>
      <c r="CD158" s="46"/>
      <c r="CE158" s="46"/>
      <c r="CF158" s="46"/>
      <c r="CG158" s="46"/>
      <c r="CH158" s="588"/>
      <c r="CI158" s="46"/>
      <c r="CJ158" s="46"/>
      <c r="CK158" s="46"/>
      <c r="CL158" s="46"/>
      <c r="CM158" s="46"/>
    </row>
    <row r="159" spans="1:94" s="49" customFormat="1" ht="40.35" hidden="1" customHeight="1" x14ac:dyDescent="0.3">
      <c r="A159" s="15">
        <v>24</v>
      </c>
      <c r="B159" s="11" t="s">
        <v>257</v>
      </c>
      <c r="C159" s="7">
        <f t="shared" si="106"/>
        <v>1.1000000000000001</v>
      </c>
      <c r="D159" s="7"/>
      <c r="E159" s="7">
        <f t="shared" si="80"/>
        <v>1.1000000000000001</v>
      </c>
      <c r="F159" s="7">
        <f t="shared" si="81"/>
        <v>1.1000000000000001</v>
      </c>
      <c r="G159" s="7">
        <f t="shared" si="107"/>
        <v>0</v>
      </c>
      <c r="H159" s="565"/>
      <c r="I159" s="565"/>
      <c r="J159" s="565"/>
      <c r="K159" s="58">
        <v>1.1000000000000001</v>
      </c>
      <c r="L159" s="565"/>
      <c r="M159" s="7">
        <f t="shared" si="83"/>
        <v>0</v>
      </c>
      <c r="N159" s="565"/>
      <c r="O159" s="565"/>
      <c r="P159" s="565"/>
      <c r="Q159" s="565"/>
      <c r="R159" s="565"/>
      <c r="S159" s="565"/>
      <c r="T159" s="565"/>
      <c r="U159" s="7">
        <f t="shared" si="84"/>
        <v>0</v>
      </c>
      <c r="V159" s="565"/>
      <c r="W159" s="565"/>
      <c r="X159" s="565"/>
      <c r="Y159" s="565"/>
      <c r="Z159" s="565"/>
      <c r="AA159" s="565"/>
      <c r="AB159" s="565"/>
      <c r="AC159" s="565"/>
      <c r="AD159" s="25">
        <f t="shared" si="85"/>
        <v>0</v>
      </c>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7">
        <f t="shared" si="91"/>
        <v>0</v>
      </c>
      <c r="BH159" s="11"/>
      <c r="BI159" s="11"/>
      <c r="BJ159" s="11"/>
      <c r="BK159" s="10" t="s">
        <v>409</v>
      </c>
      <c r="BL159" s="17" t="s">
        <v>132</v>
      </c>
      <c r="BM159" s="15" t="s">
        <v>1040</v>
      </c>
      <c r="BN159" s="43" t="s">
        <v>95</v>
      </c>
      <c r="BO159" s="15" t="s">
        <v>711</v>
      </c>
      <c r="BP159" s="15" t="s">
        <v>954</v>
      </c>
      <c r="BQ159" s="46"/>
      <c r="BR159" s="631"/>
      <c r="BT159" s="46"/>
      <c r="BU159" s="46"/>
      <c r="BV159" s="46"/>
      <c r="BW159" s="46"/>
      <c r="BX159" s="46"/>
      <c r="BY159" s="46"/>
      <c r="BZ159" s="46"/>
      <c r="CA159" s="46"/>
      <c r="CB159" s="46"/>
      <c r="CC159" s="46"/>
      <c r="CD159" s="46"/>
      <c r="CE159" s="46"/>
      <c r="CF159" s="46"/>
      <c r="CG159" s="46"/>
      <c r="CH159" s="588"/>
      <c r="CI159" s="46"/>
      <c r="CJ159" s="46"/>
      <c r="CK159" s="46"/>
      <c r="CL159" s="46"/>
      <c r="CM159" s="46"/>
    </row>
    <row r="160" spans="1:94" s="84" customFormat="1" ht="40.35" customHeight="1" x14ac:dyDescent="0.3">
      <c r="A160" s="15">
        <v>25</v>
      </c>
      <c r="B160" s="619" t="s">
        <v>259</v>
      </c>
      <c r="C160" s="74">
        <f t="shared" si="106"/>
        <v>1.5</v>
      </c>
      <c r="D160" s="74"/>
      <c r="E160" s="74">
        <f t="shared" si="80"/>
        <v>1.5</v>
      </c>
      <c r="F160" s="74">
        <f t="shared" si="81"/>
        <v>1.5</v>
      </c>
      <c r="G160" s="74">
        <f t="shared" si="107"/>
        <v>0</v>
      </c>
      <c r="H160" s="608"/>
      <c r="I160" s="608"/>
      <c r="J160" s="608"/>
      <c r="K160" s="608">
        <v>1.5</v>
      </c>
      <c r="L160" s="608"/>
      <c r="M160" s="74">
        <f t="shared" si="83"/>
        <v>0</v>
      </c>
      <c r="N160" s="608"/>
      <c r="O160" s="608"/>
      <c r="P160" s="608"/>
      <c r="Q160" s="608"/>
      <c r="R160" s="608"/>
      <c r="S160" s="608"/>
      <c r="T160" s="608"/>
      <c r="U160" s="74">
        <f t="shared" si="84"/>
        <v>0</v>
      </c>
      <c r="V160" s="565"/>
      <c r="W160" s="565"/>
      <c r="X160" s="565"/>
      <c r="Y160" s="565"/>
      <c r="Z160" s="565"/>
      <c r="AA160" s="565"/>
      <c r="AB160" s="565"/>
      <c r="AC160" s="565"/>
      <c r="AD160" s="25">
        <f t="shared" si="85"/>
        <v>0</v>
      </c>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74">
        <f t="shared" si="91"/>
        <v>0</v>
      </c>
      <c r="BH160" s="11"/>
      <c r="BI160" s="11"/>
      <c r="BJ160" s="11"/>
      <c r="BK160" s="79" t="s">
        <v>409</v>
      </c>
      <c r="BL160" s="87" t="s">
        <v>373</v>
      </c>
      <c r="BM160" s="80" t="s">
        <v>1043</v>
      </c>
      <c r="BN160" s="87" t="s">
        <v>95</v>
      </c>
      <c r="BO160" s="80" t="s">
        <v>711</v>
      </c>
      <c r="BP160" s="80" t="s">
        <v>954</v>
      </c>
      <c r="BQ160" s="83"/>
      <c r="BR160" s="84" t="s">
        <v>979</v>
      </c>
      <c r="BT160" s="83"/>
      <c r="BU160" s="83"/>
      <c r="BV160" s="83"/>
      <c r="BW160" s="83"/>
      <c r="BX160" s="83"/>
      <c r="BY160" s="83"/>
      <c r="BZ160" s="83"/>
      <c r="CA160" s="83"/>
      <c r="CB160" s="83"/>
      <c r="CC160" s="83"/>
      <c r="CD160" s="83"/>
      <c r="CE160" s="83"/>
      <c r="CF160" s="83"/>
      <c r="CG160" s="83"/>
      <c r="CH160" s="606"/>
      <c r="CI160" s="83"/>
      <c r="CJ160" s="83"/>
      <c r="CK160" s="83"/>
      <c r="CL160" s="83"/>
      <c r="CM160" s="83"/>
      <c r="CP160" s="49"/>
    </row>
    <row r="161" spans="1:94" s="84" customFormat="1" ht="40.35" customHeight="1" x14ac:dyDescent="0.3">
      <c r="A161" s="15">
        <v>26</v>
      </c>
      <c r="B161" s="619" t="s">
        <v>811</v>
      </c>
      <c r="C161" s="74">
        <f t="shared" si="106"/>
        <v>0.08</v>
      </c>
      <c r="D161" s="74"/>
      <c r="E161" s="74">
        <f t="shared" si="80"/>
        <v>0.08</v>
      </c>
      <c r="F161" s="74">
        <f t="shared" si="81"/>
        <v>0.08</v>
      </c>
      <c r="G161" s="74">
        <f t="shared" si="107"/>
        <v>0</v>
      </c>
      <c r="H161" s="608"/>
      <c r="I161" s="608"/>
      <c r="J161" s="608"/>
      <c r="K161" s="608">
        <v>0.08</v>
      </c>
      <c r="L161" s="608"/>
      <c r="M161" s="74">
        <f t="shared" si="83"/>
        <v>0</v>
      </c>
      <c r="N161" s="608"/>
      <c r="O161" s="608"/>
      <c r="P161" s="608"/>
      <c r="Q161" s="608"/>
      <c r="R161" s="608"/>
      <c r="S161" s="608"/>
      <c r="T161" s="608"/>
      <c r="U161" s="74">
        <f t="shared" si="84"/>
        <v>0</v>
      </c>
      <c r="V161" s="565"/>
      <c r="W161" s="565"/>
      <c r="X161" s="565"/>
      <c r="Y161" s="565"/>
      <c r="Z161" s="565"/>
      <c r="AA161" s="565"/>
      <c r="AB161" s="565"/>
      <c r="AC161" s="565"/>
      <c r="AD161" s="25">
        <f t="shared" si="85"/>
        <v>0</v>
      </c>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74">
        <f t="shared" si="91"/>
        <v>0</v>
      </c>
      <c r="BH161" s="11"/>
      <c r="BI161" s="11"/>
      <c r="BJ161" s="11"/>
      <c r="BK161" s="79" t="s">
        <v>409</v>
      </c>
      <c r="BL161" s="87" t="s">
        <v>373</v>
      </c>
      <c r="BM161" s="80"/>
      <c r="BN161" s="87" t="s">
        <v>95</v>
      </c>
      <c r="BO161" s="80" t="s">
        <v>711</v>
      </c>
      <c r="BP161" s="80" t="s">
        <v>954</v>
      </c>
      <c r="BQ161" s="83"/>
      <c r="BR161" s="84" t="s">
        <v>979</v>
      </c>
      <c r="BT161" s="83"/>
      <c r="BU161" s="83"/>
      <c r="BV161" s="83"/>
      <c r="BW161" s="83"/>
      <c r="BX161" s="83"/>
      <c r="BY161" s="83"/>
      <c r="BZ161" s="83"/>
      <c r="CA161" s="83"/>
      <c r="CB161" s="83"/>
      <c r="CC161" s="83"/>
      <c r="CD161" s="83"/>
      <c r="CE161" s="83"/>
      <c r="CF161" s="83"/>
      <c r="CG161" s="83"/>
      <c r="CH161" s="606"/>
      <c r="CI161" s="83"/>
      <c r="CJ161" s="83"/>
      <c r="CK161" s="83"/>
      <c r="CL161" s="83"/>
      <c r="CM161" s="83"/>
      <c r="CP161" s="49"/>
    </row>
    <row r="162" spans="1:94" s="688" customFormat="1" ht="40.35" hidden="1" customHeight="1" x14ac:dyDescent="0.3">
      <c r="A162" s="680">
        <v>27</v>
      </c>
      <c r="B162" s="695" t="s">
        <v>1101</v>
      </c>
      <c r="C162" s="682">
        <f t="shared" ref="C162:C163" si="124">D162+E162</f>
        <v>0.3</v>
      </c>
      <c r="D162" s="682">
        <v>0.3</v>
      </c>
      <c r="E162" s="682">
        <f t="shared" ref="E162:E163" si="125">F162+U162+BG162</f>
        <v>0</v>
      </c>
      <c r="F162" s="682">
        <f t="shared" ref="F162:F163" si="126">G162+K162+L162+M162+R162+S162+T162</f>
        <v>0</v>
      </c>
      <c r="G162" s="682">
        <f t="shared" ref="G162:G163" si="127">H162+I162+J162</f>
        <v>0</v>
      </c>
      <c r="H162" s="683"/>
      <c r="I162" s="683"/>
      <c r="J162" s="683"/>
      <c r="K162" s="683"/>
      <c r="L162" s="683"/>
      <c r="M162" s="682">
        <f t="shared" ref="M162:M163" si="128">SUM(N162:P162)</f>
        <v>0</v>
      </c>
      <c r="N162" s="683"/>
      <c r="O162" s="683"/>
      <c r="P162" s="683"/>
      <c r="Q162" s="683"/>
      <c r="R162" s="683"/>
      <c r="S162" s="683"/>
      <c r="T162" s="683"/>
      <c r="U162" s="682">
        <f t="shared" ref="U162:U163" si="129">V162+W162+X162+Y162+Z162+AA162+AB162+AC162+AD162+AU162+AV162+AW162+AX162+AY162+AZ162+BA162+BB162+BC162+BD162+BE162+BF162</f>
        <v>0</v>
      </c>
      <c r="V162" s="565"/>
      <c r="W162" s="565"/>
      <c r="X162" s="565"/>
      <c r="Y162" s="565"/>
      <c r="Z162" s="565"/>
      <c r="AA162" s="565"/>
      <c r="AB162" s="565"/>
      <c r="AC162" s="565"/>
      <c r="AD162" s="25">
        <f t="shared" ref="AD162:AD163" si="130">SUM(AE162:AT162)</f>
        <v>0</v>
      </c>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682">
        <f t="shared" ref="BG162:BG163" si="131">BH162+BI162+BJ162</f>
        <v>0</v>
      </c>
      <c r="BH162" s="681"/>
      <c r="BI162" s="681"/>
      <c r="BJ162" s="681"/>
      <c r="BK162" s="685" t="s">
        <v>409</v>
      </c>
      <c r="BL162" s="693" t="s">
        <v>373</v>
      </c>
      <c r="BM162" s="680" t="s">
        <v>1043</v>
      </c>
      <c r="BN162" s="693" t="s">
        <v>95</v>
      </c>
      <c r="BO162" s="680" t="s">
        <v>1113</v>
      </c>
      <c r="BP162" s="680" t="s">
        <v>606</v>
      </c>
      <c r="BQ162" s="686"/>
      <c r="BR162" s="688" t="s">
        <v>853</v>
      </c>
      <c r="BS162" s="686" t="s">
        <v>1118</v>
      </c>
      <c r="BU162" s="686"/>
      <c r="BV162" s="686"/>
      <c r="BW162" s="686"/>
      <c r="BX162" s="686"/>
      <c r="BY162" s="686"/>
      <c r="BZ162" s="686"/>
      <c r="CA162" s="686"/>
      <c r="CB162" s="686"/>
      <c r="CC162" s="686"/>
      <c r="CD162" s="686"/>
      <c r="CE162" s="686"/>
      <c r="CF162" s="686"/>
      <c r="CG162" s="686"/>
      <c r="CH162" s="689"/>
      <c r="CI162" s="686"/>
      <c r="CJ162" s="686"/>
      <c r="CK162" s="686"/>
      <c r="CL162" s="686"/>
      <c r="CM162" s="686"/>
      <c r="CP162" s="49"/>
    </row>
    <row r="163" spans="1:94" s="688" customFormat="1" ht="40.35" hidden="1" customHeight="1" x14ac:dyDescent="0.3">
      <c r="A163" s="680">
        <v>28</v>
      </c>
      <c r="B163" s="695" t="s">
        <v>1102</v>
      </c>
      <c r="C163" s="682">
        <f t="shared" si="124"/>
        <v>0.3</v>
      </c>
      <c r="D163" s="682">
        <v>0.3</v>
      </c>
      <c r="E163" s="682">
        <f t="shared" si="125"/>
        <v>0</v>
      </c>
      <c r="F163" s="682">
        <f t="shared" si="126"/>
        <v>0</v>
      </c>
      <c r="G163" s="682">
        <f t="shared" si="127"/>
        <v>0</v>
      </c>
      <c r="H163" s="683"/>
      <c r="I163" s="683"/>
      <c r="J163" s="683"/>
      <c r="K163" s="683"/>
      <c r="L163" s="683"/>
      <c r="M163" s="682">
        <f t="shared" si="128"/>
        <v>0</v>
      </c>
      <c r="N163" s="683"/>
      <c r="O163" s="683"/>
      <c r="P163" s="683"/>
      <c r="Q163" s="683"/>
      <c r="R163" s="683"/>
      <c r="S163" s="683"/>
      <c r="T163" s="683"/>
      <c r="U163" s="682">
        <f t="shared" si="129"/>
        <v>0</v>
      </c>
      <c r="V163" s="565"/>
      <c r="W163" s="565"/>
      <c r="X163" s="565"/>
      <c r="Y163" s="565"/>
      <c r="Z163" s="565"/>
      <c r="AA163" s="565"/>
      <c r="AB163" s="565"/>
      <c r="AC163" s="565"/>
      <c r="AD163" s="25">
        <f t="shared" si="130"/>
        <v>0</v>
      </c>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682">
        <f t="shared" si="131"/>
        <v>0</v>
      </c>
      <c r="BH163" s="681"/>
      <c r="BI163" s="681"/>
      <c r="BJ163" s="681"/>
      <c r="BK163" s="685" t="s">
        <v>409</v>
      </c>
      <c r="BL163" s="693" t="s">
        <v>373</v>
      </c>
      <c r="BM163" s="680" t="s">
        <v>1043</v>
      </c>
      <c r="BN163" s="693" t="s">
        <v>95</v>
      </c>
      <c r="BO163" s="680" t="s">
        <v>1113</v>
      </c>
      <c r="BP163" s="680" t="s">
        <v>606</v>
      </c>
      <c r="BQ163" s="686"/>
      <c r="BR163" s="688" t="s">
        <v>853</v>
      </c>
      <c r="BS163" s="686" t="s">
        <v>1118</v>
      </c>
      <c r="BU163" s="686"/>
      <c r="BV163" s="686"/>
      <c r="BW163" s="686"/>
      <c r="BX163" s="686"/>
      <c r="BY163" s="686"/>
      <c r="BZ163" s="686"/>
      <c r="CA163" s="686"/>
      <c r="CB163" s="686"/>
      <c r="CC163" s="686"/>
      <c r="CD163" s="686"/>
      <c r="CE163" s="686"/>
      <c r="CF163" s="686"/>
      <c r="CG163" s="686"/>
      <c r="CH163" s="689"/>
      <c r="CI163" s="686"/>
      <c r="CJ163" s="686"/>
      <c r="CK163" s="686"/>
      <c r="CL163" s="686"/>
      <c r="CM163" s="686"/>
      <c r="CP163" s="49"/>
    </row>
    <row r="164" spans="1:94" s="49" customFormat="1" ht="40.35" hidden="1" customHeight="1" x14ac:dyDescent="0.3">
      <c r="A164" s="15">
        <v>29</v>
      </c>
      <c r="B164" s="566" t="s">
        <v>262</v>
      </c>
      <c r="C164" s="7">
        <f t="shared" si="106"/>
        <v>0.08</v>
      </c>
      <c r="D164" s="7"/>
      <c r="E164" s="7">
        <f t="shared" si="80"/>
        <v>0.08</v>
      </c>
      <c r="F164" s="7">
        <f t="shared" si="81"/>
        <v>0.08</v>
      </c>
      <c r="G164" s="7">
        <f t="shared" si="107"/>
        <v>0</v>
      </c>
      <c r="H164" s="565"/>
      <c r="I164" s="565"/>
      <c r="J164" s="565"/>
      <c r="K164" s="565">
        <v>0.08</v>
      </c>
      <c r="L164" s="565"/>
      <c r="M164" s="7">
        <f t="shared" si="83"/>
        <v>0</v>
      </c>
      <c r="N164" s="565"/>
      <c r="O164" s="565"/>
      <c r="P164" s="565"/>
      <c r="Q164" s="565"/>
      <c r="R164" s="565"/>
      <c r="S164" s="565"/>
      <c r="T164" s="565"/>
      <c r="U164" s="7">
        <f t="shared" si="84"/>
        <v>0</v>
      </c>
      <c r="V164" s="565"/>
      <c r="W164" s="565"/>
      <c r="X164" s="565"/>
      <c r="Y164" s="565"/>
      <c r="Z164" s="565"/>
      <c r="AA164" s="565"/>
      <c r="AB164" s="565"/>
      <c r="AC164" s="565"/>
      <c r="AD164" s="25">
        <f t="shared" si="85"/>
        <v>0</v>
      </c>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7">
        <f t="shared" si="91"/>
        <v>0</v>
      </c>
      <c r="BH164" s="11"/>
      <c r="BI164" s="11"/>
      <c r="BJ164" s="11"/>
      <c r="BK164" s="10" t="s">
        <v>409</v>
      </c>
      <c r="BL164" s="38" t="s">
        <v>373</v>
      </c>
      <c r="BM164" s="15"/>
      <c r="BN164" s="38" t="s">
        <v>95</v>
      </c>
      <c r="BO164" s="15" t="s">
        <v>711</v>
      </c>
      <c r="BP164" s="15" t="s">
        <v>954</v>
      </c>
      <c r="BQ164" s="46"/>
      <c r="BR164" s="631"/>
      <c r="BS164" s="49" t="s">
        <v>1118</v>
      </c>
      <c r="BT164" s="46"/>
      <c r="BU164" s="46"/>
      <c r="BV164" s="46"/>
      <c r="BW164" s="46"/>
      <c r="BX164" s="46"/>
      <c r="BY164" s="46"/>
      <c r="BZ164" s="46"/>
      <c r="CA164" s="46"/>
      <c r="CB164" s="46"/>
      <c r="CC164" s="46"/>
      <c r="CD164" s="46"/>
      <c r="CE164" s="46"/>
      <c r="CF164" s="46"/>
      <c r="CG164" s="46"/>
      <c r="CH164" s="588"/>
      <c r="CI164" s="46"/>
      <c r="CJ164" s="46"/>
      <c r="CK164" s="46"/>
      <c r="CL164" s="46"/>
      <c r="CM164" s="46"/>
    </row>
    <row r="165" spans="1:94" s="49" customFormat="1" ht="40.35" hidden="1" customHeight="1" x14ac:dyDescent="0.3">
      <c r="A165" s="15">
        <v>30</v>
      </c>
      <c r="B165" s="11" t="s">
        <v>746</v>
      </c>
      <c r="C165" s="7">
        <f t="shared" si="106"/>
        <v>0.16</v>
      </c>
      <c r="D165" s="7">
        <v>0.1</v>
      </c>
      <c r="E165" s="7">
        <f t="shared" si="80"/>
        <v>0.06</v>
      </c>
      <c r="F165" s="7">
        <f t="shared" si="81"/>
        <v>0.06</v>
      </c>
      <c r="G165" s="7">
        <f t="shared" si="107"/>
        <v>0</v>
      </c>
      <c r="H165" s="565"/>
      <c r="I165" s="565"/>
      <c r="J165" s="565"/>
      <c r="K165" s="565">
        <v>0.06</v>
      </c>
      <c r="L165" s="565"/>
      <c r="M165" s="7">
        <f t="shared" si="83"/>
        <v>0</v>
      </c>
      <c r="N165" s="565"/>
      <c r="O165" s="565"/>
      <c r="P165" s="565"/>
      <c r="Q165" s="565"/>
      <c r="R165" s="565"/>
      <c r="S165" s="565"/>
      <c r="T165" s="565"/>
      <c r="U165" s="7">
        <f t="shared" si="84"/>
        <v>0</v>
      </c>
      <c r="V165" s="565"/>
      <c r="W165" s="565"/>
      <c r="X165" s="565"/>
      <c r="Y165" s="565"/>
      <c r="Z165" s="565"/>
      <c r="AA165" s="565"/>
      <c r="AB165" s="565"/>
      <c r="AC165" s="565"/>
      <c r="AD165" s="25">
        <f t="shared" si="85"/>
        <v>0</v>
      </c>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7">
        <f t="shared" si="91"/>
        <v>0</v>
      </c>
      <c r="BH165" s="11"/>
      <c r="BI165" s="11"/>
      <c r="BJ165" s="11"/>
      <c r="BK165" s="10" t="s">
        <v>409</v>
      </c>
      <c r="BL165" s="17" t="s">
        <v>450</v>
      </c>
      <c r="BM165" s="15"/>
      <c r="BN165" s="38" t="s">
        <v>95</v>
      </c>
      <c r="BO165" s="15" t="s">
        <v>711</v>
      </c>
      <c r="BP165" s="15" t="s">
        <v>954</v>
      </c>
      <c r="BQ165" s="46"/>
      <c r="BR165" s="631"/>
      <c r="BT165" s="46"/>
      <c r="BU165" s="46"/>
      <c r="BV165" s="46"/>
      <c r="BW165" s="46"/>
      <c r="BX165" s="46"/>
      <c r="BY165" s="46"/>
      <c r="BZ165" s="46"/>
      <c r="CA165" s="46"/>
      <c r="CB165" s="46"/>
      <c r="CC165" s="46"/>
      <c r="CD165" s="46"/>
      <c r="CE165" s="46"/>
      <c r="CF165" s="46"/>
      <c r="CG165" s="46"/>
      <c r="CH165" s="588"/>
      <c r="CI165" s="46"/>
      <c r="CJ165" s="46"/>
      <c r="CK165" s="46"/>
      <c r="CL165" s="46"/>
      <c r="CM165" s="46"/>
    </row>
    <row r="166" spans="1:94" s="49" customFormat="1" ht="40.35" hidden="1" customHeight="1" x14ac:dyDescent="0.3">
      <c r="A166" s="15">
        <v>31</v>
      </c>
      <c r="B166" s="11" t="s">
        <v>747</v>
      </c>
      <c r="C166" s="7">
        <f t="shared" si="106"/>
        <v>0.15000000000000002</v>
      </c>
      <c r="D166" s="7">
        <v>0.1</v>
      </c>
      <c r="E166" s="7">
        <f t="shared" si="80"/>
        <v>0.05</v>
      </c>
      <c r="F166" s="7">
        <f t="shared" si="81"/>
        <v>0.05</v>
      </c>
      <c r="G166" s="7">
        <f t="shared" si="107"/>
        <v>0</v>
      </c>
      <c r="H166" s="565"/>
      <c r="I166" s="565"/>
      <c r="J166" s="565"/>
      <c r="K166" s="565">
        <v>0.05</v>
      </c>
      <c r="L166" s="565"/>
      <c r="M166" s="7">
        <f t="shared" si="83"/>
        <v>0</v>
      </c>
      <c r="N166" s="565"/>
      <c r="O166" s="565"/>
      <c r="P166" s="565"/>
      <c r="Q166" s="565"/>
      <c r="R166" s="565"/>
      <c r="S166" s="565"/>
      <c r="T166" s="565"/>
      <c r="U166" s="7">
        <f t="shared" si="84"/>
        <v>0</v>
      </c>
      <c r="V166" s="565"/>
      <c r="W166" s="565"/>
      <c r="X166" s="565"/>
      <c r="Y166" s="565"/>
      <c r="Z166" s="565"/>
      <c r="AA166" s="565"/>
      <c r="AB166" s="565"/>
      <c r="AC166" s="565"/>
      <c r="AD166" s="25">
        <f t="shared" si="85"/>
        <v>0</v>
      </c>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7">
        <f t="shared" si="91"/>
        <v>0</v>
      </c>
      <c r="BH166" s="11"/>
      <c r="BI166" s="11"/>
      <c r="BJ166" s="11"/>
      <c r="BK166" s="10" t="s">
        <v>409</v>
      </c>
      <c r="BL166" s="17" t="s">
        <v>450</v>
      </c>
      <c r="BM166" s="15" t="s">
        <v>1044</v>
      </c>
      <c r="BN166" s="38" t="s">
        <v>95</v>
      </c>
      <c r="BO166" s="15" t="s">
        <v>711</v>
      </c>
      <c r="BP166" s="15" t="s">
        <v>954</v>
      </c>
      <c r="BQ166" s="46"/>
      <c r="BR166" s="631"/>
      <c r="BT166" s="46"/>
      <c r="BU166" s="46"/>
      <c r="BV166" s="46"/>
      <c r="BW166" s="46"/>
      <c r="BX166" s="46"/>
      <c r="BY166" s="46"/>
      <c r="BZ166" s="46"/>
      <c r="CA166" s="46"/>
      <c r="CB166" s="46"/>
      <c r="CC166" s="46"/>
      <c r="CD166" s="46"/>
      <c r="CE166" s="46"/>
      <c r="CF166" s="46"/>
      <c r="CG166" s="46"/>
      <c r="CH166" s="588"/>
      <c r="CI166" s="46"/>
      <c r="CJ166" s="46"/>
      <c r="CK166" s="46"/>
      <c r="CL166" s="46"/>
      <c r="CM166" s="46"/>
    </row>
    <row r="167" spans="1:94" s="49" customFormat="1" ht="40.35" hidden="1" customHeight="1" x14ac:dyDescent="0.3">
      <c r="A167" s="15">
        <v>32</v>
      </c>
      <c r="B167" s="47" t="s">
        <v>922</v>
      </c>
      <c r="C167" s="7">
        <f t="shared" si="106"/>
        <v>0.2</v>
      </c>
      <c r="D167" s="585">
        <v>0.1</v>
      </c>
      <c r="E167" s="7">
        <f t="shared" si="80"/>
        <v>0.1</v>
      </c>
      <c r="F167" s="7">
        <f t="shared" si="81"/>
        <v>0.1</v>
      </c>
      <c r="G167" s="7">
        <f t="shared" si="107"/>
        <v>0</v>
      </c>
      <c r="H167" s="565"/>
      <c r="I167" s="565"/>
      <c r="J167" s="565"/>
      <c r="K167" s="565">
        <v>0.1</v>
      </c>
      <c r="L167" s="565"/>
      <c r="M167" s="7">
        <f t="shared" si="83"/>
        <v>0</v>
      </c>
      <c r="N167" s="565"/>
      <c r="O167" s="565"/>
      <c r="P167" s="58"/>
      <c r="Q167" s="565"/>
      <c r="R167" s="565"/>
      <c r="S167" s="565"/>
      <c r="T167" s="565"/>
      <c r="U167" s="7">
        <f t="shared" si="84"/>
        <v>0</v>
      </c>
      <c r="V167" s="565"/>
      <c r="W167" s="565"/>
      <c r="X167" s="565"/>
      <c r="Y167" s="565"/>
      <c r="Z167" s="565"/>
      <c r="AA167" s="565"/>
      <c r="AB167" s="565"/>
      <c r="AC167" s="565"/>
      <c r="AD167" s="25">
        <f t="shared" si="85"/>
        <v>0</v>
      </c>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7">
        <f t="shared" si="91"/>
        <v>0</v>
      </c>
      <c r="BH167" s="11"/>
      <c r="BI167" s="11"/>
      <c r="BJ167" s="11"/>
      <c r="BK167" s="10" t="s">
        <v>409</v>
      </c>
      <c r="BL167" s="594" t="s">
        <v>139</v>
      </c>
      <c r="BM167" s="15"/>
      <c r="BN167" s="63" t="s">
        <v>95</v>
      </c>
      <c r="BO167" s="112" t="s">
        <v>1158</v>
      </c>
      <c r="BP167" s="15" t="s">
        <v>863</v>
      </c>
      <c r="BQ167" s="46"/>
      <c r="BR167" s="631"/>
      <c r="BS167" s="49" t="s">
        <v>1118</v>
      </c>
      <c r="BT167" s="46"/>
      <c r="BU167" s="46"/>
      <c r="BV167" s="46"/>
      <c r="BW167" s="46"/>
      <c r="BX167" s="46"/>
      <c r="BY167" s="46"/>
      <c r="BZ167" s="46"/>
      <c r="CA167" s="46"/>
      <c r="CB167" s="46"/>
      <c r="CC167" s="46"/>
      <c r="CD167" s="46"/>
      <c r="CE167" s="46"/>
      <c r="CF167" s="46"/>
      <c r="CG167" s="46"/>
      <c r="CH167" s="588"/>
      <c r="CI167" s="46"/>
      <c r="CJ167" s="46"/>
      <c r="CK167" s="46"/>
      <c r="CL167" s="46"/>
      <c r="CM167" s="46"/>
    </row>
    <row r="168" spans="1:94" s="49" customFormat="1" ht="40.35" hidden="1" customHeight="1" x14ac:dyDescent="0.3">
      <c r="A168" s="15">
        <v>33</v>
      </c>
      <c r="B168" s="47" t="s">
        <v>923</v>
      </c>
      <c r="C168" s="7">
        <f t="shared" si="106"/>
        <v>0.2</v>
      </c>
      <c r="D168" s="585">
        <v>0.1</v>
      </c>
      <c r="E168" s="7">
        <f t="shared" si="80"/>
        <v>0.1</v>
      </c>
      <c r="F168" s="7">
        <f t="shared" si="81"/>
        <v>0.1</v>
      </c>
      <c r="G168" s="7">
        <f t="shared" si="107"/>
        <v>0</v>
      </c>
      <c r="H168" s="565"/>
      <c r="I168" s="565"/>
      <c r="J168" s="565"/>
      <c r="K168" s="565">
        <v>0.1</v>
      </c>
      <c r="L168" s="565"/>
      <c r="M168" s="7">
        <f t="shared" si="83"/>
        <v>0</v>
      </c>
      <c r="N168" s="565"/>
      <c r="O168" s="565"/>
      <c r="P168" s="58"/>
      <c r="Q168" s="565"/>
      <c r="R168" s="565"/>
      <c r="S168" s="565"/>
      <c r="T168" s="565"/>
      <c r="U168" s="7">
        <f t="shared" si="84"/>
        <v>0</v>
      </c>
      <c r="V168" s="565"/>
      <c r="W168" s="565"/>
      <c r="X168" s="565"/>
      <c r="Y168" s="565"/>
      <c r="Z168" s="565"/>
      <c r="AA168" s="565"/>
      <c r="AB168" s="565"/>
      <c r="AC168" s="565"/>
      <c r="AD168" s="25">
        <f t="shared" si="85"/>
        <v>0</v>
      </c>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7">
        <f t="shared" si="91"/>
        <v>0</v>
      </c>
      <c r="BH168" s="11"/>
      <c r="BI168" s="11"/>
      <c r="BJ168" s="11"/>
      <c r="BK168" s="10" t="s">
        <v>409</v>
      </c>
      <c r="BL168" s="594" t="s">
        <v>139</v>
      </c>
      <c r="BM168" s="15" t="s">
        <v>1045</v>
      </c>
      <c r="BN168" s="63" t="s">
        <v>95</v>
      </c>
      <c r="BO168" s="112" t="s">
        <v>1158</v>
      </c>
      <c r="BP168" s="15" t="s">
        <v>863</v>
      </c>
      <c r="BQ168" s="46"/>
      <c r="BR168" s="631"/>
      <c r="BS168" s="49" t="s">
        <v>1144</v>
      </c>
      <c r="BT168" s="46"/>
      <c r="BU168" s="46"/>
      <c r="BV168" s="46"/>
      <c r="BW168" s="46"/>
      <c r="BX168" s="46"/>
      <c r="BY168" s="46"/>
      <c r="BZ168" s="46"/>
      <c r="CA168" s="46"/>
      <c r="CB168" s="46"/>
      <c r="CC168" s="46"/>
      <c r="CD168" s="46"/>
      <c r="CE168" s="46"/>
      <c r="CF168" s="46"/>
      <c r="CG168" s="46"/>
      <c r="CH168" s="588"/>
      <c r="CI168" s="46"/>
      <c r="CJ168" s="46"/>
      <c r="CK168" s="46"/>
      <c r="CL168" s="46"/>
      <c r="CM168" s="46"/>
    </row>
    <row r="169" spans="1:94" s="49" customFormat="1" ht="40.35" hidden="1" customHeight="1" x14ac:dyDescent="0.3">
      <c r="A169" s="15">
        <v>34</v>
      </c>
      <c r="B169" s="47" t="s">
        <v>924</v>
      </c>
      <c r="C169" s="7">
        <f t="shared" si="106"/>
        <v>0.05</v>
      </c>
      <c r="D169" s="585">
        <v>0.05</v>
      </c>
      <c r="E169" s="7">
        <f t="shared" si="80"/>
        <v>0</v>
      </c>
      <c r="F169" s="7">
        <f t="shared" si="81"/>
        <v>0</v>
      </c>
      <c r="G169" s="7">
        <f t="shared" si="107"/>
        <v>0</v>
      </c>
      <c r="H169" s="565"/>
      <c r="I169" s="565"/>
      <c r="J169" s="565"/>
      <c r="K169" s="565"/>
      <c r="L169" s="565"/>
      <c r="M169" s="7">
        <f t="shared" si="83"/>
        <v>0</v>
      </c>
      <c r="N169" s="565"/>
      <c r="O169" s="565"/>
      <c r="P169" s="58"/>
      <c r="Q169" s="565"/>
      <c r="R169" s="565"/>
      <c r="S169" s="565"/>
      <c r="T169" s="565"/>
      <c r="U169" s="7">
        <f t="shared" si="84"/>
        <v>0</v>
      </c>
      <c r="V169" s="565"/>
      <c r="W169" s="565"/>
      <c r="X169" s="565"/>
      <c r="Y169" s="565"/>
      <c r="Z169" s="565"/>
      <c r="AA169" s="565"/>
      <c r="AB169" s="565"/>
      <c r="AC169" s="565"/>
      <c r="AD169" s="25">
        <f t="shared" si="85"/>
        <v>0</v>
      </c>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7">
        <f t="shared" si="91"/>
        <v>0</v>
      </c>
      <c r="BH169" s="11"/>
      <c r="BI169" s="11"/>
      <c r="BJ169" s="11"/>
      <c r="BK169" s="10" t="s">
        <v>409</v>
      </c>
      <c r="BL169" s="594" t="s">
        <v>139</v>
      </c>
      <c r="BM169" s="15"/>
      <c r="BN169" s="63" t="s">
        <v>95</v>
      </c>
      <c r="BO169" s="15" t="s">
        <v>505</v>
      </c>
      <c r="BP169" s="15" t="s">
        <v>863</v>
      </c>
      <c r="BQ169" s="46"/>
      <c r="BR169" s="631"/>
      <c r="BS169" s="49" t="s">
        <v>1145</v>
      </c>
      <c r="BT169" s="46"/>
      <c r="BU169" s="46"/>
      <c r="BV169" s="46"/>
      <c r="BW169" s="46"/>
      <c r="BX169" s="46"/>
      <c r="BY169" s="46"/>
      <c r="BZ169" s="46"/>
      <c r="CA169" s="46"/>
      <c r="CB169" s="46"/>
      <c r="CC169" s="46"/>
      <c r="CD169" s="46"/>
      <c r="CE169" s="46"/>
      <c r="CF169" s="46"/>
      <c r="CG169" s="46"/>
      <c r="CH169" s="588"/>
      <c r="CI169" s="46"/>
      <c r="CJ169" s="46"/>
      <c r="CK169" s="46"/>
      <c r="CL169" s="46"/>
      <c r="CM169" s="46"/>
    </row>
    <row r="170" spans="1:94" s="49" customFormat="1" ht="40.35" hidden="1" customHeight="1" x14ac:dyDescent="0.3">
      <c r="A170" s="15">
        <v>35</v>
      </c>
      <c r="B170" s="47" t="s">
        <v>927</v>
      </c>
      <c r="C170" s="7">
        <f t="shared" si="106"/>
        <v>0.05</v>
      </c>
      <c r="D170" s="585">
        <v>0.05</v>
      </c>
      <c r="E170" s="7">
        <f t="shared" si="80"/>
        <v>0</v>
      </c>
      <c r="F170" s="7">
        <f t="shared" si="81"/>
        <v>0</v>
      </c>
      <c r="G170" s="7">
        <f t="shared" si="107"/>
        <v>0</v>
      </c>
      <c r="H170" s="565"/>
      <c r="I170" s="565"/>
      <c r="J170" s="565"/>
      <c r="K170" s="565"/>
      <c r="L170" s="565"/>
      <c r="M170" s="7">
        <f t="shared" si="83"/>
        <v>0</v>
      </c>
      <c r="N170" s="565"/>
      <c r="O170" s="565"/>
      <c r="P170" s="58"/>
      <c r="Q170" s="565"/>
      <c r="R170" s="565"/>
      <c r="S170" s="565"/>
      <c r="T170" s="565"/>
      <c r="U170" s="7">
        <f t="shared" si="84"/>
        <v>0</v>
      </c>
      <c r="V170" s="565"/>
      <c r="W170" s="565"/>
      <c r="X170" s="565"/>
      <c r="Y170" s="565"/>
      <c r="Z170" s="565"/>
      <c r="AA170" s="565"/>
      <c r="AB170" s="565"/>
      <c r="AC170" s="565"/>
      <c r="AD170" s="25">
        <f t="shared" si="85"/>
        <v>0</v>
      </c>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7">
        <f t="shared" si="91"/>
        <v>0</v>
      </c>
      <c r="BH170" s="11"/>
      <c r="BI170" s="11"/>
      <c r="BJ170" s="11"/>
      <c r="BK170" s="10" t="s">
        <v>409</v>
      </c>
      <c r="BL170" s="594" t="s">
        <v>139</v>
      </c>
      <c r="BM170" s="15"/>
      <c r="BN170" s="63" t="s">
        <v>94</v>
      </c>
      <c r="BO170" s="15" t="s">
        <v>505</v>
      </c>
      <c r="BP170" s="15" t="s">
        <v>863</v>
      </c>
      <c r="BQ170" s="46"/>
      <c r="BR170" s="631"/>
      <c r="BS170" s="49" t="s">
        <v>1118</v>
      </c>
      <c r="BT170" s="46"/>
      <c r="BU170" s="46"/>
      <c r="BV170" s="46"/>
      <c r="BW170" s="46"/>
      <c r="BX170" s="46"/>
      <c r="BY170" s="46"/>
      <c r="BZ170" s="46"/>
      <c r="CA170" s="46"/>
      <c r="CB170" s="46"/>
      <c r="CC170" s="46"/>
      <c r="CD170" s="46"/>
      <c r="CE170" s="46"/>
      <c r="CF170" s="46"/>
      <c r="CG170" s="46"/>
      <c r="CH170" s="588"/>
      <c r="CI170" s="46"/>
      <c r="CJ170" s="46"/>
      <c r="CK170" s="46"/>
      <c r="CL170" s="46"/>
      <c r="CM170" s="46"/>
    </row>
    <row r="171" spans="1:94" s="49" customFormat="1" ht="40.35" hidden="1" customHeight="1" x14ac:dyDescent="0.3">
      <c r="A171" s="15">
        <v>36</v>
      </c>
      <c r="B171" s="639" t="s">
        <v>1159</v>
      </c>
      <c r="C171" s="7">
        <f t="shared" si="106"/>
        <v>0.08</v>
      </c>
      <c r="D171" s="585">
        <v>0.08</v>
      </c>
      <c r="E171" s="7">
        <f t="shared" si="80"/>
        <v>0</v>
      </c>
      <c r="F171" s="7">
        <f t="shared" si="81"/>
        <v>0</v>
      </c>
      <c r="G171" s="7">
        <f t="shared" si="107"/>
        <v>0</v>
      </c>
      <c r="H171" s="565"/>
      <c r="I171" s="565"/>
      <c r="J171" s="565"/>
      <c r="K171" s="641"/>
      <c r="L171" s="565"/>
      <c r="M171" s="7">
        <f t="shared" si="83"/>
        <v>0</v>
      </c>
      <c r="N171" s="565"/>
      <c r="O171" s="565"/>
      <c r="P171" s="58"/>
      <c r="Q171" s="565"/>
      <c r="R171" s="565"/>
      <c r="S171" s="565"/>
      <c r="T171" s="565"/>
      <c r="U171" s="7">
        <f t="shared" si="84"/>
        <v>0</v>
      </c>
      <c r="V171" s="565"/>
      <c r="W171" s="565"/>
      <c r="X171" s="565"/>
      <c r="Y171" s="565"/>
      <c r="Z171" s="565"/>
      <c r="AA171" s="565"/>
      <c r="AB171" s="565"/>
      <c r="AC171" s="565"/>
      <c r="AD171" s="25">
        <f t="shared" si="85"/>
        <v>0</v>
      </c>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7">
        <f t="shared" si="91"/>
        <v>0</v>
      </c>
      <c r="BH171" s="11"/>
      <c r="BI171" s="11"/>
      <c r="BJ171" s="11"/>
      <c r="BK171" s="10" t="s">
        <v>409</v>
      </c>
      <c r="BL171" s="594" t="s">
        <v>139</v>
      </c>
      <c r="BM171" s="15"/>
      <c r="BN171" s="63" t="s">
        <v>95</v>
      </c>
      <c r="BO171" s="15" t="s">
        <v>505</v>
      </c>
      <c r="BP171" s="15" t="s">
        <v>863</v>
      </c>
      <c r="BQ171" s="46"/>
      <c r="BR171" s="631"/>
      <c r="BS171" s="49" t="s">
        <v>1118</v>
      </c>
      <c r="BT171" s="250"/>
      <c r="BU171" s="46"/>
      <c r="BV171" s="46"/>
      <c r="BW171" s="46"/>
      <c r="BX171" s="46"/>
      <c r="BY171" s="46"/>
      <c r="BZ171" s="46"/>
      <c r="CA171" s="46"/>
      <c r="CB171" s="46"/>
      <c r="CC171" s="46"/>
      <c r="CD171" s="46"/>
      <c r="CE171" s="46"/>
      <c r="CF171" s="46"/>
      <c r="CG171" s="46"/>
      <c r="CH171" s="588"/>
      <c r="CI171" s="46"/>
      <c r="CJ171" s="46"/>
      <c r="CK171" s="46"/>
      <c r="CL171" s="46"/>
      <c r="CM171" s="46"/>
    </row>
    <row r="172" spans="1:94" s="49" customFormat="1" ht="40.35" hidden="1" customHeight="1" x14ac:dyDescent="0.3">
      <c r="A172" s="15">
        <v>37</v>
      </c>
      <c r="B172" s="47" t="s">
        <v>946</v>
      </c>
      <c r="C172" s="7">
        <f t="shared" si="106"/>
        <v>0.1</v>
      </c>
      <c r="D172" s="585">
        <v>0.05</v>
      </c>
      <c r="E172" s="7">
        <f t="shared" si="80"/>
        <v>0.05</v>
      </c>
      <c r="F172" s="7">
        <f t="shared" si="81"/>
        <v>0.05</v>
      </c>
      <c r="G172" s="7">
        <f t="shared" si="107"/>
        <v>0</v>
      </c>
      <c r="H172" s="565"/>
      <c r="I172" s="565"/>
      <c r="J172" s="565"/>
      <c r="K172" s="565">
        <v>0.05</v>
      </c>
      <c r="L172" s="565"/>
      <c r="M172" s="7">
        <f t="shared" si="83"/>
        <v>0</v>
      </c>
      <c r="N172" s="565"/>
      <c r="O172" s="565"/>
      <c r="P172" s="58"/>
      <c r="Q172" s="565"/>
      <c r="R172" s="565"/>
      <c r="S172" s="565"/>
      <c r="T172" s="565"/>
      <c r="U172" s="7">
        <f t="shared" si="84"/>
        <v>0</v>
      </c>
      <c r="V172" s="565"/>
      <c r="W172" s="565"/>
      <c r="X172" s="565"/>
      <c r="Y172" s="565"/>
      <c r="Z172" s="565"/>
      <c r="AA172" s="565"/>
      <c r="AB172" s="565"/>
      <c r="AC172" s="565"/>
      <c r="AD172" s="25">
        <f t="shared" si="85"/>
        <v>0</v>
      </c>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7">
        <f t="shared" si="91"/>
        <v>0</v>
      </c>
      <c r="BH172" s="11"/>
      <c r="BI172" s="11"/>
      <c r="BJ172" s="11"/>
      <c r="BK172" s="10" t="s">
        <v>409</v>
      </c>
      <c r="BL172" s="594" t="s">
        <v>139</v>
      </c>
      <c r="BM172" s="15"/>
      <c r="BN172" s="38" t="s">
        <v>95</v>
      </c>
      <c r="BO172" s="15" t="s">
        <v>505</v>
      </c>
      <c r="BP172" s="15" t="s">
        <v>863</v>
      </c>
      <c r="BQ172" s="46"/>
      <c r="BR172" s="631"/>
      <c r="BS172" s="49" t="s">
        <v>1146</v>
      </c>
      <c r="BT172" s="46"/>
      <c r="BU172" s="46"/>
      <c r="BV172" s="46"/>
      <c r="BW172" s="46"/>
      <c r="BX172" s="46"/>
      <c r="BY172" s="46"/>
      <c r="BZ172" s="46"/>
      <c r="CA172" s="46"/>
      <c r="CB172" s="46"/>
      <c r="CC172" s="46"/>
      <c r="CD172" s="46"/>
      <c r="CE172" s="46"/>
      <c r="CF172" s="46"/>
      <c r="CG172" s="46"/>
      <c r="CH172" s="588"/>
      <c r="CI172" s="46"/>
      <c r="CJ172" s="46"/>
      <c r="CK172" s="46"/>
      <c r="CL172" s="46"/>
      <c r="CM172" s="46"/>
    </row>
    <row r="173" spans="1:94" s="49" customFormat="1" ht="40.35" hidden="1" customHeight="1" x14ac:dyDescent="0.3">
      <c r="A173" s="15">
        <v>38</v>
      </c>
      <c r="B173" s="47" t="s">
        <v>947</v>
      </c>
      <c r="C173" s="7">
        <f t="shared" si="106"/>
        <v>0.1</v>
      </c>
      <c r="D173" s="585">
        <v>0.05</v>
      </c>
      <c r="E173" s="7">
        <f t="shared" si="80"/>
        <v>0.05</v>
      </c>
      <c r="F173" s="7">
        <f t="shared" si="81"/>
        <v>0.05</v>
      </c>
      <c r="G173" s="7">
        <f t="shared" si="107"/>
        <v>0</v>
      </c>
      <c r="H173" s="565"/>
      <c r="I173" s="565"/>
      <c r="J173" s="565"/>
      <c r="K173" s="565">
        <v>0.05</v>
      </c>
      <c r="L173" s="565"/>
      <c r="M173" s="7">
        <f t="shared" si="83"/>
        <v>0</v>
      </c>
      <c r="N173" s="565"/>
      <c r="O173" s="565"/>
      <c r="P173" s="58"/>
      <c r="Q173" s="565"/>
      <c r="R173" s="565"/>
      <c r="S173" s="565"/>
      <c r="T173" s="565"/>
      <c r="U173" s="7">
        <f t="shared" si="84"/>
        <v>0</v>
      </c>
      <c r="V173" s="565"/>
      <c r="W173" s="565"/>
      <c r="X173" s="565"/>
      <c r="Y173" s="565"/>
      <c r="Z173" s="565"/>
      <c r="AA173" s="565"/>
      <c r="AB173" s="565"/>
      <c r="AC173" s="565"/>
      <c r="AD173" s="25">
        <f t="shared" si="85"/>
        <v>0</v>
      </c>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7">
        <f t="shared" si="91"/>
        <v>0</v>
      </c>
      <c r="BH173" s="11"/>
      <c r="BI173" s="11"/>
      <c r="BJ173" s="11"/>
      <c r="BK173" s="10" t="s">
        <v>409</v>
      </c>
      <c r="BL173" s="594" t="s">
        <v>139</v>
      </c>
      <c r="BM173" s="15"/>
      <c r="BN173" s="38" t="s">
        <v>95</v>
      </c>
      <c r="BO173" s="15" t="s">
        <v>505</v>
      </c>
      <c r="BP173" s="15" t="s">
        <v>863</v>
      </c>
      <c r="BQ173" s="46"/>
      <c r="BR173" s="631"/>
      <c r="BS173" s="49" t="s">
        <v>1118</v>
      </c>
      <c r="BT173" s="46"/>
      <c r="BU173" s="46"/>
      <c r="BV173" s="46"/>
      <c r="BW173" s="46"/>
      <c r="BX173" s="46"/>
      <c r="BY173" s="46"/>
      <c r="BZ173" s="46"/>
      <c r="CA173" s="46"/>
      <c r="CB173" s="46"/>
      <c r="CC173" s="46"/>
      <c r="CD173" s="46"/>
      <c r="CE173" s="46"/>
      <c r="CF173" s="46"/>
      <c r="CG173" s="46"/>
      <c r="CH173" s="588"/>
      <c r="CI173" s="46"/>
      <c r="CJ173" s="46"/>
      <c r="CK173" s="46"/>
      <c r="CL173" s="46"/>
      <c r="CM173" s="46"/>
    </row>
    <row r="174" spans="1:94" s="49" customFormat="1" ht="40.35" hidden="1" customHeight="1" x14ac:dyDescent="0.3">
      <c r="A174" s="15">
        <v>39</v>
      </c>
      <c r="B174" s="583" t="s">
        <v>849</v>
      </c>
      <c r="C174" s="7">
        <f t="shared" si="106"/>
        <v>0.03</v>
      </c>
      <c r="D174" s="65"/>
      <c r="E174" s="7">
        <f t="shared" si="80"/>
        <v>0.03</v>
      </c>
      <c r="F174" s="7">
        <f t="shared" si="81"/>
        <v>0.03</v>
      </c>
      <c r="G174" s="7">
        <f t="shared" si="107"/>
        <v>0</v>
      </c>
      <c r="H174" s="565"/>
      <c r="I174" s="565"/>
      <c r="J174" s="565"/>
      <c r="K174" s="565">
        <v>0.03</v>
      </c>
      <c r="L174" s="565"/>
      <c r="M174" s="7">
        <f t="shared" si="83"/>
        <v>0</v>
      </c>
      <c r="N174" s="565"/>
      <c r="O174" s="565"/>
      <c r="P174" s="58"/>
      <c r="Q174" s="565"/>
      <c r="R174" s="565"/>
      <c r="S174" s="565"/>
      <c r="T174" s="565"/>
      <c r="U174" s="7">
        <f t="shared" si="84"/>
        <v>0</v>
      </c>
      <c r="V174" s="565"/>
      <c r="W174" s="565"/>
      <c r="X174" s="565"/>
      <c r="Y174" s="565"/>
      <c r="Z174" s="565"/>
      <c r="AA174" s="565"/>
      <c r="AB174" s="565"/>
      <c r="AC174" s="565"/>
      <c r="AD174" s="25">
        <f t="shared" si="85"/>
        <v>0</v>
      </c>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7">
        <f t="shared" si="91"/>
        <v>0</v>
      </c>
      <c r="BH174" s="11"/>
      <c r="BI174" s="11"/>
      <c r="BJ174" s="11"/>
      <c r="BK174" s="10" t="s">
        <v>409</v>
      </c>
      <c r="BL174" s="15" t="s">
        <v>131</v>
      </c>
      <c r="BM174" s="15"/>
      <c r="BN174" s="14" t="s">
        <v>95</v>
      </c>
      <c r="BO174" s="15" t="s">
        <v>505</v>
      </c>
      <c r="BP174" s="15" t="s">
        <v>863</v>
      </c>
      <c r="BQ174" s="46"/>
      <c r="BR174" s="631"/>
      <c r="BT174" s="46"/>
      <c r="BU174" s="46"/>
      <c r="BV174" s="46"/>
      <c r="BW174" s="46"/>
      <c r="BX174" s="46"/>
      <c r="BY174" s="46"/>
      <c r="BZ174" s="46"/>
      <c r="CA174" s="46"/>
      <c r="CB174" s="46"/>
      <c r="CC174" s="46"/>
      <c r="CD174" s="46"/>
      <c r="CE174" s="46"/>
      <c r="CF174" s="46"/>
      <c r="CG174" s="46"/>
      <c r="CH174" s="588"/>
      <c r="CI174" s="46"/>
      <c r="CJ174" s="46"/>
      <c r="CK174" s="46"/>
      <c r="CL174" s="46"/>
      <c r="CM174" s="46"/>
    </row>
    <row r="175" spans="1:94" s="49" customFormat="1" ht="40.35" hidden="1" customHeight="1" x14ac:dyDescent="0.3">
      <c r="A175" s="15">
        <v>40</v>
      </c>
      <c r="B175" s="571" t="s">
        <v>861</v>
      </c>
      <c r="C175" s="7">
        <f t="shared" si="106"/>
        <v>0.2</v>
      </c>
      <c r="D175" s="65"/>
      <c r="E175" s="7">
        <f t="shared" si="80"/>
        <v>0.2</v>
      </c>
      <c r="F175" s="7">
        <f t="shared" si="81"/>
        <v>0.2</v>
      </c>
      <c r="G175" s="7">
        <f t="shared" si="107"/>
        <v>0</v>
      </c>
      <c r="H175" s="565"/>
      <c r="I175" s="565"/>
      <c r="J175" s="565"/>
      <c r="K175" s="578">
        <v>0.2</v>
      </c>
      <c r="L175" s="565"/>
      <c r="M175" s="7">
        <f t="shared" si="83"/>
        <v>0</v>
      </c>
      <c r="N175" s="565"/>
      <c r="O175" s="565"/>
      <c r="P175" s="58"/>
      <c r="Q175" s="565"/>
      <c r="R175" s="565"/>
      <c r="S175" s="565"/>
      <c r="T175" s="565"/>
      <c r="U175" s="7">
        <f t="shared" si="84"/>
        <v>0</v>
      </c>
      <c r="V175" s="565"/>
      <c r="W175" s="565"/>
      <c r="X175" s="565"/>
      <c r="Y175" s="565"/>
      <c r="Z175" s="565"/>
      <c r="AA175" s="565"/>
      <c r="AB175" s="565"/>
      <c r="AC175" s="565"/>
      <c r="AD175" s="25">
        <f t="shared" si="85"/>
        <v>0</v>
      </c>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7">
        <f t="shared" si="91"/>
        <v>0</v>
      </c>
      <c r="BH175" s="11"/>
      <c r="BI175" s="11"/>
      <c r="BJ175" s="11"/>
      <c r="BK175" s="10" t="s">
        <v>409</v>
      </c>
      <c r="BL175" s="17" t="s">
        <v>450</v>
      </c>
      <c r="BM175" s="15"/>
      <c r="BN175" s="38" t="s">
        <v>95</v>
      </c>
      <c r="BO175" s="15" t="s">
        <v>505</v>
      </c>
      <c r="BP175" s="15" t="s">
        <v>863</v>
      </c>
      <c r="BQ175" s="46"/>
      <c r="BR175" s="631"/>
      <c r="BT175" s="46"/>
      <c r="BU175" s="46"/>
      <c r="BV175" s="46"/>
      <c r="BW175" s="46"/>
      <c r="BX175" s="46"/>
      <c r="BY175" s="46"/>
      <c r="BZ175" s="46"/>
      <c r="CA175" s="46"/>
      <c r="CB175" s="46"/>
      <c r="CC175" s="46"/>
      <c r="CD175" s="46"/>
      <c r="CE175" s="46"/>
      <c r="CF175" s="46"/>
      <c r="CG175" s="46"/>
      <c r="CH175" s="588"/>
      <c r="CI175" s="46"/>
      <c r="CJ175" s="46"/>
      <c r="CK175" s="46"/>
      <c r="CL175" s="46"/>
      <c r="CM175" s="46"/>
    </row>
    <row r="176" spans="1:94" s="688" customFormat="1" ht="40.35" hidden="1" customHeight="1" x14ac:dyDescent="0.3">
      <c r="A176" s="680">
        <v>41</v>
      </c>
      <c r="B176" s="681" t="s">
        <v>884</v>
      </c>
      <c r="C176" s="682">
        <f t="shared" si="106"/>
        <v>0.08</v>
      </c>
      <c r="D176" s="696"/>
      <c r="E176" s="682">
        <f t="shared" si="80"/>
        <v>0.08</v>
      </c>
      <c r="F176" s="682">
        <f t="shared" si="81"/>
        <v>0.08</v>
      </c>
      <c r="G176" s="682">
        <f t="shared" si="107"/>
        <v>0</v>
      </c>
      <c r="H176" s="683"/>
      <c r="I176" s="683"/>
      <c r="J176" s="683"/>
      <c r="K176" s="696">
        <v>0.08</v>
      </c>
      <c r="L176" s="683"/>
      <c r="M176" s="682">
        <f t="shared" si="83"/>
        <v>0</v>
      </c>
      <c r="N176" s="683"/>
      <c r="O176" s="683"/>
      <c r="P176" s="690"/>
      <c r="Q176" s="683"/>
      <c r="R176" s="683"/>
      <c r="S176" s="683"/>
      <c r="T176" s="683"/>
      <c r="U176" s="682">
        <f t="shared" si="84"/>
        <v>0</v>
      </c>
      <c r="V176" s="565"/>
      <c r="W176" s="565"/>
      <c r="X176" s="565"/>
      <c r="Y176" s="565"/>
      <c r="Z176" s="565"/>
      <c r="AA176" s="565"/>
      <c r="AB176" s="565"/>
      <c r="AC176" s="565"/>
      <c r="AD176" s="25">
        <f t="shared" si="85"/>
        <v>0</v>
      </c>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682">
        <f t="shared" si="91"/>
        <v>0</v>
      </c>
      <c r="BH176" s="681"/>
      <c r="BI176" s="681"/>
      <c r="BJ176" s="681"/>
      <c r="BK176" s="685" t="s">
        <v>409</v>
      </c>
      <c r="BL176" s="691" t="s">
        <v>373</v>
      </c>
      <c r="BM176" s="680"/>
      <c r="BN176" s="697" t="s">
        <v>95</v>
      </c>
      <c r="BO176" s="680" t="s">
        <v>505</v>
      </c>
      <c r="BP176" s="680" t="s">
        <v>863</v>
      </c>
      <c r="BQ176" s="686"/>
      <c r="BR176" s="688" t="s">
        <v>853</v>
      </c>
      <c r="BT176" s="686"/>
      <c r="BU176" s="686"/>
      <c r="BV176" s="686"/>
      <c r="BW176" s="686"/>
      <c r="BX176" s="686"/>
      <c r="BY176" s="686"/>
      <c r="BZ176" s="686"/>
      <c r="CA176" s="686"/>
      <c r="CB176" s="686"/>
      <c r="CC176" s="686"/>
      <c r="CD176" s="686"/>
      <c r="CE176" s="686"/>
      <c r="CF176" s="686"/>
      <c r="CG176" s="686"/>
      <c r="CH176" s="689"/>
      <c r="CI176" s="686"/>
      <c r="CJ176" s="686"/>
      <c r="CK176" s="686"/>
      <c r="CL176" s="686"/>
      <c r="CM176" s="686"/>
      <c r="CP176" s="49"/>
    </row>
    <row r="177" spans="1:123" s="49" customFormat="1" ht="36.6" hidden="1" customHeight="1" x14ac:dyDescent="0.3">
      <c r="A177" s="15">
        <v>42</v>
      </c>
      <c r="B177" s="571" t="s">
        <v>828</v>
      </c>
      <c r="C177" s="7">
        <f t="shared" si="106"/>
        <v>14.5</v>
      </c>
      <c r="D177" s="65"/>
      <c r="E177" s="7">
        <f t="shared" si="80"/>
        <v>14.5</v>
      </c>
      <c r="F177" s="7">
        <f t="shared" si="81"/>
        <v>14.5</v>
      </c>
      <c r="G177" s="7">
        <f t="shared" si="107"/>
        <v>0</v>
      </c>
      <c r="H177" s="565"/>
      <c r="I177" s="565"/>
      <c r="J177" s="565"/>
      <c r="K177" s="58">
        <v>5</v>
      </c>
      <c r="L177" s="58">
        <v>5</v>
      </c>
      <c r="M177" s="7">
        <f t="shared" si="83"/>
        <v>4.5</v>
      </c>
      <c r="N177" s="565"/>
      <c r="O177" s="565"/>
      <c r="P177" s="58">
        <v>4.5</v>
      </c>
      <c r="Q177" s="565"/>
      <c r="R177" s="565"/>
      <c r="S177" s="565"/>
      <c r="T177" s="565"/>
      <c r="U177" s="7">
        <f t="shared" si="84"/>
        <v>0</v>
      </c>
      <c r="V177" s="565"/>
      <c r="W177" s="565"/>
      <c r="X177" s="565"/>
      <c r="Y177" s="565"/>
      <c r="Z177" s="565"/>
      <c r="AA177" s="565"/>
      <c r="AB177" s="565"/>
      <c r="AC177" s="565"/>
      <c r="AD177" s="25">
        <f t="shared" si="85"/>
        <v>0</v>
      </c>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7">
        <f t="shared" si="91"/>
        <v>0</v>
      </c>
      <c r="BH177" s="11"/>
      <c r="BI177" s="11"/>
      <c r="BJ177" s="11"/>
      <c r="BK177" s="10" t="s">
        <v>409</v>
      </c>
      <c r="BL177" s="17" t="s">
        <v>132</v>
      </c>
      <c r="BM177" s="15" t="s">
        <v>1046</v>
      </c>
      <c r="BN177" s="15" t="s">
        <v>95</v>
      </c>
      <c r="BO177" s="112" t="s">
        <v>1103</v>
      </c>
      <c r="BP177" s="15" t="s">
        <v>863</v>
      </c>
      <c r="BQ177" s="46"/>
      <c r="BR177" s="631"/>
      <c r="BT177" s="46" t="s">
        <v>1143</v>
      </c>
      <c r="BU177" s="46"/>
      <c r="BV177" s="46"/>
      <c r="BW177" s="46"/>
      <c r="BX177" s="46"/>
      <c r="BY177" s="46"/>
      <c r="BZ177" s="46"/>
      <c r="CA177" s="46"/>
      <c r="CB177" s="46"/>
      <c r="CC177" s="46"/>
      <c r="CD177" s="46"/>
      <c r="CE177" s="46"/>
      <c r="CF177" s="46"/>
      <c r="CG177" s="46"/>
      <c r="CH177" s="588"/>
      <c r="CI177" s="46"/>
      <c r="CJ177" s="46"/>
      <c r="CK177" s="46"/>
      <c r="CL177" s="46"/>
      <c r="CM177" s="46"/>
      <c r="CP177" s="598" t="s">
        <v>1104</v>
      </c>
    </row>
    <row r="178" spans="1:123" s="272" customFormat="1" ht="19.5" hidden="1" x14ac:dyDescent="0.35">
      <c r="A178" s="273" t="s">
        <v>786</v>
      </c>
      <c r="B178" s="274" t="s">
        <v>55</v>
      </c>
      <c r="C178" s="141">
        <f t="shared" si="106"/>
        <v>0.2</v>
      </c>
      <c r="D178" s="25">
        <f>SUM(D179:D179)</f>
        <v>0</v>
      </c>
      <c r="E178" s="25">
        <f t="shared" si="80"/>
        <v>0.2</v>
      </c>
      <c r="F178" s="25">
        <f t="shared" si="81"/>
        <v>0.1</v>
      </c>
      <c r="G178" s="25">
        <f t="shared" ref="G178:L178" si="132">SUM(G179:G179)</f>
        <v>0</v>
      </c>
      <c r="H178" s="141">
        <f t="shared" si="132"/>
        <v>0</v>
      </c>
      <c r="I178" s="141">
        <f t="shared" si="132"/>
        <v>0</v>
      </c>
      <c r="J178" s="141">
        <f t="shared" si="132"/>
        <v>0</v>
      </c>
      <c r="K178" s="25">
        <f t="shared" si="132"/>
        <v>0.1</v>
      </c>
      <c r="L178" s="25">
        <f t="shared" si="132"/>
        <v>0</v>
      </c>
      <c r="M178" s="141">
        <f t="shared" si="83"/>
        <v>0</v>
      </c>
      <c r="N178" s="141">
        <f t="shared" ref="N178:T178" si="133">SUM(N179:N179)</f>
        <v>0</v>
      </c>
      <c r="O178" s="141">
        <f t="shared" si="133"/>
        <v>0</v>
      </c>
      <c r="P178" s="25">
        <f t="shared" si="133"/>
        <v>0</v>
      </c>
      <c r="Q178" s="141">
        <f t="shared" si="133"/>
        <v>0</v>
      </c>
      <c r="R178" s="25">
        <f t="shared" si="133"/>
        <v>0</v>
      </c>
      <c r="S178" s="141">
        <f t="shared" si="133"/>
        <v>0</v>
      </c>
      <c r="T178" s="141">
        <f t="shared" si="133"/>
        <v>0</v>
      </c>
      <c r="U178" s="25">
        <f t="shared" si="84"/>
        <v>0</v>
      </c>
      <c r="V178" s="141">
        <f t="shared" ref="V178:AC178" si="134">SUM(V179:V179)</f>
        <v>0</v>
      </c>
      <c r="W178" s="141">
        <f t="shared" si="134"/>
        <v>0</v>
      </c>
      <c r="X178" s="141">
        <f t="shared" si="134"/>
        <v>0</v>
      </c>
      <c r="Y178" s="141">
        <f t="shared" si="134"/>
        <v>0</v>
      </c>
      <c r="Z178" s="141">
        <f t="shared" si="134"/>
        <v>0</v>
      </c>
      <c r="AA178" s="141">
        <f t="shared" si="134"/>
        <v>0</v>
      </c>
      <c r="AB178" s="141">
        <f t="shared" si="134"/>
        <v>0</v>
      </c>
      <c r="AC178" s="141">
        <f t="shared" si="134"/>
        <v>0</v>
      </c>
      <c r="AD178" s="141">
        <f t="shared" si="85"/>
        <v>0</v>
      </c>
      <c r="AE178" s="141">
        <f t="shared" ref="AE178:BF178" si="135">SUM(AE179:AE179)</f>
        <v>0</v>
      </c>
      <c r="AF178" s="141">
        <f t="shared" si="135"/>
        <v>0</v>
      </c>
      <c r="AG178" s="141">
        <f t="shared" si="135"/>
        <v>0</v>
      </c>
      <c r="AH178" s="141">
        <f t="shared" si="135"/>
        <v>0</v>
      </c>
      <c r="AI178" s="141">
        <f t="shared" si="135"/>
        <v>0</v>
      </c>
      <c r="AJ178" s="141">
        <f t="shared" si="135"/>
        <v>0</v>
      </c>
      <c r="AK178" s="141">
        <f t="shared" si="135"/>
        <v>0</v>
      </c>
      <c r="AL178" s="141">
        <f t="shared" si="135"/>
        <v>0</v>
      </c>
      <c r="AM178" s="141">
        <f t="shared" si="135"/>
        <v>0</v>
      </c>
      <c r="AN178" s="141">
        <f t="shared" si="135"/>
        <v>0</v>
      </c>
      <c r="AO178" s="141">
        <f t="shared" si="135"/>
        <v>0</v>
      </c>
      <c r="AP178" s="141">
        <f t="shared" si="135"/>
        <v>0</v>
      </c>
      <c r="AQ178" s="141">
        <f t="shared" si="135"/>
        <v>0</v>
      </c>
      <c r="AR178" s="141">
        <f t="shared" si="135"/>
        <v>0</v>
      </c>
      <c r="AS178" s="141">
        <f t="shared" si="135"/>
        <v>0</v>
      </c>
      <c r="AT178" s="141">
        <f t="shared" si="135"/>
        <v>0</v>
      </c>
      <c r="AU178" s="141">
        <f t="shared" si="135"/>
        <v>0</v>
      </c>
      <c r="AV178" s="141">
        <f t="shared" si="135"/>
        <v>0</v>
      </c>
      <c r="AW178" s="141">
        <f t="shared" si="135"/>
        <v>0</v>
      </c>
      <c r="AX178" s="141">
        <f t="shared" si="135"/>
        <v>0</v>
      </c>
      <c r="AY178" s="141">
        <f t="shared" si="135"/>
        <v>0</v>
      </c>
      <c r="AZ178" s="141">
        <f t="shared" si="135"/>
        <v>0</v>
      </c>
      <c r="BA178" s="141">
        <f t="shared" si="135"/>
        <v>0</v>
      </c>
      <c r="BB178" s="141">
        <f t="shared" si="135"/>
        <v>0</v>
      </c>
      <c r="BC178" s="141">
        <f t="shared" si="135"/>
        <v>0</v>
      </c>
      <c r="BD178" s="141">
        <f t="shared" si="135"/>
        <v>0</v>
      </c>
      <c r="BE178" s="141">
        <f t="shared" si="135"/>
        <v>0</v>
      </c>
      <c r="BF178" s="141">
        <f t="shared" si="135"/>
        <v>0</v>
      </c>
      <c r="BG178" s="25">
        <f t="shared" si="91"/>
        <v>0.1</v>
      </c>
      <c r="BH178" s="141">
        <f>SUM(BH179:BH179)</f>
        <v>0</v>
      </c>
      <c r="BI178" s="141">
        <f>SUM(BI179:BI179)</f>
        <v>0.1</v>
      </c>
      <c r="BJ178" s="141">
        <f>SUM(BJ179:BJ179)</f>
        <v>0</v>
      </c>
      <c r="BK178" s="29"/>
      <c r="BL178" s="31"/>
      <c r="BM178" s="27"/>
      <c r="BN178" s="31"/>
      <c r="BO178" s="31"/>
      <c r="BP178" s="275">
        <v>0</v>
      </c>
      <c r="BR178" s="635"/>
      <c r="CH178" s="574"/>
    </row>
    <row r="179" spans="1:123" s="595" customFormat="1" ht="36.6" hidden="1" customHeight="1" x14ac:dyDescent="0.3">
      <c r="A179" s="112">
        <v>1</v>
      </c>
      <c r="B179" s="592" t="s">
        <v>263</v>
      </c>
      <c r="C179" s="593">
        <f t="shared" si="106"/>
        <v>0.2</v>
      </c>
      <c r="D179" s="593"/>
      <c r="E179" s="593">
        <f t="shared" si="80"/>
        <v>0.2</v>
      </c>
      <c r="F179" s="593">
        <f t="shared" si="81"/>
        <v>0.1</v>
      </c>
      <c r="G179" s="593">
        <f>H179+I179+J179</f>
        <v>0</v>
      </c>
      <c r="H179" s="601"/>
      <c r="I179" s="601"/>
      <c r="J179" s="601"/>
      <c r="K179" s="600">
        <v>0.1</v>
      </c>
      <c r="L179" s="600"/>
      <c r="M179" s="593">
        <f t="shared" si="83"/>
        <v>0</v>
      </c>
      <c r="N179" s="601"/>
      <c r="O179" s="601"/>
      <c r="P179" s="601"/>
      <c r="Q179" s="601"/>
      <c r="R179" s="601"/>
      <c r="S179" s="601"/>
      <c r="T179" s="601"/>
      <c r="U179" s="593">
        <f t="shared" si="84"/>
        <v>0</v>
      </c>
      <c r="V179" s="565"/>
      <c r="W179" s="565"/>
      <c r="X179" s="565"/>
      <c r="Y179" s="565"/>
      <c r="Z179" s="565"/>
      <c r="AA179" s="565"/>
      <c r="AB179" s="565"/>
      <c r="AC179" s="565"/>
      <c r="AD179" s="25">
        <f t="shared" si="85"/>
        <v>0</v>
      </c>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93">
        <f t="shared" si="91"/>
        <v>0.1</v>
      </c>
      <c r="BH179" s="592"/>
      <c r="BI179" s="592">
        <v>0.1</v>
      </c>
      <c r="BJ179" s="592"/>
      <c r="BK179" s="597" t="s">
        <v>409</v>
      </c>
      <c r="BL179" s="594" t="s">
        <v>132</v>
      </c>
      <c r="BM179" s="112" t="s">
        <v>1036</v>
      </c>
      <c r="BN179" s="112" t="s">
        <v>96</v>
      </c>
      <c r="BO179" s="112" t="s">
        <v>711</v>
      </c>
      <c r="BP179" s="112" t="s">
        <v>953</v>
      </c>
      <c r="BQ179" s="250"/>
      <c r="BR179" s="633"/>
      <c r="BT179" s="250"/>
      <c r="BU179" s="250"/>
      <c r="BV179" s="250"/>
      <c r="BW179" s="250"/>
      <c r="BX179" s="250"/>
      <c r="BY179" s="250"/>
      <c r="BZ179" s="250"/>
      <c r="CA179" s="250"/>
      <c r="CB179" s="250"/>
      <c r="CC179" s="250"/>
      <c r="CD179" s="250"/>
      <c r="CE179" s="250"/>
      <c r="CF179" s="250"/>
      <c r="CG179" s="250"/>
      <c r="CH179" s="570"/>
      <c r="CI179" s="250"/>
      <c r="CJ179" s="250"/>
      <c r="CK179" s="250"/>
      <c r="CL179" s="250"/>
      <c r="CM179" s="250"/>
      <c r="CP179" s="49"/>
    </row>
    <row r="180" spans="1:123" s="272" customFormat="1" ht="19.5" hidden="1" x14ac:dyDescent="0.35">
      <c r="A180" s="273" t="s">
        <v>787</v>
      </c>
      <c r="B180" s="274" t="s">
        <v>56</v>
      </c>
      <c r="C180" s="141">
        <f t="shared" si="106"/>
        <v>0</v>
      </c>
      <c r="D180" s="25"/>
      <c r="E180" s="25">
        <f t="shared" si="80"/>
        <v>0</v>
      </c>
      <c r="F180" s="25">
        <f t="shared" si="81"/>
        <v>0</v>
      </c>
      <c r="G180" s="25">
        <f>H180+I180+J180</f>
        <v>0</v>
      </c>
      <c r="H180" s="141"/>
      <c r="I180" s="141"/>
      <c r="J180" s="141"/>
      <c r="K180" s="25"/>
      <c r="L180" s="25"/>
      <c r="M180" s="141">
        <f t="shared" si="83"/>
        <v>0</v>
      </c>
      <c r="N180" s="141"/>
      <c r="O180" s="141"/>
      <c r="P180" s="25"/>
      <c r="Q180" s="141"/>
      <c r="R180" s="25"/>
      <c r="S180" s="141"/>
      <c r="T180" s="141"/>
      <c r="U180" s="25">
        <f t="shared" si="84"/>
        <v>0</v>
      </c>
      <c r="V180" s="141"/>
      <c r="W180" s="141"/>
      <c r="X180" s="141"/>
      <c r="Y180" s="141"/>
      <c r="Z180" s="141"/>
      <c r="AA180" s="141"/>
      <c r="AB180" s="141"/>
      <c r="AC180" s="141"/>
      <c r="AD180" s="141">
        <f t="shared" si="85"/>
        <v>0</v>
      </c>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25">
        <f t="shared" si="91"/>
        <v>0</v>
      </c>
      <c r="BH180" s="141"/>
      <c r="BI180" s="141"/>
      <c r="BJ180" s="141"/>
      <c r="BK180" s="29"/>
      <c r="BL180" s="31"/>
      <c r="BM180" s="27"/>
      <c r="BN180" s="31"/>
      <c r="BO180" s="31"/>
      <c r="BP180" s="275">
        <v>0</v>
      </c>
      <c r="BR180" s="635"/>
      <c r="CH180" s="574"/>
    </row>
    <row r="181" spans="1:123" s="272" customFormat="1" ht="19.5" hidden="1" x14ac:dyDescent="0.35">
      <c r="A181" s="31" t="s">
        <v>264</v>
      </c>
      <c r="B181" s="274" t="s">
        <v>57</v>
      </c>
      <c r="C181" s="141"/>
      <c r="D181" s="25"/>
      <c r="E181" s="25"/>
      <c r="F181" s="25"/>
      <c r="G181" s="25"/>
      <c r="H181" s="141"/>
      <c r="I181" s="141"/>
      <c r="J181" s="141"/>
      <c r="K181" s="25"/>
      <c r="L181" s="25"/>
      <c r="M181" s="141"/>
      <c r="N181" s="141"/>
      <c r="O181" s="141"/>
      <c r="P181" s="25"/>
      <c r="Q181" s="141"/>
      <c r="R181" s="25"/>
      <c r="S181" s="141"/>
      <c r="T181" s="141"/>
      <c r="U181" s="25"/>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25"/>
      <c r="BH181" s="141"/>
      <c r="BI181" s="141"/>
      <c r="BJ181" s="141"/>
      <c r="BK181" s="29"/>
      <c r="BL181" s="31"/>
      <c r="BM181" s="27"/>
      <c r="BN181" s="31"/>
      <c r="BO181" s="31"/>
      <c r="BP181" s="275">
        <v>0</v>
      </c>
      <c r="BR181" s="635"/>
      <c r="CH181" s="574"/>
    </row>
    <row r="182" spans="1:123" s="272" customFormat="1" ht="19.5" hidden="1" x14ac:dyDescent="0.35">
      <c r="A182" s="273" t="s">
        <v>788</v>
      </c>
      <c r="B182" s="274" t="s">
        <v>58</v>
      </c>
      <c r="C182" s="141">
        <f t="shared" si="106"/>
        <v>2.4099999999999997</v>
      </c>
      <c r="D182" s="25">
        <f>SUM(D183:D183)</f>
        <v>0</v>
      </c>
      <c r="E182" s="25">
        <f t="shared" ref="E182:E238" si="136">F182+U182+BG182</f>
        <v>2.4099999999999997</v>
      </c>
      <c r="F182" s="25">
        <f t="shared" ref="F182:F238" si="137">G182+K182+L182+M182+R182+S182+T182</f>
        <v>2.0099999999999998</v>
      </c>
      <c r="G182" s="25">
        <f t="shared" ref="G182:L182" si="138">SUM(G183:G186)</f>
        <v>0</v>
      </c>
      <c r="H182" s="141">
        <f t="shared" si="138"/>
        <v>0</v>
      </c>
      <c r="I182" s="141">
        <f t="shared" si="138"/>
        <v>0</v>
      </c>
      <c r="J182" s="141">
        <f t="shared" si="138"/>
        <v>0</v>
      </c>
      <c r="K182" s="25">
        <f t="shared" si="138"/>
        <v>2.0099999999999998</v>
      </c>
      <c r="L182" s="25">
        <f t="shared" si="138"/>
        <v>0</v>
      </c>
      <c r="M182" s="141">
        <f t="shared" ref="M182:M229" si="139">SUM(N182:P182)</f>
        <v>0</v>
      </c>
      <c r="N182" s="141">
        <f t="shared" ref="N182:T182" si="140">SUM(N183:N186)</f>
        <v>0</v>
      </c>
      <c r="O182" s="141">
        <f t="shared" si="140"/>
        <v>0</v>
      </c>
      <c r="P182" s="25">
        <f t="shared" si="140"/>
        <v>0</v>
      </c>
      <c r="Q182" s="141">
        <f t="shared" si="140"/>
        <v>0</v>
      </c>
      <c r="R182" s="25">
        <f t="shared" si="140"/>
        <v>0</v>
      </c>
      <c r="S182" s="141">
        <f t="shared" si="140"/>
        <v>0</v>
      </c>
      <c r="T182" s="141">
        <f t="shared" si="140"/>
        <v>0</v>
      </c>
      <c r="U182" s="25">
        <f t="shared" ref="U182:U229" si="141">V182+W182+X182+Y182+Z182+AA182+AB182+AC182+AD182+AU182+AV182+AW182+AX182+AY182+AZ182+BA182+BB182+BC182+BD182+BE182+BF182</f>
        <v>0</v>
      </c>
      <c r="V182" s="141">
        <f t="shared" ref="V182:AC182" si="142">SUM(V183:V186)</f>
        <v>0</v>
      </c>
      <c r="W182" s="141">
        <f t="shared" si="142"/>
        <v>0</v>
      </c>
      <c r="X182" s="141">
        <f t="shared" si="142"/>
        <v>0</v>
      </c>
      <c r="Y182" s="141">
        <f t="shared" si="142"/>
        <v>0</v>
      </c>
      <c r="Z182" s="141">
        <f t="shared" si="142"/>
        <v>0</v>
      </c>
      <c r="AA182" s="141">
        <f t="shared" si="142"/>
        <v>0</v>
      </c>
      <c r="AB182" s="141">
        <f t="shared" si="142"/>
        <v>0</v>
      </c>
      <c r="AC182" s="141">
        <f t="shared" si="142"/>
        <v>0</v>
      </c>
      <c r="AD182" s="141">
        <f t="shared" ref="AD182:AD229" si="143">SUM(AE182:AT182)</f>
        <v>0</v>
      </c>
      <c r="AE182" s="141">
        <f t="shared" ref="AE182:BF182" si="144">SUM(AE183:AE186)</f>
        <v>0</v>
      </c>
      <c r="AF182" s="141">
        <f t="shared" si="144"/>
        <v>0</v>
      </c>
      <c r="AG182" s="141">
        <f t="shared" si="144"/>
        <v>0</v>
      </c>
      <c r="AH182" s="141">
        <f t="shared" si="144"/>
        <v>0</v>
      </c>
      <c r="AI182" s="141">
        <f t="shared" si="144"/>
        <v>0</v>
      </c>
      <c r="AJ182" s="141">
        <f t="shared" si="144"/>
        <v>0</v>
      </c>
      <c r="AK182" s="141">
        <f t="shared" si="144"/>
        <v>0</v>
      </c>
      <c r="AL182" s="141">
        <f t="shared" si="144"/>
        <v>0</v>
      </c>
      <c r="AM182" s="141">
        <f t="shared" si="144"/>
        <v>0</v>
      </c>
      <c r="AN182" s="141">
        <f t="shared" si="144"/>
        <v>0</v>
      </c>
      <c r="AO182" s="141">
        <f t="shared" si="144"/>
        <v>0</v>
      </c>
      <c r="AP182" s="141">
        <f t="shared" si="144"/>
        <v>0</v>
      </c>
      <c r="AQ182" s="141">
        <f t="shared" si="144"/>
        <v>0</v>
      </c>
      <c r="AR182" s="141">
        <f t="shared" si="144"/>
        <v>0</v>
      </c>
      <c r="AS182" s="141">
        <f t="shared" si="144"/>
        <v>0</v>
      </c>
      <c r="AT182" s="141">
        <f t="shared" si="144"/>
        <v>0</v>
      </c>
      <c r="AU182" s="141">
        <f t="shared" si="144"/>
        <v>0</v>
      </c>
      <c r="AV182" s="141">
        <f t="shared" si="144"/>
        <v>0</v>
      </c>
      <c r="AW182" s="141">
        <f t="shared" si="144"/>
        <v>0</v>
      </c>
      <c r="AX182" s="141">
        <f t="shared" si="144"/>
        <v>0</v>
      </c>
      <c r="AY182" s="141">
        <f t="shared" si="144"/>
        <v>0</v>
      </c>
      <c r="AZ182" s="141">
        <f t="shared" si="144"/>
        <v>0</v>
      </c>
      <c r="BA182" s="141">
        <f t="shared" si="144"/>
        <v>0</v>
      </c>
      <c r="BB182" s="141">
        <f t="shared" si="144"/>
        <v>0</v>
      </c>
      <c r="BC182" s="141">
        <f t="shared" si="144"/>
        <v>0</v>
      </c>
      <c r="BD182" s="141">
        <f t="shared" si="144"/>
        <v>0</v>
      </c>
      <c r="BE182" s="141">
        <f t="shared" si="144"/>
        <v>0</v>
      </c>
      <c r="BF182" s="141">
        <f t="shared" si="144"/>
        <v>0</v>
      </c>
      <c r="BG182" s="25">
        <f t="shared" si="91"/>
        <v>0.4</v>
      </c>
      <c r="BH182" s="141">
        <f>SUM(BH183:BH186)</f>
        <v>0.4</v>
      </c>
      <c r="BI182" s="141">
        <f>SUM(BI183:BI186)</f>
        <v>0</v>
      </c>
      <c r="BJ182" s="141">
        <f>SUM(BJ183:BJ186)</f>
        <v>0</v>
      </c>
      <c r="BK182" s="29"/>
      <c r="BL182" s="31"/>
      <c r="BM182" s="27"/>
      <c r="BN182" s="31"/>
      <c r="BO182" s="31"/>
      <c r="BP182" s="275">
        <v>0</v>
      </c>
      <c r="BR182" s="635"/>
      <c r="CH182" s="574"/>
    </row>
    <row r="183" spans="1:123" s="595" customFormat="1" ht="40.35" hidden="1" customHeight="1" x14ac:dyDescent="0.3">
      <c r="A183" s="112">
        <v>1</v>
      </c>
      <c r="B183" s="592" t="s">
        <v>266</v>
      </c>
      <c r="C183" s="593">
        <f t="shared" si="106"/>
        <v>1.1099999999999999</v>
      </c>
      <c r="D183" s="593"/>
      <c r="E183" s="593">
        <f t="shared" si="136"/>
        <v>1.1099999999999999</v>
      </c>
      <c r="F183" s="593">
        <f t="shared" si="137"/>
        <v>0.71</v>
      </c>
      <c r="G183" s="593">
        <f>H183+I183+J183</f>
        <v>0</v>
      </c>
      <c r="H183" s="601"/>
      <c r="I183" s="601"/>
      <c r="J183" s="601"/>
      <c r="K183" s="600">
        <v>0.71</v>
      </c>
      <c r="L183" s="601"/>
      <c r="M183" s="593">
        <f t="shared" si="139"/>
        <v>0</v>
      </c>
      <c r="N183" s="601"/>
      <c r="O183" s="601"/>
      <c r="P183" s="601"/>
      <c r="Q183" s="601"/>
      <c r="R183" s="601"/>
      <c r="S183" s="601"/>
      <c r="T183" s="601"/>
      <c r="U183" s="593">
        <f t="shared" si="141"/>
        <v>0</v>
      </c>
      <c r="V183" s="565"/>
      <c r="W183" s="565"/>
      <c r="X183" s="565"/>
      <c r="Y183" s="565"/>
      <c r="Z183" s="565"/>
      <c r="AA183" s="565"/>
      <c r="AB183" s="565"/>
      <c r="AC183" s="565"/>
      <c r="AD183" s="25">
        <f t="shared" si="143"/>
        <v>0</v>
      </c>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93">
        <f t="shared" si="91"/>
        <v>0.4</v>
      </c>
      <c r="BH183" s="592">
        <v>0.4</v>
      </c>
      <c r="BI183" s="592"/>
      <c r="BJ183" s="592"/>
      <c r="BK183" s="597" t="s">
        <v>409</v>
      </c>
      <c r="BL183" s="594" t="s">
        <v>132</v>
      </c>
      <c r="BM183" s="112" t="s">
        <v>1037</v>
      </c>
      <c r="BN183" s="112" t="s">
        <v>99</v>
      </c>
      <c r="BO183" s="112" t="s">
        <v>711</v>
      </c>
      <c r="BP183" s="112" t="s">
        <v>953</v>
      </c>
      <c r="BQ183" s="250"/>
      <c r="BR183" s="633"/>
      <c r="BT183" s="250"/>
      <c r="BU183" s="250"/>
      <c r="BV183" s="250"/>
      <c r="BW183" s="250"/>
      <c r="BX183" s="250"/>
      <c r="BY183" s="250"/>
      <c r="BZ183" s="250"/>
      <c r="CA183" s="250"/>
      <c r="CB183" s="250"/>
      <c r="CC183" s="250"/>
      <c r="CD183" s="250"/>
      <c r="CE183" s="250"/>
      <c r="CF183" s="250"/>
      <c r="CG183" s="250"/>
      <c r="CH183" s="570"/>
      <c r="CI183" s="250"/>
      <c r="CJ183" s="250"/>
      <c r="CK183" s="250"/>
      <c r="CL183" s="250"/>
      <c r="CM183" s="250"/>
      <c r="CP183" s="49"/>
    </row>
    <row r="184" spans="1:123" s="84" customFormat="1" ht="40.35" customHeight="1" x14ac:dyDescent="0.3">
      <c r="A184" s="80">
        <v>2</v>
      </c>
      <c r="B184" s="123" t="s">
        <v>751</v>
      </c>
      <c r="C184" s="74">
        <f t="shared" si="106"/>
        <v>0.15</v>
      </c>
      <c r="D184" s="74"/>
      <c r="E184" s="74">
        <f t="shared" si="136"/>
        <v>0.15</v>
      </c>
      <c r="F184" s="74">
        <f t="shared" si="137"/>
        <v>0.15</v>
      </c>
      <c r="G184" s="74">
        <f>H184+I184+J184</f>
        <v>0</v>
      </c>
      <c r="H184" s="608"/>
      <c r="I184" s="608"/>
      <c r="J184" s="608"/>
      <c r="K184" s="607">
        <v>0.15</v>
      </c>
      <c r="L184" s="608"/>
      <c r="M184" s="74">
        <f t="shared" si="139"/>
        <v>0</v>
      </c>
      <c r="N184" s="608"/>
      <c r="O184" s="608"/>
      <c r="P184" s="608"/>
      <c r="Q184" s="608"/>
      <c r="R184" s="608"/>
      <c r="S184" s="608"/>
      <c r="T184" s="608"/>
      <c r="U184" s="74">
        <f t="shared" si="141"/>
        <v>0</v>
      </c>
      <c r="V184" s="608"/>
      <c r="W184" s="608"/>
      <c r="X184" s="608"/>
      <c r="Y184" s="608"/>
      <c r="Z184" s="608"/>
      <c r="AA184" s="608"/>
      <c r="AB184" s="608"/>
      <c r="AC184" s="608"/>
      <c r="AD184" s="645">
        <f t="shared" si="143"/>
        <v>0</v>
      </c>
      <c r="AE184" s="608"/>
      <c r="AF184" s="608"/>
      <c r="AG184" s="608"/>
      <c r="AH184" s="608"/>
      <c r="AI184" s="608"/>
      <c r="AJ184" s="608"/>
      <c r="AK184" s="608"/>
      <c r="AL184" s="608"/>
      <c r="AM184" s="608"/>
      <c r="AN184" s="608"/>
      <c r="AO184" s="608"/>
      <c r="AP184" s="608"/>
      <c r="AQ184" s="608"/>
      <c r="AR184" s="608"/>
      <c r="AS184" s="608"/>
      <c r="AT184" s="608"/>
      <c r="AU184" s="608"/>
      <c r="AV184" s="608"/>
      <c r="AW184" s="608"/>
      <c r="AX184" s="608"/>
      <c r="AY184" s="608"/>
      <c r="AZ184" s="608"/>
      <c r="BA184" s="608"/>
      <c r="BB184" s="608"/>
      <c r="BC184" s="608"/>
      <c r="BD184" s="608"/>
      <c r="BE184" s="608"/>
      <c r="BF184" s="608"/>
      <c r="BG184" s="74">
        <f t="shared" si="91"/>
        <v>0</v>
      </c>
      <c r="BH184" s="123"/>
      <c r="BI184" s="123"/>
      <c r="BJ184" s="123"/>
      <c r="BK184" s="79" t="s">
        <v>409</v>
      </c>
      <c r="BL184" s="92" t="s">
        <v>137</v>
      </c>
      <c r="BM184" s="80"/>
      <c r="BN184" s="80" t="s">
        <v>99</v>
      </c>
      <c r="BO184" s="80" t="s">
        <v>711</v>
      </c>
      <c r="BP184" s="80" t="s">
        <v>954</v>
      </c>
      <c r="BQ184" s="83"/>
      <c r="BR184" s="634" t="s">
        <v>979</v>
      </c>
      <c r="BT184" s="83"/>
      <c r="BU184" s="83"/>
      <c r="BV184" s="83"/>
      <c r="BW184" s="83"/>
      <c r="BX184" s="83"/>
      <c r="BY184" s="83"/>
      <c r="BZ184" s="83"/>
      <c r="CA184" s="83"/>
      <c r="CB184" s="83"/>
      <c r="CC184" s="83"/>
      <c r="CD184" s="83"/>
      <c r="CE184" s="83"/>
      <c r="CF184" s="83"/>
      <c r="CG184" s="83"/>
      <c r="CH184" s="606"/>
      <c r="CI184" s="83"/>
      <c r="CJ184" s="83"/>
      <c r="CK184" s="83"/>
      <c r="CL184" s="83"/>
      <c r="CM184" s="83"/>
    </row>
    <row r="185" spans="1:123" s="49" customFormat="1" ht="40.35" hidden="1" customHeight="1" x14ac:dyDescent="0.3">
      <c r="A185" s="15">
        <v>3</v>
      </c>
      <c r="B185" s="571" t="s">
        <v>866</v>
      </c>
      <c r="C185" s="7">
        <f t="shared" si="106"/>
        <v>1</v>
      </c>
      <c r="D185" s="65"/>
      <c r="E185" s="7">
        <f t="shared" si="136"/>
        <v>1</v>
      </c>
      <c r="F185" s="7">
        <f t="shared" si="137"/>
        <v>1</v>
      </c>
      <c r="G185" s="7">
        <f t="shared" ref="G185" si="145">H185+I185+J185</f>
        <v>0</v>
      </c>
      <c r="H185" s="565"/>
      <c r="I185" s="565"/>
      <c r="J185" s="565"/>
      <c r="K185" s="578">
        <v>1</v>
      </c>
      <c r="L185" s="565"/>
      <c r="M185" s="7">
        <f t="shared" si="139"/>
        <v>0</v>
      </c>
      <c r="N185" s="565"/>
      <c r="O185" s="565"/>
      <c r="P185" s="58"/>
      <c r="Q185" s="565"/>
      <c r="R185" s="565"/>
      <c r="S185" s="565"/>
      <c r="T185" s="565"/>
      <c r="U185" s="7">
        <f t="shared" si="141"/>
        <v>0</v>
      </c>
      <c r="V185" s="565"/>
      <c r="W185" s="565"/>
      <c r="X185" s="565"/>
      <c r="Y185" s="565"/>
      <c r="Z185" s="565"/>
      <c r="AA185" s="565"/>
      <c r="AB185" s="565"/>
      <c r="AC185" s="565"/>
      <c r="AD185" s="25">
        <f t="shared" si="143"/>
        <v>0</v>
      </c>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7">
        <f t="shared" si="91"/>
        <v>0</v>
      </c>
      <c r="BH185" s="11"/>
      <c r="BI185" s="11"/>
      <c r="BJ185" s="11"/>
      <c r="BK185" s="10" t="s">
        <v>409</v>
      </c>
      <c r="BL185" s="17" t="s">
        <v>450</v>
      </c>
      <c r="BM185" s="15" t="s">
        <v>1047</v>
      </c>
      <c r="BN185" s="38" t="s">
        <v>99</v>
      </c>
      <c r="BO185" s="15" t="s">
        <v>505</v>
      </c>
      <c r="BP185" s="15" t="s">
        <v>863</v>
      </c>
      <c r="BQ185" s="46"/>
      <c r="BR185" s="631"/>
      <c r="BT185" s="46"/>
      <c r="BU185" s="46"/>
      <c r="BV185" s="46"/>
      <c r="BW185" s="46"/>
      <c r="BX185" s="46"/>
      <c r="BY185" s="46"/>
      <c r="BZ185" s="46"/>
      <c r="CA185" s="46"/>
      <c r="CB185" s="46"/>
      <c r="CC185" s="46"/>
      <c r="CD185" s="46"/>
      <c r="CE185" s="46"/>
      <c r="CF185" s="46"/>
      <c r="CG185" s="46"/>
      <c r="CH185" s="588"/>
      <c r="CI185" s="46"/>
      <c r="CJ185" s="46"/>
      <c r="CK185" s="46"/>
      <c r="CL185" s="46"/>
      <c r="CM185" s="46"/>
    </row>
    <row r="186" spans="1:123" s="84" customFormat="1" ht="40.35" customHeight="1" x14ac:dyDescent="0.3">
      <c r="A186" s="80">
        <v>4</v>
      </c>
      <c r="B186" s="123" t="s">
        <v>752</v>
      </c>
      <c r="C186" s="74">
        <f t="shared" si="106"/>
        <v>0.15</v>
      </c>
      <c r="D186" s="74"/>
      <c r="E186" s="74">
        <f t="shared" si="136"/>
        <v>0.15</v>
      </c>
      <c r="F186" s="74">
        <f t="shared" si="137"/>
        <v>0.15</v>
      </c>
      <c r="G186" s="74">
        <f>H186+I186+J186</f>
        <v>0</v>
      </c>
      <c r="H186" s="608"/>
      <c r="I186" s="608"/>
      <c r="J186" s="608"/>
      <c r="K186" s="607">
        <v>0.15</v>
      </c>
      <c r="L186" s="608"/>
      <c r="M186" s="74">
        <f t="shared" si="139"/>
        <v>0</v>
      </c>
      <c r="N186" s="608"/>
      <c r="O186" s="608"/>
      <c r="P186" s="608"/>
      <c r="Q186" s="608"/>
      <c r="R186" s="608"/>
      <c r="S186" s="608"/>
      <c r="T186" s="608"/>
      <c r="U186" s="74">
        <f t="shared" si="141"/>
        <v>0</v>
      </c>
      <c r="V186" s="608"/>
      <c r="W186" s="608"/>
      <c r="X186" s="608"/>
      <c r="Y186" s="608"/>
      <c r="Z186" s="608"/>
      <c r="AA186" s="608"/>
      <c r="AB186" s="608"/>
      <c r="AC186" s="608"/>
      <c r="AD186" s="645">
        <f t="shared" si="143"/>
        <v>0</v>
      </c>
      <c r="AE186" s="608"/>
      <c r="AF186" s="608"/>
      <c r="AG186" s="608"/>
      <c r="AH186" s="608"/>
      <c r="AI186" s="608"/>
      <c r="AJ186" s="608"/>
      <c r="AK186" s="608"/>
      <c r="AL186" s="608"/>
      <c r="AM186" s="608"/>
      <c r="AN186" s="608"/>
      <c r="AO186" s="608"/>
      <c r="AP186" s="608"/>
      <c r="AQ186" s="608"/>
      <c r="AR186" s="608"/>
      <c r="AS186" s="608"/>
      <c r="AT186" s="608"/>
      <c r="AU186" s="608"/>
      <c r="AV186" s="608"/>
      <c r="AW186" s="608"/>
      <c r="AX186" s="608"/>
      <c r="AY186" s="608"/>
      <c r="AZ186" s="608"/>
      <c r="BA186" s="608"/>
      <c r="BB186" s="608"/>
      <c r="BC186" s="608"/>
      <c r="BD186" s="608"/>
      <c r="BE186" s="608"/>
      <c r="BF186" s="608"/>
      <c r="BG186" s="74">
        <f t="shared" si="91"/>
        <v>0</v>
      </c>
      <c r="BH186" s="123"/>
      <c r="BI186" s="123"/>
      <c r="BJ186" s="123"/>
      <c r="BK186" s="79" t="s">
        <v>409</v>
      </c>
      <c r="BL186" s="92" t="s">
        <v>137</v>
      </c>
      <c r="BM186" s="80"/>
      <c r="BN186" s="80" t="s">
        <v>99</v>
      </c>
      <c r="BO186" s="80" t="s">
        <v>711</v>
      </c>
      <c r="BP186" s="80" t="s">
        <v>954</v>
      </c>
      <c r="BQ186" s="83"/>
      <c r="BR186" s="634" t="s">
        <v>979</v>
      </c>
      <c r="BT186" s="83"/>
      <c r="BU186" s="83"/>
      <c r="BV186" s="83"/>
      <c r="BW186" s="83"/>
      <c r="BX186" s="83"/>
      <c r="BY186" s="83"/>
      <c r="BZ186" s="83"/>
      <c r="CA186" s="83"/>
      <c r="CB186" s="83"/>
      <c r="CC186" s="83"/>
      <c r="CD186" s="83"/>
      <c r="CE186" s="83"/>
      <c r="CF186" s="83"/>
      <c r="CG186" s="83"/>
      <c r="CH186" s="606"/>
      <c r="CI186" s="83"/>
      <c r="CJ186" s="83"/>
      <c r="CK186" s="83"/>
      <c r="CL186" s="83"/>
      <c r="CM186" s="83"/>
    </row>
    <row r="187" spans="1:123" s="272" customFormat="1" ht="19.5" hidden="1" x14ac:dyDescent="0.35">
      <c r="A187" s="273" t="s">
        <v>789</v>
      </c>
      <c r="B187" s="274" t="s">
        <v>59</v>
      </c>
      <c r="C187" s="141">
        <f t="shared" si="106"/>
        <v>292.64300000000003</v>
      </c>
      <c r="D187" s="25">
        <f>SUM(D188:D202)</f>
        <v>0</v>
      </c>
      <c r="E187" s="25">
        <f t="shared" si="136"/>
        <v>292.64300000000003</v>
      </c>
      <c r="F187" s="25">
        <f t="shared" si="137"/>
        <v>225.113</v>
      </c>
      <c r="G187" s="25">
        <f t="shared" ref="G187:L187" si="146">SUM(G188:G203)</f>
        <v>12.633000000000001</v>
      </c>
      <c r="H187" s="141">
        <f t="shared" si="146"/>
        <v>8.4629999999999992</v>
      </c>
      <c r="I187" s="141">
        <f t="shared" si="146"/>
        <v>4.17</v>
      </c>
      <c r="J187" s="141">
        <f t="shared" si="146"/>
        <v>0</v>
      </c>
      <c r="K187" s="25">
        <f t="shared" si="146"/>
        <v>80.190000000000012</v>
      </c>
      <c r="L187" s="25">
        <f t="shared" si="146"/>
        <v>73.919999999999987</v>
      </c>
      <c r="M187" s="141">
        <f t="shared" si="139"/>
        <v>58.32</v>
      </c>
      <c r="N187" s="141">
        <f t="shared" ref="N187:T187" si="147">SUM(N188:N203)</f>
        <v>16.240000000000002</v>
      </c>
      <c r="O187" s="141">
        <f t="shared" si="147"/>
        <v>0</v>
      </c>
      <c r="P187" s="25">
        <f t="shared" si="147"/>
        <v>42.08</v>
      </c>
      <c r="Q187" s="141">
        <f t="shared" si="147"/>
        <v>0</v>
      </c>
      <c r="R187" s="25">
        <f t="shared" si="147"/>
        <v>0.05</v>
      </c>
      <c r="S187" s="141">
        <f t="shared" si="147"/>
        <v>0</v>
      </c>
      <c r="T187" s="141">
        <f t="shared" si="147"/>
        <v>0</v>
      </c>
      <c r="U187" s="25">
        <f t="shared" si="141"/>
        <v>61.530000000000008</v>
      </c>
      <c r="V187" s="141">
        <f t="shared" ref="V187:AC187" si="148">SUM(V188:V203)</f>
        <v>0</v>
      </c>
      <c r="W187" s="141">
        <f t="shared" si="148"/>
        <v>0</v>
      </c>
      <c r="X187" s="141">
        <f t="shared" si="148"/>
        <v>0</v>
      </c>
      <c r="Y187" s="141">
        <f t="shared" si="148"/>
        <v>0</v>
      </c>
      <c r="Z187" s="141">
        <f t="shared" si="148"/>
        <v>0.02</v>
      </c>
      <c r="AA187" s="141">
        <f t="shared" si="148"/>
        <v>0</v>
      </c>
      <c r="AB187" s="141">
        <f t="shared" si="148"/>
        <v>0</v>
      </c>
      <c r="AC187" s="141">
        <f t="shared" si="148"/>
        <v>0</v>
      </c>
      <c r="AD187" s="141">
        <f t="shared" si="143"/>
        <v>10.049999999999999</v>
      </c>
      <c r="AE187" s="141">
        <f t="shared" ref="AE187:BJ187" si="149">SUM(AE188:AE203)</f>
        <v>9.93</v>
      </c>
      <c r="AF187" s="141">
        <f t="shared" si="149"/>
        <v>0.1</v>
      </c>
      <c r="AG187" s="141">
        <f t="shared" si="149"/>
        <v>0</v>
      </c>
      <c r="AH187" s="141">
        <f t="shared" si="149"/>
        <v>0</v>
      </c>
      <c r="AI187" s="141">
        <f t="shared" si="149"/>
        <v>0</v>
      </c>
      <c r="AJ187" s="141">
        <f t="shared" si="149"/>
        <v>0</v>
      </c>
      <c r="AK187" s="141">
        <f t="shared" si="149"/>
        <v>0</v>
      </c>
      <c r="AL187" s="141">
        <f t="shared" si="149"/>
        <v>0</v>
      </c>
      <c r="AM187" s="141">
        <f t="shared" si="149"/>
        <v>0</v>
      </c>
      <c r="AN187" s="141">
        <f t="shared" si="149"/>
        <v>0</v>
      </c>
      <c r="AO187" s="141">
        <f t="shared" si="149"/>
        <v>0</v>
      </c>
      <c r="AP187" s="141">
        <f t="shared" si="149"/>
        <v>0</v>
      </c>
      <c r="AQ187" s="141">
        <f t="shared" si="149"/>
        <v>0.02</v>
      </c>
      <c r="AR187" s="141">
        <f t="shared" si="149"/>
        <v>0</v>
      </c>
      <c r="AS187" s="141">
        <f t="shared" si="149"/>
        <v>0</v>
      </c>
      <c r="AT187" s="141">
        <f t="shared" si="149"/>
        <v>0</v>
      </c>
      <c r="AU187" s="141">
        <f t="shared" si="149"/>
        <v>0</v>
      </c>
      <c r="AV187" s="141">
        <f t="shared" si="149"/>
        <v>0</v>
      </c>
      <c r="AW187" s="141">
        <f t="shared" si="149"/>
        <v>0</v>
      </c>
      <c r="AX187" s="141">
        <f t="shared" si="149"/>
        <v>0</v>
      </c>
      <c r="AY187" s="141">
        <f t="shared" si="149"/>
        <v>0.3</v>
      </c>
      <c r="AZ187" s="141">
        <f t="shared" si="149"/>
        <v>0</v>
      </c>
      <c r="BA187" s="141">
        <f t="shared" si="149"/>
        <v>0</v>
      </c>
      <c r="BB187" s="141">
        <f t="shared" si="149"/>
        <v>0</v>
      </c>
      <c r="BC187" s="141">
        <f t="shared" si="149"/>
        <v>0</v>
      </c>
      <c r="BD187" s="141">
        <f t="shared" si="149"/>
        <v>51.160000000000011</v>
      </c>
      <c r="BE187" s="141">
        <f t="shared" si="149"/>
        <v>0</v>
      </c>
      <c r="BF187" s="141">
        <f t="shared" si="149"/>
        <v>0</v>
      </c>
      <c r="BG187" s="25">
        <f t="shared" si="149"/>
        <v>6</v>
      </c>
      <c r="BH187" s="141">
        <f t="shared" si="149"/>
        <v>0</v>
      </c>
      <c r="BI187" s="141">
        <f t="shared" si="149"/>
        <v>6</v>
      </c>
      <c r="BJ187" s="141">
        <f t="shared" si="149"/>
        <v>0</v>
      </c>
      <c r="BK187" s="29"/>
      <c r="BL187" s="31"/>
      <c r="BM187" s="29"/>
      <c r="BN187" s="31"/>
      <c r="BO187" s="31"/>
      <c r="BP187" s="275">
        <v>0</v>
      </c>
      <c r="BR187" s="635"/>
      <c r="CH187" s="574"/>
    </row>
    <row r="188" spans="1:123" s="49" customFormat="1" ht="40.35" hidden="1" customHeight="1" x14ac:dyDescent="0.3">
      <c r="A188" s="15">
        <v>1</v>
      </c>
      <c r="B188" s="576" t="s">
        <v>957</v>
      </c>
      <c r="C188" s="7">
        <f t="shared" si="106"/>
        <v>2.9699999999999998</v>
      </c>
      <c r="D188" s="7"/>
      <c r="E188" s="7">
        <f t="shared" si="136"/>
        <v>2.9699999999999998</v>
      </c>
      <c r="F188" s="7">
        <f t="shared" si="137"/>
        <v>2.67</v>
      </c>
      <c r="G188" s="7">
        <f t="shared" ref="G188:G202" si="150">H188+I188+J188</f>
        <v>0</v>
      </c>
      <c r="H188" s="58"/>
      <c r="I188" s="565"/>
      <c r="J188" s="565"/>
      <c r="K188" s="565">
        <v>1.31</v>
      </c>
      <c r="L188" s="562">
        <v>1.36</v>
      </c>
      <c r="M188" s="7">
        <f t="shared" si="139"/>
        <v>0</v>
      </c>
      <c r="N188" s="565"/>
      <c r="O188" s="565"/>
      <c r="P188" s="565"/>
      <c r="Q188" s="565"/>
      <c r="R188" s="565"/>
      <c r="S188" s="565"/>
      <c r="T188" s="565"/>
      <c r="U188" s="7">
        <f t="shared" si="141"/>
        <v>0.3</v>
      </c>
      <c r="V188" s="601"/>
      <c r="W188" s="601"/>
      <c r="X188" s="601"/>
      <c r="Y188" s="601"/>
      <c r="Z188" s="601"/>
      <c r="AA188" s="601"/>
      <c r="AB188" s="601"/>
      <c r="AC188" s="601"/>
      <c r="AD188" s="596">
        <f t="shared" si="143"/>
        <v>0</v>
      </c>
      <c r="AE188" s="600"/>
      <c r="AF188" s="600"/>
      <c r="AG188" s="601"/>
      <c r="AH188" s="601"/>
      <c r="AI188" s="600"/>
      <c r="AJ188" s="601"/>
      <c r="AK188" s="600"/>
      <c r="AL188" s="601"/>
      <c r="AM188" s="601"/>
      <c r="AN188" s="601"/>
      <c r="AO188" s="601"/>
      <c r="AP188" s="601"/>
      <c r="AQ188" s="601"/>
      <c r="AR188" s="601"/>
      <c r="AS188" s="601"/>
      <c r="AT188" s="601"/>
      <c r="AU188" s="601"/>
      <c r="AV188" s="601"/>
      <c r="AW188" s="601"/>
      <c r="AX188" s="601"/>
      <c r="AY188" s="600"/>
      <c r="AZ188" s="600"/>
      <c r="BA188" s="601"/>
      <c r="BB188" s="601"/>
      <c r="BC188" s="601"/>
      <c r="BD188" s="600">
        <v>0.3</v>
      </c>
      <c r="BE188" s="601"/>
      <c r="BF188" s="601"/>
      <c r="BG188" s="7">
        <f t="shared" ref="BG188:BG240" si="151">BH188+BI188+BJ188</f>
        <v>0</v>
      </c>
      <c r="BH188" s="11"/>
      <c r="BI188" s="11"/>
      <c r="BJ188" s="11"/>
      <c r="BK188" s="10" t="s">
        <v>409</v>
      </c>
      <c r="BL188" s="38" t="s">
        <v>161</v>
      </c>
      <c r="BM188" s="15" t="s">
        <v>1093</v>
      </c>
      <c r="BN188" s="45" t="s">
        <v>100</v>
      </c>
      <c r="BO188" s="45" t="s">
        <v>549</v>
      </c>
      <c r="BP188" s="15" t="s">
        <v>954</v>
      </c>
      <c r="BQ188" s="46"/>
      <c r="BR188" s="631"/>
      <c r="BT188" s="46"/>
      <c r="BU188" s="46"/>
      <c r="BV188" s="46"/>
      <c r="BW188" s="46"/>
      <c r="BX188" s="46"/>
      <c r="BY188" s="46"/>
      <c r="BZ188" s="46"/>
      <c r="CA188" s="46"/>
      <c r="CB188" s="46"/>
      <c r="CC188" s="46"/>
      <c r="CD188" s="46"/>
      <c r="CE188" s="46"/>
      <c r="CF188" s="46"/>
      <c r="CG188" s="46"/>
      <c r="CH188" s="588" t="s">
        <v>961</v>
      </c>
      <c r="CI188" s="46"/>
      <c r="CJ188" s="46"/>
      <c r="CK188" s="46"/>
      <c r="CL188" s="46"/>
      <c r="CM188" s="46"/>
      <c r="CO188" s="49" t="s">
        <v>1106</v>
      </c>
      <c r="CP188" s="595"/>
    </row>
    <row r="189" spans="1:123" s="49" customFormat="1" ht="40.35" hidden="1" customHeight="1" x14ac:dyDescent="0.3">
      <c r="A189" s="15">
        <v>2</v>
      </c>
      <c r="B189" s="576" t="s">
        <v>543</v>
      </c>
      <c r="C189" s="7">
        <f t="shared" si="106"/>
        <v>66.040000000000006</v>
      </c>
      <c r="D189" s="7"/>
      <c r="E189" s="7">
        <f t="shared" si="136"/>
        <v>66.040000000000006</v>
      </c>
      <c r="F189" s="7">
        <f t="shared" si="137"/>
        <v>54.35</v>
      </c>
      <c r="G189" s="7">
        <f t="shared" si="150"/>
        <v>3.31</v>
      </c>
      <c r="H189" s="58">
        <v>3.31</v>
      </c>
      <c r="I189" s="565"/>
      <c r="J189" s="565"/>
      <c r="K189" s="565">
        <v>15.12</v>
      </c>
      <c r="L189" s="562">
        <v>16.850000000000001</v>
      </c>
      <c r="M189" s="7">
        <f t="shared" si="139"/>
        <v>19.05</v>
      </c>
      <c r="N189" s="565"/>
      <c r="O189" s="565"/>
      <c r="P189" s="565">
        <v>19.05</v>
      </c>
      <c r="Q189" s="565"/>
      <c r="R189" s="565">
        <v>0.02</v>
      </c>
      <c r="S189" s="565"/>
      <c r="T189" s="565"/>
      <c r="U189" s="7">
        <f t="shared" si="141"/>
        <v>11.69</v>
      </c>
      <c r="V189" s="565"/>
      <c r="W189" s="565"/>
      <c r="X189" s="565"/>
      <c r="Y189" s="565"/>
      <c r="Z189" s="565">
        <v>0.02</v>
      </c>
      <c r="AA189" s="565"/>
      <c r="AB189" s="565"/>
      <c r="AC189" s="565"/>
      <c r="AD189" s="25">
        <f t="shared" si="143"/>
        <v>9.42</v>
      </c>
      <c r="AE189" s="58">
        <v>9.3000000000000007</v>
      </c>
      <c r="AF189" s="58">
        <v>0.1</v>
      </c>
      <c r="AG189" s="565"/>
      <c r="AH189" s="565"/>
      <c r="AI189" s="58"/>
      <c r="AJ189" s="565"/>
      <c r="AK189" s="58"/>
      <c r="AL189" s="565"/>
      <c r="AM189" s="565"/>
      <c r="AN189" s="565"/>
      <c r="AO189" s="565"/>
      <c r="AP189" s="565"/>
      <c r="AQ189" s="565">
        <v>0.02</v>
      </c>
      <c r="AR189" s="565"/>
      <c r="AS189" s="565"/>
      <c r="AT189" s="565"/>
      <c r="AU189" s="565"/>
      <c r="AV189" s="565"/>
      <c r="AW189" s="565"/>
      <c r="AX189" s="565"/>
      <c r="AY189" s="58">
        <v>0.3</v>
      </c>
      <c r="AZ189" s="58"/>
      <c r="BA189" s="565"/>
      <c r="BB189" s="565"/>
      <c r="BC189" s="565"/>
      <c r="BD189" s="58">
        <v>1.95</v>
      </c>
      <c r="BE189" s="565"/>
      <c r="BF189" s="565"/>
      <c r="BG189" s="7">
        <f t="shared" si="151"/>
        <v>0</v>
      </c>
      <c r="BH189" s="11"/>
      <c r="BI189" s="11"/>
      <c r="BJ189" s="11"/>
      <c r="BK189" s="10" t="s">
        <v>409</v>
      </c>
      <c r="BL189" s="38" t="s">
        <v>958</v>
      </c>
      <c r="BM189" s="38" t="s">
        <v>1048</v>
      </c>
      <c r="BN189" s="45" t="s">
        <v>100</v>
      </c>
      <c r="BO189" s="15" t="s">
        <v>542</v>
      </c>
      <c r="BP189" s="15" t="s">
        <v>954</v>
      </c>
      <c r="BQ189" s="46"/>
      <c r="BR189" s="631"/>
      <c r="BS189" s="49" t="s">
        <v>1168</v>
      </c>
      <c r="BT189" s="46" t="s">
        <v>1143</v>
      </c>
      <c r="BU189" s="46"/>
      <c r="BV189" s="46"/>
      <c r="BW189" s="46"/>
      <c r="BX189" s="46"/>
      <c r="BY189" s="46"/>
      <c r="BZ189" s="46"/>
      <c r="CA189" s="46"/>
      <c r="CB189" s="46"/>
      <c r="CC189" s="46"/>
      <c r="CD189" s="46"/>
      <c r="CE189" s="46"/>
      <c r="CF189" s="46"/>
      <c r="CG189" s="46"/>
      <c r="CH189" s="588"/>
      <c r="CI189" s="46"/>
      <c r="CJ189" s="46"/>
      <c r="CK189" s="46"/>
      <c r="CL189" s="46"/>
      <c r="CM189" s="46"/>
    </row>
    <row r="190" spans="1:123" s="49" customFormat="1" ht="40.35" hidden="1" customHeight="1" x14ac:dyDescent="0.3">
      <c r="A190" s="112">
        <v>3</v>
      </c>
      <c r="B190" s="11" t="s">
        <v>270</v>
      </c>
      <c r="C190" s="7">
        <f t="shared" si="106"/>
        <v>16.619999999999997</v>
      </c>
      <c r="D190" s="7"/>
      <c r="E190" s="7">
        <f t="shared" si="136"/>
        <v>16.619999999999997</v>
      </c>
      <c r="F190" s="7">
        <f t="shared" si="137"/>
        <v>12.899999999999999</v>
      </c>
      <c r="G190" s="7">
        <f t="shared" si="150"/>
        <v>2.82</v>
      </c>
      <c r="H190" s="565"/>
      <c r="I190" s="565">
        <v>2.82</v>
      </c>
      <c r="J190" s="565"/>
      <c r="K190" s="7">
        <v>1.88</v>
      </c>
      <c r="L190" s="7">
        <v>4.75</v>
      </c>
      <c r="M190" s="7">
        <f t="shared" si="139"/>
        <v>3.45</v>
      </c>
      <c r="N190" s="7"/>
      <c r="O190" s="565"/>
      <c r="P190" s="7">
        <v>3.45</v>
      </c>
      <c r="Q190" s="565"/>
      <c r="R190" s="7"/>
      <c r="S190" s="565"/>
      <c r="T190" s="565"/>
      <c r="U190" s="7">
        <f t="shared" si="141"/>
        <v>3.72</v>
      </c>
      <c r="V190" s="565"/>
      <c r="W190" s="565"/>
      <c r="X190" s="565"/>
      <c r="Y190" s="565"/>
      <c r="Z190" s="7"/>
      <c r="AA190" s="565"/>
      <c r="AB190" s="565"/>
      <c r="AC190" s="565"/>
      <c r="AD190" s="25">
        <f t="shared" si="143"/>
        <v>0</v>
      </c>
      <c r="AE190" s="565"/>
      <c r="AF190" s="565"/>
      <c r="AG190" s="565"/>
      <c r="AH190" s="565"/>
      <c r="AI190" s="7"/>
      <c r="AJ190" s="565"/>
      <c r="AK190" s="7"/>
      <c r="AL190" s="565"/>
      <c r="AM190" s="565"/>
      <c r="AN190" s="565"/>
      <c r="AO190" s="565"/>
      <c r="AP190" s="565"/>
      <c r="AQ190" s="565"/>
      <c r="AR190" s="565"/>
      <c r="AS190" s="565"/>
      <c r="AT190" s="565"/>
      <c r="AU190" s="565"/>
      <c r="AV190" s="7"/>
      <c r="AW190" s="565"/>
      <c r="AX190" s="565"/>
      <c r="AY190" s="565"/>
      <c r="AZ190" s="565"/>
      <c r="BA190" s="565"/>
      <c r="BB190" s="565"/>
      <c r="BC190" s="565"/>
      <c r="BD190" s="7">
        <v>3.72</v>
      </c>
      <c r="BE190" s="565"/>
      <c r="BF190" s="565"/>
      <c r="BG190" s="7">
        <f t="shared" si="151"/>
        <v>0</v>
      </c>
      <c r="BH190" s="11"/>
      <c r="BI190" s="11"/>
      <c r="BJ190" s="11"/>
      <c r="BK190" s="10" t="s">
        <v>409</v>
      </c>
      <c r="BL190" s="15" t="s">
        <v>137</v>
      </c>
      <c r="BM190" s="63" t="s">
        <v>1050</v>
      </c>
      <c r="BN190" s="45" t="s">
        <v>100</v>
      </c>
      <c r="BO190" s="45" t="s">
        <v>548</v>
      </c>
      <c r="BP190" s="15" t="s">
        <v>953</v>
      </c>
      <c r="BQ190" s="46"/>
      <c r="BR190" s="631"/>
      <c r="BS190" s="49" t="s">
        <v>1168</v>
      </c>
      <c r="BT190" s="46" t="s">
        <v>1143</v>
      </c>
      <c r="BU190" s="46"/>
      <c r="BV190" s="46"/>
      <c r="BW190" s="46"/>
      <c r="BX190" s="46"/>
      <c r="BY190" s="46"/>
      <c r="BZ190" s="46"/>
      <c r="CA190" s="46"/>
      <c r="CB190" s="46"/>
      <c r="CC190" s="46"/>
      <c r="CD190" s="46"/>
      <c r="CE190" s="46"/>
      <c r="CF190" s="46"/>
      <c r="CG190" s="46"/>
      <c r="CH190" s="588"/>
      <c r="CI190" s="46"/>
      <c r="CJ190" s="46"/>
      <c r="CK190" s="46"/>
      <c r="CL190" s="46"/>
      <c r="CM190" s="46"/>
    </row>
    <row r="191" spans="1:123" s="49" customFormat="1" ht="40.35" hidden="1" customHeight="1" x14ac:dyDescent="0.3">
      <c r="A191" s="15">
        <v>4</v>
      </c>
      <c r="B191" s="11" t="s">
        <v>273</v>
      </c>
      <c r="C191" s="7">
        <f t="shared" si="106"/>
        <v>12.02</v>
      </c>
      <c r="D191" s="7"/>
      <c r="E191" s="7">
        <f t="shared" si="136"/>
        <v>12.02</v>
      </c>
      <c r="F191" s="7">
        <f t="shared" si="137"/>
        <v>9.73</v>
      </c>
      <c r="G191" s="7">
        <f t="shared" si="150"/>
        <v>0</v>
      </c>
      <c r="H191" s="565"/>
      <c r="I191" s="565"/>
      <c r="J191" s="565"/>
      <c r="K191" s="7">
        <v>1.39</v>
      </c>
      <c r="L191" s="7">
        <v>1.39</v>
      </c>
      <c r="M191" s="7">
        <f t="shared" si="139"/>
        <v>6.95</v>
      </c>
      <c r="N191" s="7"/>
      <c r="O191" s="565"/>
      <c r="P191" s="7">
        <v>6.95</v>
      </c>
      <c r="Q191" s="565"/>
      <c r="R191" s="7"/>
      <c r="S191" s="565"/>
      <c r="T191" s="565"/>
      <c r="U191" s="7">
        <f t="shared" si="141"/>
        <v>2.29</v>
      </c>
      <c r="V191" s="565"/>
      <c r="W191" s="565"/>
      <c r="X191" s="565"/>
      <c r="Y191" s="565"/>
      <c r="Z191" s="7"/>
      <c r="AA191" s="565"/>
      <c r="AB191" s="565"/>
      <c r="AC191" s="565"/>
      <c r="AD191" s="25">
        <f t="shared" si="143"/>
        <v>0</v>
      </c>
      <c r="AE191" s="565"/>
      <c r="AF191" s="565"/>
      <c r="AG191" s="565"/>
      <c r="AH191" s="565"/>
      <c r="AI191" s="7"/>
      <c r="AJ191" s="565"/>
      <c r="AK191" s="7"/>
      <c r="AL191" s="565"/>
      <c r="AM191" s="565"/>
      <c r="AN191" s="565"/>
      <c r="AO191" s="565"/>
      <c r="AP191" s="565"/>
      <c r="AQ191" s="565"/>
      <c r="AR191" s="565"/>
      <c r="AS191" s="565"/>
      <c r="AT191" s="565"/>
      <c r="AU191" s="565"/>
      <c r="AV191" s="7"/>
      <c r="AW191" s="565"/>
      <c r="AX191" s="565"/>
      <c r="AY191" s="565"/>
      <c r="AZ191" s="565"/>
      <c r="BA191" s="565"/>
      <c r="BB191" s="565"/>
      <c r="BC191" s="565"/>
      <c r="BD191" s="7">
        <v>2.29</v>
      </c>
      <c r="BE191" s="565"/>
      <c r="BF191" s="565"/>
      <c r="BG191" s="7">
        <f t="shared" si="151"/>
        <v>0</v>
      </c>
      <c r="BH191" s="11"/>
      <c r="BI191" s="11"/>
      <c r="BJ191" s="11"/>
      <c r="BK191" s="10" t="s">
        <v>409</v>
      </c>
      <c r="BL191" s="15" t="s">
        <v>137</v>
      </c>
      <c r="BM191" s="63" t="s">
        <v>1051</v>
      </c>
      <c r="BN191" s="45" t="s">
        <v>100</v>
      </c>
      <c r="BO191" s="45" t="s">
        <v>507</v>
      </c>
      <c r="BP191" s="15" t="s">
        <v>953</v>
      </c>
      <c r="BQ191" s="46"/>
      <c r="BR191" s="631"/>
      <c r="BS191" s="49" t="s">
        <v>1168</v>
      </c>
      <c r="BT191" s="46" t="s">
        <v>1143</v>
      </c>
      <c r="BU191" s="46"/>
      <c r="BV191" s="46"/>
      <c r="BW191" s="46"/>
      <c r="BX191" s="46"/>
      <c r="BY191" s="46"/>
      <c r="BZ191" s="46"/>
      <c r="CA191" s="46"/>
      <c r="CB191" s="46"/>
      <c r="CC191" s="46"/>
      <c r="CD191" s="46"/>
      <c r="CE191" s="46"/>
      <c r="CF191" s="46"/>
      <c r="CG191" s="46"/>
      <c r="CH191" s="588" t="s">
        <v>972</v>
      </c>
      <c r="CI191" s="46"/>
      <c r="CJ191" s="46"/>
      <c r="CK191" s="46"/>
      <c r="CL191" s="46"/>
      <c r="CM191" s="46"/>
    </row>
    <row r="192" spans="1:123" s="49" customFormat="1" ht="40.35" hidden="1" customHeight="1" x14ac:dyDescent="0.3">
      <c r="A192" s="112">
        <v>5</v>
      </c>
      <c r="B192" s="591" t="s">
        <v>268</v>
      </c>
      <c r="C192" s="7">
        <f t="shared" ref="C192" si="152">D192+E192</f>
        <v>6.1</v>
      </c>
      <c r="D192" s="7"/>
      <c r="E192" s="7">
        <f t="shared" ref="E192" si="153">F192+U192+BG192</f>
        <v>6.1</v>
      </c>
      <c r="F192" s="7">
        <f t="shared" ref="F192" si="154">G192+K192+L192+M192+R192+S192+T192</f>
        <v>6.1</v>
      </c>
      <c r="G192" s="140">
        <f t="shared" ref="G192" si="155">H192+I192+J192</f>
        <v>0</v>
      </c>
      <c r="H192" s="151"/>
      <c r="I192" s="157"/>
      <c r="J192" s="157"/>
      <c r="K192" s="151">
        <v>3</v>
      </c>
      <c r="L192" s="151">
        <v>3.1</v>
      </c>
      <c r="M192" s="140">
        <f t="shared" ref="M192" si="156">SUM(N192:P192)</f>
        <v>0</v>
      </c>
      <c r="N192" s="151"/>
      <c r="O192" s="157"/>
      <c r="P192" s="151"/>
      <c r="Q192" s="157"/>
      <c r="R192" s="151"/>
      <c r="S192" s="157"/>
      <c r="T192" s="157"/>
      <c r="U192" s="7">
        <f t="shared" ref="U192" si="157">V192+W192+X192+Y192+Z192+AA192+AB192+AC192+AD192+AU192+AV192+AW192+AX192+AY192+AZ192+BA192+BB192+BC192+BD192+BE192+BF192</f>
        <v>0</v>
      </c>
      <c r="V192" s="157"/>
      <c r="W192" s="157"/>
      <c r="X192" s="157"/>
      <c r="Y192" s="157"/>
      <c r="Z192" s="151"/>
      <c r="AA192" s="157"/>
      <c r="AB192" s="157"/>
      <c r="AC192" s="157"/>
      <c r="AD192" s="141">
        <f t="shared" ref="AD192" si="158">SUM(AE192:AT192)</f>
        <v>0</v>
      </c>
      <c r="AE192" s="151"/>
      <c r="AF192" s="151"/>
      <c r="AG192" s="157"/>
      <c r="AH192" s="157"/>
      <c r="AI192" s="151"/>
      <c r="AJ192" s="157"/>
      <c r="AK192" s="168"/>
      <c r="AL192" s="157"/>
      <c r="AM192" s="157"/>
      <c r="AN192" s="157"/>
      <c r="AO192" s="157"/>
      <c r="AP192" s="157"/>
      <c r="AQ192" s="157"/>
      <c r="AR192" s="157"/>
      <c r="AS192" s="157"/>
      <c r="AT192" s="157"/>
      <c r="AU192" s="157"/>
      <c r="AV192" s="151"/>
      <c r="AW192" s="157"/>
      <c r="AX192" s="157"/>
      <c r="AY192" s="151"/>
      <c r="AZ192" s="151"/>
      <c r="BA192" s="157"/>
      <c r="BB192" s="157"/>
      <c r="BC192" s="157"/>
      <c r="BD192" s="151">
        <v>0</v>
      </c>
      <c r="BE192" s="157"/>
      <c r="BF192" s="157"/>
      <c r="BG192" s="7">
        <f t="shared" ref="BG192" si="159">BH192+BI192+BJ192</f>
        <v>0</v>
      </c>
      <c r="BH192" s="56"/>
      <c r="BI192" s="204">
        <v>0</v>
      </c>
      <c r="BJ192" s="56"/>
      <c r="BK192" s="152" t="s">
        <v>409</v>
      </c>
      <c r="BL192" s="15" t="s">
        <v>169</v>
      </c>
      <c r="BM192" s="149" t="s">
        <v>429</v>
      </c>
      <c r="BN192" s="45" t="s">
        <v>100</v>
      </c>
      <c r="BO192" s="45" t="s">
        <v>551</v>
      </c>
      <c r="BP192" s="149" t="s">
        <v>863</v>
      </c>
      <c r="BQ192" s="60"/>
      <c r="BR192" s="170"/>
      <c r="BS192" s="46"/>
      <c r="BT192" s="46" t="s">
        <v>1143</v>
      </c>
      <c r="BU192" s="158"/>
      <c r="BV192" s="132"/>
      <c r="BW192" s="46"/>
      <c r="BX192" s="46"/>
      <c r="BY192" s="46"/>
      <c r="BZ192" s="46"/>
      <c r="CA192" s="46"/>
      <c r="CB192" s="46"/>
      <c r="CC192" s="46"/>
      <c r="CD192" s="46"/>
      <c r="CE192" s="46"/>
      <c r="CF192" s="46"/>
      <c r="CG192" s="46"/>
      <c r="CH192" s="46"/>
      <c r="CI192" s="46"/>
      <c r="CJ192" s="46"/>
      <c r="CK192" s="46"/>
      <c r="CL192" s="46"/>
      <c r="CM192" s="46"/>
      <c r="CN192" s="46"/>
      <c r="DS192" s="49" t="s">
        <v>853</v>
      </c>
    </row>
    <row r="193" spans="1:91" s="49" customFormat="1" ht="38.450000000000003" hidden="1" customHeight="1" x14ac:dyDescent="0.3">
      <c r="A193" s="15">
        <v>6</v>
      </c>
      <c r="B193" s="11" t="s">
        <v>407</v>
      </c>
      <c r="C193" s="7">
        <f t="shared" si="106"/>
        <v>0.43</v>
      </c>
      <c r="D193" s="7"/>
      <c r="E193" s="7">
        <f t="shared" si="136"/>
        <v>0.43</v>
      </c>
      <c r="F193" s="7">
        <f t="shared" si="137"/>
        <v>0.43</v>
      </c>
      <c r="G193" s="7">
        <f t="shared" si="150"/>
        <v>0</v>
      </c>
      <c r="H193" s="565"/>
      <c r="I193" s="565"/>
      <c r="J193" s="565"/>
      <c r="K193" s="58">
        <v>0.43</v>
      </c>
      <c r="L193" s="565"/>
      <c r="M193" s="7">
        <f t="shared" si="139"/>
        <v>0</v>
      </c>
      <c r="N193" s="565"/>
      <c r="O193" s="565"/>
      <c r="P193" s="565"/>
      <c r="Q193" s="565"/>
      <c r="R193" s="565"/>
      <c r="S193" s="565"/>
      <c r="T193" s="565"/>
      <c r="U193" s="7">
        <f t="shared" si="141"/>
        <v>0</v>
      </c>
      <c r="V193" s="565"/>
      <c r="W193" s="565"/>
      <c r="X193" s="565"/>
      <c r="Y193" s="565"/>
      <c r="Z193" s="565"/>
      <c r="AA193" s="565"/>
      <c r="AB193" s="565"/>
      <c r="AC193" s="565"/>
      <c r="AD193" s="25">
        <f t="shared" si="143"/>
        <v>0</v>
      </c>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7">
        <f t="shared" si="151"/>
        <v>0</v>
      </c>
      <c r="BH193" s="11"/>
      <c r="BI193" s="11"/>
      <c r="BJ193" s="11"/>
      <c r="BK193" s="10" t="s">
        <v>409</v>
      </c>
      <c r="BL193" s="15" t="s">
        <v>137</v>
      </c>
      <c r="BM193" s="15"/>
      <c r="BN193" s="45" t="s">
        <v>100</v>
      </c>
      <c r="BO193" s="15" t="s">
        <v>504</v>
      </c>
      <c r="BP193" s="15" t="s">
        <v>954</v>
      </c>
      <c r="BQ193" s="46"/>
      <c r="BR193" s="631"/>
      <c r="BT193" s="46" t="s">
        <v>1143</v>
      </c>
      <c r="BU193" s="46"/>
      <c r="BV193" s="46"/>
      <c r="BW193" s="46"/>
      <c r="BX193" s="46"/>
      <c r="BY193" s="46"/>
      <c r="BZ193" s="46"/>
      <c r="CA193" s="46"/>
      <c r="CB193" s="46"/>
      <c r="CC193" s="46"/>
      <c r="CD193" s="46"/>
      <c r="CE193" s="46"/>
      <c r="CF193" s="46"/>
      <c r="CG193" s="46"/>
      <c r="CH193" s="588"/>
      <c r="CI193" s="46"/>
      <c r="CJ193" s="46"/>
      <c r="CK193" s="46"/>
      <c r="CL193" s="46"/>
      <c r="CM193" s="46"/>
    </row>
    <row r="194" spans="1:91" s="49" customFormat="1" ht="35.450000000000003" hidden="1" customHeight="1" x14ac:dyDescent="0.3">
      <c r="A194" s="765">
        <f>A193+1</f>
        <v>7</v>
      </c>
      <c r="B194" s="766" t="s">
        <v>508</v>
      </c>
      <c r="C194" s="7">
        <f t="shared" si="106"/>
        <v>6.5</v>
      </c>
      <c r="D194" s="7"/>
      <c r="E194" s="7">
        <f t="shared" si="136"/>
        <v>6.5</v>
      </c>
      <c r="F194" s="7">
        <f t="shared" si="137"/>
        <v>6.5</v>
      </c>
      <c r="G194" s="7">
        <f t="shared" si="150"/>
        <v>0</v>
      </c>
      <c r="H194" s="68"/>
      <c r="I194" s="565"/>
      <c r="J194" s="565"/>
      <c r="K194" s="7">
        <v>5</v>
      </c>
      <c r="L194" s="581">
        <v>1.5</v>
      </c>
      <c r="M194" s="7">
        <f t="shared" si="139"/>
        <v>0</v>
      </c>
      <c r="N194" s="68"/>
      <c r="O194" s="565"/>
      <c r="P194" s="581"/>
      <c r="Q194" s="565"/>
      <c r="R194" s="581"/>
      <c r="S194" s="565"/>
      <c r="T194" s="565"/>
      <c r="U194" s="7">
        <f t="shared" si="141"/>
        <v>0</v>
      </c>
      <c r="V194" s="565"/>
      <c r="W194" s="565"/>
      <c r="X194" s="565"/>
      <c r="Y194" s="565"/>
      <c r="Z194" s="565"/>
      <c r="AA194" s="565"/>
      <c r="AB194" s="565"/>
      <c r="AC194" s="565"/>
      <c r="AD194" s="25">
        <f t="shared" si="143"/>
        <v>0</v>
      </c>
      <c r="AE194" s="565"/>
      <c r="AF194" s="565"/>
      <c r="AG194" s="565"/>
      <c r="AH194" s="565"/>
      <c r="AI194" s="565"/>
      <c r="AJ194" s="565"/>
      <c r="AK194" s="565"/>
      <c r="AL194" s="565"/>
      <c r="AM194" s="565"/>
      <c r="AN194" s="565"/>
      <c r="AO194" s="565"/>
      <c r="AP194" s="565"/>
      <c r="AQ194" s="565"/>
      <c r="AR194" s="565"/>
      <c r="AS194" s="565"/>
      <c r="AT194" s="565"/>
      <c r="AU194" s="565"/>
      <c r="AV194" s="581"/>
      <c r="AW194" s="565"/>
      <c r="AX194" s="565"/>
      <c r="AY194" s="581"/>
      <c r="AZ194" s="581"/>
      <c r="BA194" s="565"/>
      <c r="BB194" s="565"/>
      <c r="BC194" s="565"/>
      <c r="BD194" s="581"/>
      <c r="BE194" s="565"/>
      <c r="BF194" s="565"/>
      <c r="BG194" s="7">
        <f t="shared" si="151"/>
        <v>0</v>
      </c>
      <c r="BH194" s="11"/>
      <c r="BI194" s="11"/>
      <c r="BJ194" s="11"/>
      <c r="BK194" s="10" t="s">
        <v>409</v>
      </c>
      <c r="BL194" s="38" t="s">
        <v>161</v>
      </c>
      <c r="BM194" s="15" t="s">
        <v>973</v>
      </c>
      <c r="BN194" s="45" t="s">
        <v>100</v>
      </c>
      <c r="BO194" s="767" t="s">
        <v>509</v>
      </c>
      <c r="BP194" s="15" t="s">
        <v>954</v>
      </c>
      <c r="BQ194" s="46"/>
      <c r="BR194" s="631"/>
      <c r="BT194" s="46"/>
      <c r="BU194" s="46"/>
      <c r="BV194" s="46"/>
      <c r="BW194" s="46"/>
      <c r="BX194" s="46"/>
      <c r="BY194" s="46"/>
      <c r="BZ194" s="46"/>
      <c r="CA194" s="46"/>
      <c r="CB194" s="46"/>
      <c r="CC194" s="46"/>
      <c r="CD194" s="46"/>
      <c r="CE194" s="46"/>
      <c r="CF194" s="46"/>
      <c r="CG194" s="46"/>
      <c r="CH194" s="588"/>
      <c r="CI194" s="46"/>
      <c r="CJ194" s="46"/>
      <c r="CK194" s="46"/>
      <c r="CL194" s="46"/>
      <c r="CM194" s="46"/>
    </row>
    <row r="195" spans="1:91" s="49" customFormat="1" ht="33.6" hidden="1" customHeight="1" x14ac:dyDescent="0.3">
      <c r="A195" s="765"/>
      <c r="B195" s="766"/>
      <c r="C195" s="7">
        <f t="shared" si="106"/>
        <v>5.24</v>
      </c>
      <c r="D195" s="7"/>
      <c r="E195" s="7">
        <f t="shared" si="136"/>
        <v>5.24</v>
      </c>
      <c r="F195" s="7">
        <f t="shared" si="137"/>
        <v>5.24</v>
      </c>
      <c r="G195" s="7">
        <f t="shared" si="150"/>
        <v>0</v>
      </c>
      <c r="H195" s="68"/>
      <c r="I195" s="565"/>
      <c r="J195" s="565"/>
      <c r="K195" s="7">
        <v>3.24</v>
      </c>
      <c r="L195" s="581">
        <v>2</v>
      </c>
      <c r="M195" s="7">
        <f t="shared" si="139"/>
        <v>0</v>
      </c>
      <c r="N195" s="68"/>
      <c r="O195" s="565"/>
      <c r="P195" s="581"/>
      <c r="Q195" s="565"/>
      <c r="R195" s="581"/>
      <c r="S195" s="565"/>
      <c r="T195" s="565"/>
      <c r="U195" s="7">
        <f t="shared" si="141"/>
        <v>0</v>
      </c>
      <c r="V195" s="565"/>
      <c r="W195" s="565"/>
      <c r="X195" s="565"/>
      <c r="Y195" s="565"/>
      <c r="Z195" s="565"/>
      <c r="AA195" s="565"/>
      <c r="AB195" s="565"/>
      <c r="AC195" s="565"/>
      <c r="AD195" s="25">
        <f t="shared" si="143"/>
        <v>0</v>
      </c>
      <c r="AE195" s="565"/>
      <c r="AF195" s="565"/>
      <c r="AG195" s="565"/>
      <c r="AH195" s="565"/>
      <c r="AI195" s="565"/>
      <c r="AJ195" s="565"/>
      <c r="AK195" s="565"/>
      <c r="AL195" s="565"/>
      <c r="AM195" s="565"/>
      <c r="AN195" s="565"/>
      <c r="AO195" s="565"/>
      <c r="AP195" s="565"/>
      <c r="AQ195" s="565"/>
      <c r="AR195" s="565"/>
      <c r="AS195" s="565"/>
      <c r="AT195" s="565"/>
      <c r="AU195" s="565"/>
      <c r="AV195" s="581"/>
      <c r="AW195" s="565"/>
      <c r="AX195" s="565"/>
      <c r="AY195" s="581"/>
      <c r="AZ195" s="581"/>
      <c r="BA195" s="565"/>
      <c r="BB195" s="565"/>
      <c r="BC195" s="565"/>
      <c r="BD195" s="581"/>
      <c r="BE195" s="565"/>
      <c r="BF195" s="565"/>
      <c r="BG195" s="7">
        <f t="shared" si="151"/>
        <v>0</v>
      </c>
      <c r="BH195" s="11"/>
      <c r="BI195" s="11"/>
      <c r="BJ195" s="11"/>
      <c r="BK195" s="10" t="s">
        <v>409</v>
      </c>
      <c r="BL195" s="15" t="s">
        <v>199</v>
      </c>
      <c r="BM195" s="15" t="s">
        <v>974</v>
      </c>
      <c r="BN195" s="45" t="s">
        <v>100</v>
      </c>
      <c r="BO195" s="767"/>
      <c r="BP195" s="15" t="s">
        <v>954</v>
      </c>
      <c r="BQ195" s="46"/>
      <c r="BR195" s="631"/>
      <c r="BT195" s="46"/>
      <c r="BU195" s="46"/>
      <c r="BV195" s="46"/>
      <c r="BW195" s="46"/>
      <c r="BX195" s="46"/>
      <c r="BY195" s="46"/>
      <c r="BZ195" s="46"/>
      <c r="CA195" s="46"/>
      <c r="CB195" s="46"/>
      <c r="CC195" s="46"/>
      <c r="CD195" s="46"/>
      <c r="CE195" s="46"/>
      <c r="CF195" s="46"/>
      <c r="CG195" s="46"/>
      <c r="CH195" s="588"/>
      <c r="CI195" s="46"/>
      <c r="CJ195" s="46"/>
      <c r="CK195" s="46"/>
      <c r="CL195" s="46"/>
      <c r="CM195" s="46"/>
    </row>
    <row r="196" spans="1:91" s="49" customFormat="1" ht="39" hidden="1" customHeight="1" x14ac:dyDescent="0.3">
      <c r="A196" s="15">
        <v>8</v>
      </c>
      <c r="B196" s="11" t="s">
        <v>470</v>
      </c>
      <c r="C196" s="7">
        <f t="shared" si="106"/>
        <v>17.399999999999999</v>
      </c>
      <c r="D196" s="7"/>
      <c r="E196" s="7">
        <f t="shared" si="136"/>
        <v>17.399999999999999</v>
      </c>
      <c r="F196" s="7">
        <f t="shared" si="137"/>
        <v>12.399999999999999</v>
      </c>
      <c r="G196" s="7">
        <f t="shared" si="150"/>
        <v>0.86</v>
      </c>
      <c r="H196" s="7">
        <v>0.86</v>
      </c>
      <c r="I196" s="565"/>
      <c r="J196" s="565"/>
      <c r="K196" s="7">
        <v>2.5</v>
      </c>
      <c r="L196" s="7">
        <v>6.5</v>
      </c>
      <c r="M196" s="7">
        <f t="shared" si="139"/>
        <v>2.54</v>
      </c>
      <c r="N196" s="565"/>
      <c r="O196" s="565"/>
      <c r="P196" s="565">
        <v>2.54</v>
      </c>
      <c r="Q196" s="565"/>
      <c r="R196" s="565"/>
      <c r="S196" s="565"/>
      <c r="T196" s="565"/>
      <c r="U196" s="7">
        <f t="shared" si="141"/>
        <v>5</v>
      </c>
      <c r="V196" s="565"/>
      <c r="W196" s="565"/>
      <c r="X196" s="565"/>
      <c r="Y196" s="565"/>
      <c r="Z196" s="565"/>
      <c r="AA196" s="565"/>
      <c r="AB196" s="565"/>
      <c r="AC196" s="565"/>
      <c r="AD196" s="25">
        <f t="shared" si="143"/>
        <v>0</v>
      </c>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v>5</v>
      </c>
      <c r="BE196" s="565"/>
      <c r="BF196" s="565"/>
      <c r="BG196" s="7">
        <f t="shared" si="151"/>
        <v>0</v>
      </c>
      <c r="BH196" s="11"/>
      <c r="BI196" s="11"/>
      <c r="BJ196" s="11"/>
      <c r="BK196" s="10" t="s">
        <v>409</v>
      </c>
      <c r="BL196" s="15" t="s">
        <v>199</v>
      </c>
      <c r="BM196" s="15" t="s">
        <v>1026</v>
      </c>
      <c r="BN196" s="45" t="s">
        <v>100</v>
      </c>
      <c r="BO196" s="45" t="s">
        <v>553</v>
      </c>
      <c r="BP196" s="15" t="s">
        <v>954</v>
      </c>
      <c r="BQ196" s="46"/>
      <c r="BR196" s="631"/>
      <c r="BS196" s="49" t="s">
        <v>1168</v>
      </c>
      <c r="BT196" s="46" t="s">
        <v>1139</v>
      </c>
      <c r="BU196" s="46"/>
      <c r="BV196" s="46"/>
      <c r="BW196" s="46"/>
      <c r="BX196" s="46"/>
      <c r="BY196" s="46"/>
      <c r="BZ196" s="46"/>
      <c r="CA196" s="46"/>
      <c r="CB196" s="46"/>
      <c r="CC196" s="46"/>
      <c r="CD196" s="46"/>
      <c r="CE196" s="46"/>
      <c r="CF196" s="46"/>
      <c r="CG196" s="46"/>
      <c r="CH196" s="588"/>
      <c r="CI196" s="46"/>
      <c r="CJ196" s="46"/>
      <c r="CK196" s="46"/>
      <c r="CL196" s="46"/>
      <c r="CM196" s="46"/>
    </row>
    <row r="197" spans="1:91" s="49" customFormat="1" ht="40.35" hidden="1" customHeight="1" x14ac:dyDescent="0.3">
      <c r="A197" s="15">
        <v>9</v>
      </c>
      <c r="B197" s="11" t="s">
        <v>452</v>
      </c>
      <c r="C197" s="7">
        <f>D197+E197</f>
        <v>2.2999999999999998</v>
      </c>
      <c r="D197" s="7"/>
      <c r="E197" s="7">
        <f>F197+U197+BG197</f>
        <v>2.2999999999999998</v>
      </c>
      <c r="F197" s="7">
        <f>G197+K197+L197+M197+R197+S197+T197</f>
        <v>2.2999999999999998</v>
      </c>
      <c r="G197" s="7">
        <f>H197+I197+J197</f>
        <v>0</v>
      </c>
      <c r="H197" s="58"/>
      <c r="I197" s="565"/>
      <c r="J197" s="565"/>
      <c r="K197" s="565"/>
      <c r="L197" s="562"/>
      <c r="M197" s="7">
        <f>SUM(N197:P197)</f>
        <v>2.2999999999999998</v>
      </c>
      <c r="N197" s="565"/>
      <c r="O197" s="565"/>
      <c r="P197" s="7">
        <v>2.2999999999999998</v>
      </c>
      <c r="Q197" s="565"/>
      <c r="R197" s="565"/>
      <c r="S197" s="565"/>
      <c r="T197" s="565"/>
      <c r="U197" s="7">
        <f>V197+W197+X197+Y197+Z197+AA197+AB197+AC197+AD197+AU197+AV197+AW197+AX197+AY197+AZ197+BA197+BB197+BC197+BD197+BE197+BF197</f>
        <v>0</v>
      </c>
      <c r="V197" s="565"/>
      <c r="W197" s="565"/>
      <c r="X197" s="565"/>
      <c r="Y197" s="565"/>
      <c r="Z197" s="565"/>
      <c r="AA197" s="565"/>
      <c r="AB197" s="565"/>
      <c r="AC197" s="565"/>
      <c r="AD197" s="25">
        <f>SUM(AE197:AT197)</f>
        <v>0</v>
      </c>
      <c r="AE197" s="58"/>
      <c r="AF197" s="58"/>
      <c r="AG197" s="565"/>
      <c r="AH197" s="565"/>
      <c r="AI197" s="58"/>
      <c r="AJ197" s="565"/>
      <c r="AK197" s="58"/>
      <c r="AL197" s="565"/>
      <c r="AM197" s="565"/>
      <c r="AN197" s="565"/>
      <c r="AO197" s="565"/>
      <c r="AP197" s="565"/>
      <c r="AQ197" s="565"/>
      <c r="AR197" s="565"/>
      <c r="AS197" s="565"/>
      <c r="AT197" s="565"/>
      <c r="AU197" s="565"/>
      <c r="AV197" s="565"/>
      <c r="AW197" s="565"/>
      <c r="AX197" s="565"/>
      <c r="AY197" s="58"/>
      <c r="AZ197" s="58"/>
      <c r="BA197" s="565"/>
      <c r="BB197" s="565"/>
      <c r="BC197" s="565"/>
      <c r="BD197" s="58"/>
      <c r="BE197" s="565"/>
      <c r="BF197" s="565"/>
      <c r="BG197" s="7">
        <f>BH197+BI197+BJ197</f>
        <v>0</v>
      </c>
      <c r="BH197" s="11"/>
      <c r="BI197" s="11"/>
      <c r="BJ197" s="11"/>
      <c r="BK197" s="10" t="s">
        <v>409</v>
      </c>
      <c r="BL197" s="17" t="s">
        <v>450</v>
      </c>
      <c r="BM197" s="15" t="s">
        <v>634</v>
      </c>
      <c r="BN197" s="45" t="s">
        <v>100</v>
      </c>
      <c r="BO197" s="45" t="s">
        <v>550</v>
      </c>
      <c r="BP197" s="15" t="s">
        <v>954</v>
      </c>
      <c r="BQ197" s="46"/>
      <c r="BR197" s="631"/>
      <c r="BT197" s="46" t="s">
        <v>1143</v>
      </c>
      <c r="BU197" s="46"/>
      <c r="BV197" s="46"/>
      <c r="BW197" s="46"/>
      <c r="BX197" s="46"/>
      <c r="BY197" s="46"/>
      <c r="BZ197" s="46"/>
      <c r="CA197" s="46"/>
      <c r="CB197" s="46"/>
      <c r="CC197" s="46"/>
      <c r="CD197" s="46"/>
      <c r="CE197" s="46"/>
      <c r="CF197" s="46"/>
      <c r="CG197" s="46"/>
      <c r="CH197" s="588"/>
      <c r="CI197" s="46"/>
      <c r="CJ197" s="46"/>
      <c r="CK197" s="46"/>
      <c r="CL197" s="46"/>
      <c r="CM197" s="46"/>
    </row>
    <row r="198" spans="1:91" s="49" customFormat="1" ht="44.45" hidden="1" customHeight="1" x14ac:dyDescent="0.3">
      <c r="A198" s="15">
        <v>10</v>
      </c>
      <c r="B198" s="11" t="s">
        <v>283</v>
      </c>
      <c r="C198" s="7">
        <f t="shared" si="106"/>
        <v>68</v>
      </c>
      <c r="D198" s="7"/>
      <c r="E198" s="7">
        <f t="shared" si="136"/>
        <v>68</v>
      </c>
      <c r="F198" s="7">
        <f t="shared" si="137"/>
        <v>39.5</v>
      </c>
      <c r="G198" s="7">
        <f t="shared" si="150"/>
        <v>1.28</v>
      </c>
      <c r="H198" s="565"/>
      <c r="I198" s="565">
        <v>1.28</v>
      </c>
      <c r="J198" s="565"/>
      <c r="K198" s="7">
        <v>22.8</v>
      </c>
      <c r="L198" s="7">
        <v>15.39</v>
      </c>
      <c r="M198" s="7">
        <f t="shared" si="139"/>
        <v>0</v>
      </c>
      <c r="N198" s="565"/>
      <c r="O198" s="565"/>
      <c r="P198" s="565"/>
      <c r="Q198" s="565"/>
      <c r="R198" s="565">
        <v>0.03</v>
      </c>
      <c r="S198" s="565"/>
      <c r="T198" s="565"/>
      <c r="U198" s="7">
        <f t="shared" si="141"/>
        <v>22.6</v>
      </c>
      <c r="V198" s="565"/>
      <c r="W198" s="565"/>
      <c r="X198" s="565"/>
      <c r="Y198" s="565"/>
      <c r="Z198" s="565"/>
      <c r="AA198" s="565"/>
      <c r="AB198" s="565"/>
      <c r="AC198" s="565"/>
      <c r="AD198" s="25">
        <f t="shared" si="143"/>
        <v>0.6</v>
      </c>
      <c r="AE198" s="565">
        <v>0.6</v>
      </c>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v>22</v>
      </c>
      <c r="BE198" s="565"/>
      <c r="BF198" s="565"/>
      <c r="BG198" s="7">
        <f t="shared" si="151"/>
        <v>5.9</v>
      </c>
      <c r="BH198" s="11"/>
      <c r="BI198" s="11">
        <v>5.9</v>
      </c>
      <c r="BJ198" s="11"/>
      <c r="BK198" s="10" t="s">
        <v>409</v>
      </c>
      <c r="BL198" s="17" t="s">
        <v>450</v>
      </c>
      <c r="BM198" s="15" t="s">
        <v>635</v>
      </c>
      <c r="BN198" s="45" t="s">
        <v>100</v>
      </c>
      <c r="BO198" s="45" t="s">
        <v>554</v>
      </c>
      <c r="BP198" s="15" t="s">
        <v>954</v>
      </c>
      <c r="BQ198" s="46"/>
      <c r="BR198" s="631"/>
      <c r="BS198" s="49" t="s">
        <v>1168</v>
      </c>
      <c r="BT198" s="46" t="s">
        <v>1139</v>
      </c>
      <c r="BU198" s="46"/>
      <c r="BV198" s="46"/>
      <c r="BW198" s="46"/>
      <c r="BX198" s="46"/>
      <c r="BY198" s="46"/>
      <c r="BZ198" s="46"/>
      <c r="CA198" s="46"/>
      <c r="CB198" s="46"/>
      <c r="CC198" s="46"/>
      <c r="CD198" s="46"/>
      <c r="CE198" s="46"/>
      <c r="CF198" s="46"/>
      <c r="CG198" s="46"/>
      <c r="CH198" s="588"/>
      <c r="CI198" s="46"/>
      <c r="CJ198" s="46"/>
      <c r="CK198" s="46"/>
      <c r="CL198" s="46"/>
      <c r="CM198" s="46"/>
    </row>
    <row r="199" spans="1:91" s="49" customFormat="1" ht="45" hidden="1" customHeight="1" x14ac:dyDescent="0.3">
      <c r="A199" s="15">
        <v>11</v>
      </c>
      <c r="B199" s="11" t="s">
        <v>285</v>
      </c>
      <c r="C199" s="7">
        <f t="shared" si="106"/>
        <v>31.490000000000002</v>
      </c>
      <c r="D199" s="7"/>
      <c r="E199" s="7">
        <f t="shared" si="136"/>
        <v>31.490000000000002</v>
      </c>
      <c r="F199" s="7">
        <f t="shared" si="137"/>
        <v>24.41</v>
      </c>
      <c r="G199" s="7">
        <f t="shared" si="150"/>
        <v>0.31</v>
      </c>
      <c r="H199" s="58">
        <v>0.31</v>
      </c>
      <c r="I199" s="565"/>
      <c r="J199" s="565"/>
      <c r="K199" s="581">
        <v>8.06</v>
      </c>
      <c r="L199" s="581">
        <v>11.35</v>
      </c>
      <c r="M199" s="7">
        <f t="shared" si="139"/>
        <v>4.6900000000000004</v>
      </c>
      <c r="N199" s="581">
        <v>4.6900000000000004</v>
      </c>
      <c r="O199" s="565"/>
      <c r="P199" s="581"/>
      <c r="Q199" s="565"/>
      <c r="R199" s="565"/>
      <c r="S199" s="565"/>
      <c r="T199" s="565"/>
      <c r="U199" s="7">
        <f t="shared" si="141"/>
        <v>7.08</v>
      </c>
      <c r="V199" s="565"/>
      <c r="W199" s="565"/>
      <c r="X199" s="565"/>
      <c r="Y199" s="565"/>
      <c r="Z199" s="565"/>
      <c r="AA199" s="565"/>
      <c r="AB199" s="565"/>
      <c r="AC199" s="565"/>
      <c r="AD199" s="25">
        <f t="shared" si="143"/>
        <v>0</v>
      </c>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81">
        <v>7.08</v>
      </c>
      <c r="BE199" s="565"/>
      <c r="BF199" s="565"/>
      <c r="BG199" s="7">
        <f t="shared" si="151"/>
        <v>0</v>
      </c>
      <c r="BH199" s="11"/>
      <c r="BI199" s="11"/>
      <c r="BJ199" s="11"/>
      <c r="BK199" s="10" t="s">
        <v>409</v>
      </c>
      <c r="BL199" s="17" t="s">
        <v>450</v>
      </c>
      <c r="BM199" s="15" t="s">
        <v>636</v>
      </c>
      <c r="BN199" s="45" t="s">
        <v>100</v>
      </c>
      <c r="BO199" s="45" t="s">
        <v>555</v>
      </c>
      <c r="BP199" s="15" t="s">
        <v>954</v>
      </c>
      <c r="BQ199" s="46"/>
      <c r="BR199" s="631"/>
      <c r="BS199" s="49" t="s">
        <v>1168</v>
      </c>
      <c r="BT199" s="46" t="s">
        <v>1139</v>
      </c>
      <c r="BU199" s="46"/>
      <c r="BV199" s="46"/>
      <c r="BW199" s="46"/>
      <c r="BX199" s="46"/>
      <c r="BY199" s="46"/>
      <c r="BZ199" s="46"/>
      <c r="CA199" s="46"/>
      <c r="CB199" s="46"/>
      <c r="CC199" s="46"/>
      <c r="CD199" s="46"/>
      <c r="CE199" s="46"/>
      <c r="CF199" s="46"/>
      <c r="CG199" s="46"/>
      <c r="CH199" s="588"/>
      <c r="CI199" s="46"/>
      <c r="CJ199" s="46"/>
      <c r="CK199" s="46"/>
      <c r="CL199" s="46"/>
      <c r="CM199" s="46"/>
    </row>
    <row r="200" spans="1:91" s="49" customFormat="1" ht="36.6" hidden="1" customHeight="1" x14ac:dyDescent="0.3">
      <c r="A200" s="15">
        <v>12</v>
      </c>
      <c r="B200" s="11" t="s">
        <v>287</v>
      </c>
      <c r="C200" s="7">
        <f t="shared" si="106"/>
        <v>32.840000000000003</v>
      </c>
      <c r="D200" s="7"/>
      <c r="E200" s="7">
        <f t="shared" si="136"/>
        <v>32.840000000000003</v>
      </c>
      <c r="F200" s="7">
        <f t="shared" si="137"/>
        <v>29.62</v>
      </c>
      <c r="G200" s="7">
        <f t="shared" si="150"/>
        <v>7.0000000000000007E-2</v>
      </c>
      <c r="H200" s="565"/>
      <c r="I200" s="565">
        <v>7.0000000000000007E-2</v>
      </c>
      <c r="J200" s="565"/>
      <c r="K200" s="581">
        <v>9.15</v>
      </c>
      <c r="L200" s="581">
        <v>8.85</v>
      </c>
      <c r="M200" s="7">
        <f t="shared" si="139"/>
        <v>11.55</v>
      </c>
      <c r="N200" s="581">
        <v>11.55</v>
      </c>
      <c r="O200" s="565"/>
      <c r="P200" s="581"/>
      <c r="Q200" s="565"/>
      <c r="R200" s="565"/>
      <c r="S200" s="565"/>
      <c r="T200" s="565"/>
      <c r="U200" s="7">
        <f t="shared" si="141"/>
        <v>3.1199999999999997</v>
      </c>
      <c r="V200" s="565"/>
      <c r="W200" s="565"/>
      <c r="X200" s="565"/>
      <c r="Y200" s="565"/>
      <c r="Z200" s="565"/>
      <c r="AA200" s="565"/>
      <c r="AB200" s="565"/>
      <c r="AC200" s="565"/>
      <c r="AD200" s="25">
        <f t="shared" si="143"/>
        <v>0.03</v>
      </c>
      <c r="AE200" s="565">
        <v>0.03</v>
      </c>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81">
        <v>3.09</v>
      </c>
      <c r="BE200" s="565"/>
      <c r="BF200" s="565"/>
      <c r="BG200" s="7">
        <f t="shared" si="151"/>
        <v>0.1</v>
      </c>
      <c r="BH200" s="11"/>
      <c r="BI200" s="40">
        <v>0.1</v>
      </c>
      <c r="BJ200" s="11"/>
      <c r="BK200" s="10" t="s">
        <v>409</v>
      </c>
      <c r="BL200" s="17" t="s">
        <v>450</v>
      </c>
      <c r="BM200" s="15" t="s">
        <v>637</v>
      </c>
      <c r="BN200" s="45" t="s">
        <v>100</v>
      </c>
      <c r="BO200" s="45" t="s">
        <v>556</v>
      </c>
      <c r="BP200" s="15" t="s">
        <v>954</v>
      </c>
      <c r="BQ200" s="46"/>
      <c r="BR200" s="631"/>
      <c r="BS200" s="49" t="s">
        <v>1168</v>
      </c>
      <c r="BT200" s="46" t="s">
        <v>1139</v>
      </c>
      <c r="BU200" s="46"/>
      <c r="BV200" s="46"/>
      <c r="BW200" s="46"/>
      <c r="BX200" s="46"/>
      <c r="BY200" s="46"/>
      <c r="BZ200" s="46"/>
      <c r="CA200" s="46"/>
      <c r="CB200" s="46"/>
      <c r="CC200" s="46"/>
      <c r="CD200" s="46"/>
      <c r="CE200" s="46"/>
      <c r="CF200" s="46"/>
      <c r="CG200" s="46"/>
      <c r="CH200" s="588"/>
      <c r="CI200" s="46"/>
      <c r="CJ200" s="46"/>
      <c r="CK200" s="46"/>
      <c r="CL200" s="46"/>
      <c r="CM200" s="46"/>
    </row>
    <row r="201" spans="1:91" s="49" customFormat="1" ht="43.35" hidden="1" customHeight="1" x14ac:dyDescent="0.3">
      <c r="A201" s="15">
        <v>13</v>
      </c>
      <c r="B201" s="566" t="s">
        <v>289</v>
      </c>
      <c r="C201" s="7">
        <f t="shared" si="106"/>
        <v>15.473000000000001</v>
      </c>
      <c r="D201" s="7"/>
      <c r="E201" s="7">
        <f t="shared" si="136"/>
        <v>15.473000000000001</v>
      </c>
      <c r="F201" s="7">
        <f t="shared" si="137"/>
        <v>9.7430000000000003</v>
      </c>
      <c r="G201" s="7">
        <f t="shared" si="150"/>
        <v>2.4830000000000001</v>
      </c>
      <c r="H201" s="58">
        <v>2.4830000000000001</v>
      </c>
      <c r="I201" s="565"/>
      <c r="J201" s="565"/>
      <c r="K201" s="58">
        <v>3.26</v>
      </c>
      <c r="L201" s="565"/>
      <c r="M201" s="7">
        <f t="shared" si="139"/>
        <v>4</v>
      </c>
      <c r="N201" s="565"/>
      <c r="O201" s="565"/>
      <c r="P201" s="58">
        <v>4</v>
      </c>
      <c r="Q201" s="565"/>
      <c r="R201" s="565"/>
      <c r="S201" s="565"/>
      <c r="T201" s="565"/>
      <c r="U201" s="7">
        <f t="shared" si="141"/>
        <v>5.73</v>
      </c>
      <c r="V201" s="565"/>
      <c r="W201" s="565"/>
      <c r="X201" s="565"/>
      <c r="Y201" s="565"/>
      <c r="Z201" s="565"/>
      <c r="AA201" s="565"/>
      <c r="AB201" s="565"/>
      <c r="AC201" s="565"/>
      <c r="AD201" s="25">
        <f t="shared" si="143"/>
        <v>0</v>
      </c>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v>5.73</v>
      </c>
      <c r="BE201" s="565"/>
      <c r="BF201" s="565"/>
      <c r="BG201" s="7">
        <f t="shared" si="151"/>
        <v>0</v>
      </c>
      <c r="BH201" s="11"/>
      <c r="BI201" s="11"/>
      <c r="BJ201" s="11"/>
      <c r="BK201" s="10" t="s">
        <v>409</v>
      </c>
      <c r="BL201" s="38" t="s">
        <v>373</v>
      </c>
      <c r="BM201" s="15" t="s">
        <v>642</v>
      </c>
      <c r="BN201" s="45" t="s">
        <v>100</v>
      </c>
      <c r="BO201" s="15" t="s">
        <v>557</v>
      </c>
      <c r="BP201" s="15" t="s">
        <v>953</v>
      </c>
      <c r="BQ201" s="46"/>
      <c r="BR201" s="631"/>
      <c r="BS201" s="49" t="s">
        <v>1168</v>
      </c>
      <c r="BT201" s="46" t="s">
        <v>1139</v>
      </c>
      <c r="BU201" s="46"/>
      <c r="BV201" s="46"/>
      <c r="BW201" s="46"/>
      <c r="BX201" s="46"/>
      <c r="BY201" s="46"/>
      <c r="BZ201" s="46"/>
      <c r="CA201" s="46"/>
      <c r="CB201" s="46"/>
      <c r="CC201" s="46"/>
      <c r="CD201" s="46"/>
      <c r="CE201" s="46"/>
      <c r="CF201" s="46"/>
      <c r="CG201" s="46"/>
      <c r="CH201" s="588"/>
      <c r="CI201" s="46"/>
      <c r="CJ201" s="46"/>
      <c r="CK201" s="46"/>
      <c r="CL201" s="46"/>
      <c r="CM201" s="46"/>
    </row>
    <row r="202" spans="1:91" s="49" customFormat="1" ht="32.1" hidden="1" customHeight="1" x14ac:dyDescent="0.3">
      <c r="A202" s="15">
        <v>14</v>
      </c>
      <c r="B202" s="566" t="s">
        <v>290</v>
      </c>
      <c r="C202" s="7">
        <f t="shared" si="106"/>
        <v>9.11</v>
      </c>
      <c r="D202" s="7"/>
      <c r="E202" s="7">
        <f t="shared" si="136"/>
        <v>9.11</v>
      </c>
      <c r="F202" s="7">
        <f t="shared" si="137"/>
        <v>9.11</v>
      </c>
      <c r="G202" s="7">
        <f t="shared" si="150"/>
        <v>1.5</v>
      </c>
      <c r="H202" s="58">
        <v>1.5</v>
      </c>
      <c r="I202" s="565"/>
      <c r="J202" s="565"/>
      <c r="K202" s="58">
        <v>2.94</v>
      </c>
      <c r="L202" s="565">
        <v>0.88</v>
      </c>
      <c r="M202" s="7">
        <f t="shared" si="139"/>
        <v>3.79</v>
      </c>
      <c r="N202" s="565"/>
      <c r="O202" s="565"/>
      <c r="P202" s="58">
        <v>3.79</v>
      </c>
      <c r="Q202" s="565"/>
      <c r="R202" s="565"/>
      <c r="S202" s="565"/>
      <c r="T202" s="565"/>
      <c r="U202" s="7">
        <f t="shared" si="141"/>
        <v>0</v>
      </c>
      <c r="V202" s="565"/>
      <c r="W202" s="565"/>
      <c r="X202" s="565"/>
      <c r="Y202" s="565"/>
      <c r="Z202" s="565"/>
      <c r="AA202" s="565"/>
      <c r="AB202" s="565"/>
      <c r="AC202" s="565"/>
      <c r="AD202" s="25">
        <f t="shared" si="143"/>
        <v>0</v>
      </c>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7">
        <f t="shared" si="151"/>
        <v>0</v>
      </c>
      <c r="BH202" s="11"/>
      <c r="BI202" s="11"/>
      <c r="BJ202" s="11"/>
      <c r="BK202" s="10" t="s">
        <v>409</v>
      </c>
      <c r="BL202" s="38" t="s">
        <v>373</v>
      </c>
      <c r="BM202" s="15" t="s">
        <v>643</v>
      </c>
      <c r="BN202" s="45" t="s">
        <v>100</v>
      </c>
      <c r="BO202" s="15" t="s">
        <v>557</v>
      </c>
      <c r="BP202" s="15" t="s">
        <v>953</v>
      </c>
      <c r="BQ202" s="46"/>
      <c r="BR202" s="631"/>
      <c r="BS202" s="49" t="s">
        <v>1168</v>
      </c>
      <c r="BT202" s="46" t="s">
        <v>1139</v>
      </c>
      <c r="BU202" s="46"/>
      <c r="BV202" s="46"/>
      <c r="BW202" s="46"/>
      <c r="BX202" s="46"/>
      <c r="BY202" s="46"/>
      <c r="BZ202" s="46"/>
      <c r="CA202" s="46"/>
      <c r="CB202" s="46"/>
      <c r="CC202" s="46"/>
      <c r="CD202" s="46"/>
      <c r="CE202" s="46"/>
      <c r="CF202" s="46"/>
      <c r="CG202" s="46"/>
      <c r="CH202" s="588"/>
      <c r="CI202" s="46"/>
      <c r="CJ202" s="46"/>
      <c r="CK202" s="46"/>
      <c r="CL202" s="46"/>
      <c r="CM202" s="46"/>
    </row>
    <row r="203" spans="1:91" s="49" customFormat="1" ht="41.65" hidden="1" customHeight="1" x14ac:dyDescent="0.3">
      <c r="A203" s="15">
        <v>15</v>
      </c>
      <c r="B203" s="566" t="s">
        <v>558</v>
      </c>
      <c r="C203" s="7">
        <f t="shared" si="106"/>
        <v>0.11</v>
      </c>
      <c r="D203" s="7"/>
      <c r="E203" s="7">
        <f t="shared" si="136"/>
        <v>0.11</v>
      </c>
      <c r="F203" s="7">
        <f t="shared" si="137"/>
        <v>0.11</v>
      </c>
      <c r="G203" s="7"/>
      <c r="H203" s="565"/>
      <c r="I203" s="565"/>
      <c r="J203" s="565"/>
      <c r="K203" s="58">
        <v>0.11</v>
      </c>
      <c r="L203" s="565"/>
      <c r="M203" s="7">
        <f t="shared" si="139"/>
        <v>0</v>
      </c>
      <c r="N203" s="565"/>
      <c r="O203" s="565"/>
      <c r="P203" s="58"/>
      <c r="Q203" s="565"/>
      <c r="R203" s="565"/>
      <c r="S203" s="565"/>
      <c r="T203" s="565"/>
      <c r="U203" s="7">
        <f t="shared" si="141"/>
        <v>0</v>
      </c>
      <c r="V203" s="565"/>
      <c r="W203" s="565"/>
      <c r="X203" s="565"/>
      <c r="Y203" s="565"/>
      <c r="Z203" s="565"/>
      <c r="AA203" s="565"/>
      <c r="AB203" s="565"/>
      <c r="AC203" s="565"/>
      <c r="AD203" s="25">
        <f t="shared" si="143"/>
        <v>0</v>
      </c>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7">
        <f t="shared" si="151"/>
        <v>0</v>
      </c>
      <c r="BH203" s="11"/>
      <c r="BI203" s="11"/>
      <c r="BJ203" s="11"/>
      <c r="BK203" s="10" t="s">
        <v>409</v>
      </c>
      <c r="BL203" s="38" t="s">
        <v>161</v>
      </c>
      <c r="BM203" s="15"/>
      <c r="BN203" s="45" t="s">
        <v>100</v>
      </c>
      <c r="BO203" s="15" t="s">
        <v>559</v>
      </c>
      <c r="BP203" s="15" t="s">
        <v>954</v>
      </c>
      <c r="BQ203" s="46"/>
      <c r="BR203" s="631"/>
      <c r="BT203" s="46" t="s">
        <v>1139</v>
      </c>
      <c r="BU203" s="46"/>
      <c r="BV203" s="46"/>
      <c r="BW203" s="46"/>
      <c r="BX203" s="46"/>
      <c r="BY203" s="46"/>
      <c r="BZ203" s="46"/>
      <c r="CA203" s="46"/>
      <c r="CB203" s="46"/>
      <c r="CC203" s="46"/>
      <c r="CD203" s="46"/>
      <c r="CE203" s="46"/>
      <c r="CF203" s="46"/>
      <c r="CG203" s="46"/>
      <c r="CH203" s="588" t="s">
        <v>962</v>
      </c>
      <c r="CI203" s="46"/>
      <c r="CJ203" s="46"/>
      <c r="CK203" s="46"/>
      <c r="CL203" s="46"/>
      <c r="CM203" s="46"/>
    </row>
    <row r="204" spans="1:91" s="272" customFormat="1" ht="19.5" hidden="1" x14ac:dyDescent="0.35">
      <c r="A204" s="273" t="s">
        <v>790</v>
      </c>
      <c r="B204" s="274" t="s">
        <v>60</v>
      </c>
      <c r="C204" s="141">
        <f t="shared" si="106"/>
        <v>0.24</v>
      </c>
      <c r="D204" s="25">
        <f>SUM(D205:D206)</f>
        <v>0</v>
      </c>
      <c r="E204" s="25">
        <f t="shared" si="136"/>
        <v>0.24</v>
      </c>
      <c r="F204" s="25">
        <f t="shared" si="137"/>
        <v>0.24</v>
      </c>
      <c r="G204" s="25">
        <f t="shared" ref="G204:L204" si="160">SUM(G205:G206)</f>
        <v>0</v>
      </c>
      <c r="H204" s="141">
        <f t="shared" si="160"/>
        <v>0</v>
      </c>
      <c r="I204" s="141">
        <f t="shared" si="160"/>
        <v>0</v>
      </c>
      <c r="J204" s="141">
        <f t="shared" si="160"/>
        <v>0</v>
      </c>
      <c r="K204" s="25">
        <f t="shared" si="160"/>
        <v>0.24</v>
      </c>
      <c r="L204" s="25">
        <f t="shared" si="160"/>
        <v>0</v>
      </c>
      <c r="M204" s="141">
        <f t="shared" si="139"/>
        <v>0</v>
      </c>
      <c r="N204" s="141">
        <f t="shared" ref="N204:T204" si="161">SUM(N205:N206)</f>
        <v>0</v>
      </c>
      <c r="O204" s="141">
        <f t="shared" si="161"/>
        <v>0</v>
      </c>
      <c r="P204" s="25">
        <f t="shared" si="161"/>
        <v>0</v>
      </c>
      <c r="Q204" s="141">
        <f t="shared" si="161"/>
        <v>0</v>
      </c>
      <c r="R204" s="25">
        <f t="shared" si="161"/>
        <v>0</v>
      </c>
      <c r="S204" s="141">
        <f t="shared" si="161"/>
        <v>0</v>
      </c>
      <c r="T204" s="141">
        <f t="shared" si="161"/>
        <v>0</v>
      </c>
      <c r="U204" s="25">
        <f t="shared" si="141"/>
        <v>0</v>
      </c>
      <c r="V204" s="141">
        <f t="shared" ref="V204:AC204" si="162">SUM(V205:V206)</f>
        <v>0</v>
      </c>
      <c r="W204" s="141">
        <f t="shared" si="162"/>
        <v>0</v>
      </c>
      <c r="X204" s="141">
        <f t="shared" si="162"/>
        <v>0</v>
      </c>
      <c r="Y204" s="141">
        <f t="shared" si="162"/>
        <v>0</v>
      </c>
      <c r="Z204" s="141">
        <f t="shared" si="162"/>
        <v>0</v>
      </c>
      <c r="AA204" s="141">
        <f t="shared" si="162"/>
        <v>0</v>
      </c>
      <c r="AB204" s="141">
        <f t="shared" si="162"/>
        <v>0</v>
      </c>
      <c r="AC204" s="141">
        <f t="shared" si="162"/>
        <v>0</v>
      </c>
      <c r="AD204" s="141">
        <f t="shared" si="143"/>
        <v>0</v>
      </c>
      <c r="AE204" s="141">
        <f t="shared" ref="AE204:BF204" si="163">SUM(AE205:AE206)</f>
        <v>0</v>
      </c>
      <c r="AF204" s="141">
        <f t="shared" si="163"/>
        <v>0</v>
      </c>
      <c r="AG204" s="141">
        <f t="shared" si="163"/>
        <v>0</v>
      </c>
      <c r="AH204" s="141">
        <f t="shared" si="163"/>
        <v>0</v>
      </c>
      <c r="AI204" s="141">
        <f t="shared" si="163"/>
        <v>0</v>
      </c>
      <c r="AJ204" s="141">
        <f t="shared" si="163"/>
        <v>0</v>
      </c>
      <c r="AK204" s="141">
        <f t="shared" si="163"/>
        <v>0</v>
      </c>
      <c r="AL204" s="141">
        <f t="shared" si="163"/>
        <v>0</v>
      </c>
      <c r="AM204" s="141">
        <f t="shared" si="163"/>
        <v>0</v>
      </c>
      <c r="AN204" s="141">
        <f t="shared" si="163"/>
        <v>0</v>
      </c>
      <c r="AO204" s="141">
        <f t="shared" si="163"/>
        <v>0</v>
      </c>
      <c r="AP204" s="141">
        <f t="shared" si="163"/>
        <v>0</v>
      </c>
      <c r="AQ204" s="141">
        <f t="shared" si="163"/>
        <v>0</v>
      </c>
      <c r="AR204" s="141">
        <f t="shared" si="163"/>
        <v>0</v>
      </c>
      <c r="AS204" s="141">
        <f t="shared" si="163"/>
        <v>0</v>
      </c>
      <c r="AT204" s="141">
        <f t="shared" si="163"/>
        <v>0</v>
      </c>
      <c r="AU204" s="141">
        <f t="shared" si="163"/>
        <v>0</v>
      </c>
      <c r="AV204" s="141">
        <f t="shared" si="163"/>
        <v>0</v>
      </c>
      <c r="AW204" s="141">
        <f t="shared" si="163"/>
        <v>0</v>
      </c>
      <c r="AX204" s="141">
        <f t="shared" si="163"/>
        <v>0</v>
      </c>
      <c r="AY204" s="141">
        <f t="shared" si="163"/>
        <v>0</v>
      </c>
      <c r="AZ204" s="141">
        <f t="shared" si="163"/>
        <v>0</v>
      </c>
      <c r="BA204" s="141">
        <f t="shared" si="163"/>
        <v>0</v>
      </c>
      <c r="BB204" s="141">
        <f t="shared" si="163"/>
        <v>0</v>
      </c>
      <c r="BC204" s="141">
        <f t="shared" si="163"/>
        <v>0</v>
      </c>
      <c r="BD204" s="141">
        <f t="shared" si="163"/>
        <v>0</v>
      </c>
      <c r="BE204" s="141">
        <f t="shared" si="163"/>
        <v>0</v>
      </c>
      <c r="BF204" s="141">
        <f t="shared" si="163"/>
        <v>0</v>
      </c>
      <c r="BG204" s="25">
        <f t="shared" si="151"/>
        <v>0</v>
      </c>
      <c r="BH204" s="141">
        <f>SUM(BH205:BH206)</f>
        <v>0</v>
      </c>
      <c r="BI204" s="141">
        <f>SUM(BI205:BI206)</f>
        <v>0</v>
      </c>
      <c r="BJ204" s="141">
        <f>SUM(BJ205:BJ206)</f>
        <v>0</v>
      </c>
      <c r="BK204" s="29"/>
      <c r="BL204" s="31"/>
      <c r="BM204" s="27"/>
      <c r="BN204" s="31"/>
      <c r="BO204" s="31"/>
      <c r="BP204" s="275">
        <v>0</v>
      </c>
      <c r="BR204" s="635"/>
      <c r="CH204" s="574"/>
    </row>
    <row r="205" spans="1:91" s="49" customFormat="1" ht="29.1" hidden="1" customHeight="1" x14ac:dyDescent="0.3">
      <c r="A205" s="5">
        <v>1</v>
      </c>
      <c r="B205" s="566" t="s">
        <v>397</v>
      </c>
      <c r="C205" s="7">
        <f t="shared" si="106"/>
        <v>0.16</v>
      </c>
      <c r="D205" s="7"/>
      <c r="E205" s="7">
        <f t="shared" si="136"/>
        <v>0.16</v>
      </c>
      <c r="F205" s="7">
        <f t="shared" si="137"/>
        <v>0.16</v>
      </c>
      <c r="G205" s="561"/>
      <c r="H205" s="565"/>
      <c r="I205" s="565"/>
      <c r="J205" s="565"/>
      <c r="K205" s="565">
        <v>0.16</v>
      </c>
      <c r="L205" s="565"/>
      <c r="M205" s="7">
        <f t="shared" si="139"/>
        <v>0</v>
      </c>
      <c r="N205" s="565"/>
      <c r="O205" s="565"/>
      <c r="P205" s="565"/>
      <c r="Q205" s="565"/>
      <c r="R205" s="565"/>
      <c r="S205" s="565"/>
      <c r="T205" s="565"/>
      <c r="U205" s="7">
        <f t="shared" si="141"/>
        <v>0</v>
      </c>
      <c r="V205" s="565"/>
      <c r="W205" s="565"/>
      <c r="X205" s="565"/>
      <c r="Y205" s="565"/>
      <c r="Z205" s="565"/>
      <c r="AA205" s="565"/>
      <c r="AB205" s="565"/>
      <c r="AC205" s="565"/>
      <c r="AD205" s="25">
        <f t="shared" si="143"/>
        <v>0</v>
      </c>
      <c r="AE205" s="565"/>
      <c r="AF205" s="565"/>
      <c r="AG205" s="565"/>
      <c r="AH205" s="565"/>
      <c r="AI205" s="565"/>
      <c r="AJ205" s="565"/>
      <c r="AK205" s="565"/>
      <c r="AL205" s="565"/>
      <c r="AM205" s="565"/>
      <c r="AN205" s="565"/>
      <c r="AO205" s="565"/>
      <c r="AP205" s="565"/>
      <c r="AQ205" s="565"/>
      <c r="AR205" s="565"/>
      <c r="AS205" s="565"/>
      <c r="AT205" s="565"/>
      <c r="AU205" s="565"/>
      <c r="AV205" s="565"/>
      <c r="AW205" s="565"/>
      <c r="AX205" s="565"/>
      <c r="AY205" s="565"/>
      <c r="AZ205" s="565"/>
      <c r="BA205" s="565"/>
      <c r="BB205" s="565"/>
      <c r="BC205" s="565"/>
      <c r="BD205" s="565"/>
      <c r="BE205" s="565"/>
      <c r="BF205" s="565"/>
      <c r="BG205" s="7">
        <f t="shared" si="151"/>
        <v>0</v>
      </c>
      <c r="BH205" s="11"/>
      <c r="BI205" s="11"/>
      <c r="BJ205" s="11"/>
      <c r="BK205" s="10" t="s">
        <v>409</v>
      </c>
      <c r="BL205" s="38" t="s">
        <v>373</v>
      </c>
      <c r="BM205" s="15"/>
      <c r="BN205" s="38" t="s">
        <v>101</v>
      </c>
      <c r="BO205" s="38" t="s">
        <v>560</v>
      </c>
      <c r="BP205" s="15" t="s">
        <v>954</v>
      </c>
      <c r="BQ205" s="46"/>
      <c r="BR205" s="631"/>
      <c r="BT205" s="46"/>
      <c r="BU205" s="46"/>
      <c r="BV205" s="46"/>
      <c r="BW205" s="46"/>
      <c r="BX205" s="46"/>
      <c r="BY205" s="46"/>
      <c r="BZ205" s="46"/>
      <c r="CA205" s="46"/>
      <c r="CB205" s="46"/>
      <c r="CC205" s="46"/>
      <c r="CD205" s="46"/>
      <c r="CE205" s="46"/>
      <c r="CF205" s="46"/>
      <c r="CG205" s="46"/>
      <c r="CH205" s="588"/>
      <c r="CI205" s="46"/>
      <c r="CJ205" s="46"/>
      <c r="CK205" s="46"/>
      <c r="CL205" s="46"/>
      <c r="CM205" s="46"/>
    </row>
    <row r="206" spans="1:91" s="49" customFormat="1" ht="34.35" hidden="1" customHeight="1" x14ac:dyDescent="0.3">
      <c r="A206" s="5">
        <v>2</v>
      </c>
      <c r="B206" s="582" t="s">
        <v>399</v>
      </c>
      <c r="C206" s="7">
        <f t="shared" si="106"/>
        <v>0.08</v>
      </c>
      <c r="D206" s="7"/>
      <c r="E206" s="7">
        <f t="shared" si="136"/>
        <v>0.08</v>
      </c>
      <c r="F206" s="7">
        <f t="shared" si="137"/>
        <v>0.08</v>
      </c>
      <c r="G206" s="561"/>
      <c r="H206" s="7"/>
      <c r="I206" s="7"/>
      <c r="J206" s="7"/>
      <c r="K206" s="7">
        <v>0.08</v>
      </c>
      <c r="L206" s="7"/>
      <c r="M206" s="7">
        <f t="shared" si="139"/>
        <v>0</v>
      </c>
      <c r="N206" s="7"/>
      <c r="O206" s="7"/>
      <c r="P206" s="7"/>
      <c r="Q206" s="7"/>
      <c r="R206" s="7"/>
      <c r="S206" s="7"/>
      <c r="T206" s="7"/>
      <c r="U206" s="7">
        <f t="shared" si="141"/>
        <v>0</v>
      </c>
      <c r="V206" s="7"/>
      <c r="W206" s="7"/>
      <c r="X206" s="7"/>
      <c r="Y206" s="7"/>
      <c r="Z206" s="7"/>
      <c r="AA206" s="7"/>
      <c r="AB206" s="7"/>
      <c r="AC206" s="7"/>
      <c r="AD206" s="25">
        <f t="shared" si="143"/>
        <v>0</v>
      </c>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f t="shared" si="151"/>
        <v>0</v>
      </c>
      <c r="BH206" s="7"/>
      <c r="BI206" s="7"/>
      <c r="BJ206" s="7"/>
      <c r="BK206" s="10" t="s">
        <v>409</v>
      </c>
      <c r="BL206" s="38" t="s">
        <v>161</v>
      </c>
      <c r="BM206" s="5"/>
      <c r="BN206" s="5" t="s">
        <v>101</v>
      </c>
      <c r="BO206" s="5" t="s">
        <v>560</v>
      </c>
      <c r="BP206" s="15" t="s">
        <v>954</v>
      </c>
      <c r="BQ206" s="46"/>
      <c r="BR206" s="631"/>
      <c r="BT206" s="46"/>
      <c r="BU206" s="46"/>
      <c r="BV206" s="46"/>
      <c r="BW206" s="46"/>
      <c r="BX206" s="46"/>
      <c r="BY206" s="46"/>
      <c r="BZ206" s="46"/>
      <c r="CA206" s="46"/>
      <c r="CB206" s="46"/>
      <c r="CC206" s="46"/>
      <c r="CD206" s="46"/>
      <c r="CE206" s="46"/>
      <c r="CF206" s="46"/>
      <c r="CG206" s="46"/>
      <c r="CH206" s="588"/>
      <c r="CI206" s="46"/>
      <c r="CJ206" s="46"/>
      <c r="CK206" s="46"/>
      <c r="CL206" s="46"/>
      <c r="CM206" s="46"/>
    </row>
    <row r="207" spans="1:91" s="272" customFormat="1" ht="19.5" hidden="1" x14ac:dyDescent="0.35">
      <c r="A207" s="273" t="s">
        <v>791</v>
      </c>
      <c r="B207" s="276" t="s">
        <v>62</v>
      </c>
      <c r="C207" s="141"/>
      <c r="D207" s="25"/>
      <c r="E207" s="25"/>
      <c r="F207" s="25"/>
      <c r="G207" s="25"/>
      <c r="H207" s="141"/>
      <c r="I207" s="141"/>
      <c r="J207" s="141"/>
      <c r="K207" s="25"/>
      <c r="L207" s="25"/>
      <c r="M207" s="141"/>
      <c r="N207" s="141"/>
      <c r="O207" s="141"/>
      <c r="P207" s="25"/>
      <c r="Q207" s="141"/>
      <c r="R207" s="25"/>
      <c r="S207" s="141"/>
      <c r="T207" s="141"/>
      <c r="U207" s="25"/>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25"/>
      <c r="BH207" s="141"/>
      <c r="BI207" s="141"/>
      <c r="BJ207" s="141"/>
      <c r="BK207" s="29"/>
      <c r="BL207" s="31"/>
      <c r="BM207" s="27"/>
      <c r="BN207" s="31"/>
      <c r="BO207" s="31"/>
      <c r="BP207" s="275">
        <v>0</v>
      </c>
      <c r="BR207" s="635"/>
      <c r="CH207" s="574"/>
    </row>
    <row r="208" spans="1:91" s="272" customFormat="1" ht="19.5" hidden="1" x14ac:dyDescent="0.35">
      <c r="A208" s="273" t="s">
        <v>792</v>
      </c>
      <c r="B208" s="276" t="s">
        <v>63</v>
      </c>
      <c r="C208" s="141">
        <f t="shared" si="106"/>
        <v>16.34</v>
      </c>
      <c r="D208" s="25">
        <f>SUM(D209:D210)</f>
        <v>0</v>
      </c>
      <c r="E208" s="25">
        <f t="shared" si="136"/>
        <v>16.34</v>
      </c>
      <c r="F208" s="25">
        <f t="shared" si="137"/>
        <v>14.61</v>
      </c>
      <c r="G208" s="25">
        <f t="shared" ref="G208:L208" si="164">SUM(G209:G219)</f>
        <v>0</v>
      </c>
      <c r="H208" s="141">
        <f t="shared" si="164"/>
        <v>0</v>
      </c>
      <c r="I208" s="141">
        <f t="shared" si="164"/>
        <v>0</v>
      </c>
      <c r="J208" s="141">
        <f t="shared" si="164"/>
        <v>0</v>
      </c>
      <c r="K208" s="25">
        <f t="shared" si="164"/>
        <v>10.91</v>
      </c>
      <c r="L208" s="25">
        <f t="shared" si="164"/>
        <v>2.02</v>
      </c>
      <c r="M208" s="141">
        <f t="shared" si="139"/>
        <v>1.54</v>
      </c>
      <c r="N208" s="141">
        <f t="shared" ref="N208:T208" si="165">SUM(N209:N219)</f>
        <v>0</v>
      </c>
      <c r="O208" s="141">
        <f t="shared" si="165"/>
        <v>0</v>
      </c>
      <c r="P208" s="25">
        <f t="shared" si="165"/>
        <v>1.54</v>
      </c>
      <c r="Q208" s="141">
        <f t="shared" si="165"/>
        <v>0</v>
      </c>
      <c r="R208" s="25">
        <f t="shared" si="165"/>
        <v>0.14000000000000001</v>
      </c>
      <c r="S208" s="141">
        <f t="shared" si="165"/>
        <v>0</v>
      </c>
      <c r="T208" s="141">
        <f t="shared" si="165"/>
        <v>0</v>
      </c>
      <c r="U208" s="25">
        <f t="shared" si="141"/>
        <v>1.73</v>
      </c>
      <c r="V208" s="141">
        <f t="shared" ref="V208:AC208" si="166">SUM(V209:V219)</f>
        <v>0</v>
      </c>
      <c r="W208" s="141">
        <f t="shared" si="166"/>
        <v>0</v>
      </c>
      <c r="X208" s="141">
        <f t="shared" si="166"/>
        <v>0</v>
      </c>
      <c r="Y208" s="141">
        <f t="shared" si="166"/>
        <v>0</v>
      </c>
      <c r="Z208" s="141">
        <f t="shared" si="166"/>
        <v>0</v>
      </c>
      <c r="AA208" s="141">
        <f t="shared" si="166"/>
        <v>0</v>
      </c>
      <c r="AB208" s="141">
        <f t="shared" si="166"/>
        <v>0</v>
      </c>
      <c r="AC208" s="141">
        <f t="shared" si="166"/>
        <v>0</v>
      </c>
      <c r="AD208" s="141">
        <f t="shared" si="143"/>
        <v>1.47</v>
      </c>
      <c r="AE208" s="141">
        <f t="shared" ref="AE208:BF208" si="167">SUM(AE209:AE219)</f>
        <v>0.85</v>
      </c>
      <c r="AF208" s="141">
        <f t="shared" si="167"/>
        <v>0</v>
      </c>
      <c r="AG208" s="141">
        <f t="shared" si="167"/>
        <v>0</v>
      </c>
      <c r="AH208" s="141">
        <f t="shared" si="167"/>
        <v>0</v>
      </c>
      <c r="AI208" s="141">
        <f t="shared" si="167"/>
        <v>0</v>
      </c>
      <c r="AJ208" s="141">
        <f t="shared" si="167"/>
        <v>0</v>
      </c>
      <c r="AK208" s="141">
        <f t="shared" si="167"/>
        <v>0.62</v>
      </c>
      <c r="AL208" s="141">
        <f t="shared" si="167"/>
        <v>0</v>
      </c>
      <c r="AM208" s="141">
        <f t="shared" si="167"/>
        <v>0</v>
      </c>
      <c r="AN208" s="141">
        <f t="shared" si="167"/>
        <v>0</v>
      </c>
      <c r="AO208" s="141">
        <f t="shared" si="167"/>
        <v>0</v>
      </c>
      <c r="AP208" s="141">
        <f t="shared" si="167"/>
        <v>0</v>
      </c>
      <c r="AQ208" s="141">
        <f t="shared" si="167"/>
        <v>0</v>
      </c>
      <c r="AR208" s="141">
        <f t="shared" si="167"/>
        <v>0</v>
      </c>
      <c r="AS208" s="141">
        <f t="shared" si="167"/>
        <v>0</v>
      </c>
      <c r="AT208" s="141">
        <f t="shared" si="167"/>
        <v>0</v>
      </c>
      <c r="AU208" s="141">
        <f t="shared" si="167"/>
        <v>0</v>
      </c>
      <c r="AV208" s="141">
        <f t="shared" si="167"/>
        <v>0</v>
      </c>
      <c r="AW208" s="141">
        <f t="shared" si="167"/>
        <v>0</v>
      </c>
      <c r="AX208" s="141">
        <f t="shared" si="167"/>
        <v>0.23</v>
      </c>
      <c r="AY208" s="141">
        <f t="shared" si="167"/>
        <v>0</v>
      </c>
      <c r="AZ208" s="141">
        <f t="shared" si="167"/>
        <v>0</v>
      </c>
      <c r="BA208" s="141">
        <f t="shared" si="167"/>
        <v>0</v>
      </c>
      <c r="BB208" s="141">
        <f t="shared" si="167"/>
        <v>0</v>
      </c>
      <c r="BC208" s="141">
        <f t="shared" si="167"/>
        <v>0</v>
      </c>
      <c r="BD208" s="141">
        <f t="shared" si="167"/>
        <v>0.03</v>
      </c>
      <c r="BE208" s="141">
        <f t="shared" si="167"/>
        <v>0</v>
      </c>
      <c r="BF208" s="141">
        <f t="shared" si="167"/>
        <v>0</v>
      </c>
      <c r="BG208" s="25">
        <f t="shared" si="151"/>
        <v>0</v>
      </c>
      <c r="BH208" s="141">
        <f>SUM(BH209:BH219)</f>
        <v>0</v>
      </c>
      <c r="BI208" s="141">
        <f>SUM(BI209:BI219)</f>
        <v>0</v>
      </c>
      <c r="BJ208" s="141">
        <f>SUM(BJ209:BJ219)</f>
        <v>0</v>
      </c>
      <c r="BK208" s="29"/>
      <c r="BL208" s="31"/>
      <c r="BM208" s="27"/>
      <c r="BN208" s="31"/>
      <c r="BO208" s="31"/>
      <c r="BP208" s="275">
        <v>0</v>
      </c>
      <c r="BR208" s="635"/>
      <c r="CH208" s="574"/>
    </row>
    <row r="209" spans="1:94" s="49" customFormat="1" ht="48.6" hidden="1" customHeight="1" x14ac:dyDescent="0.3">
      <c r="A209" s="15">
        <v>1</v>
      </c>
      <c r="B209" s="589" t="s">
        <v>197</v>
      </c>
      <c r="C209" s="7">
        <f t="shared" si="106"/>
        <v>2.3200000000000003</v>
      </c>
      <c r="D209" s="7"/>
      <c r="E209" s="7">
        <f t="shared" si="136"/>
        <v>2.3200000000000003</v>
      </c>
      <c r="F209" s="7">
        <f t="shared" si="137"/>
        <v>1.78</v>
      </c>
      <c r="G209" s="7">
        <f t="shared" ref="G209:G219" si="168">H209+I209+J209</f>
        <v>0</v>
      </c>
      <c r="H209" s="58"/>
      <c r="I209" s="565"/>
      <c r="J209" s="565"/>
      <c r="K209" s="58">
        <v>0.95</v>
      </c>
      <c r="L209" s="58">
        <v>0.22</v>
      </c>
      <c r="M209" s="7">
        <f t="shared" si="139"/>
        <v>0.54</v>
      </c>
      <c r="N209" s="58"/>
      <c r="O209" s="565"/>
      <c r="P209" s="58">
        <v>0.54</v>
      </c>
      <c r="Q209" s="565"/>
      <c r="R209" s="58">
        <v>7.0000000000000007E-2</v>
      </c>
      <c r="S209" s="565"/>
      <c r="T209" s="565"/>
      <c r="U209" s="7">
        <f t="shared" si="141"/>
        <v>0.54</v>
      </c>
      <c r="V209" s="565"/>
      <c r="W209" s="565"/>
      <c r="X209" s="565"/>
      <c r="Y209" s="565"/>
      <c r="Z209" s="565"/>
      <c r="AA209" s="565"/>
      <c r="AB209" s="565"/>
      <c r="AC209" s="565"/>
      <c r="AD209" s="25">
        <f t="shared" si="143"/>
        <v>0.3</v>
      </c>
      <c r="AE209" s="565"/>
      <c r="AF209" s="565"/>
      <c r="AG209" s="565"/>
      <c r="AH209" s="565"/>
      <c r="AI209" s="565"/>
      <c r="AJ209" s="565"/>
      <c r="AK209" s="565">
        <v>0.3</v>
      </c>
      <c r="AL209" s="565"/>
      <c r="AM209" s="565"/>
      <c r="AN209" s="565"/>
      <c r="AO209" s="565"/>
      <c r="AP209" s="565"/>
      <c r="AQ209" s="565"/>
      <c r="AR209" s="565"/>
      <c r="AS209" s="565"/>
      <c r="AT209" s="565"/>
      <c r="AU209" s="565"/>
      <c r="AV209" s="58"/>
      <c r="AW209" s="565"/>
      <c r="AX209" s="565">
        <v>0.23</v>
      </c>
      <c r="AY209" s="58"/>
      <c r="AZ209" s="58"/>
      <c r="BA209" s="565"/>
      <c r="BB209" s="565"/>
      <c r="BC209" s="565"/>
      <c r="BD209" s="58">
        <v>0.01</v>
      </c>
      <c r="BE209" s="565"/>
      <c r="BF209" s="565"/>
      <c r="BG209" s="7">
        <f t="shared" si="151"/>
        <v>0</v>
      </c>
      <c r="BH209" s="11"/>
      <c r="BI209" s="11"/>
      <c r="BJ209" s="11"/>
      <c r="BK209" s="10" t="s">
        <v>409</v>
      </c>
      <c r="BL209" s="15" t="s">
        <v>199</v>
      </c>
      <c r="BM209" s="15" t="s">
        <v>966</v>
      </c>
      <c r="BN209" s="15" t="s">
        <v>104</v>
      </c>
      <c r="BO209" s="45" t="s">
        <v>509</v>
      </c>
      <c r="BP209" s="15" t="s">
        <v>954</v>
      </c>
      <c r="BQ209" s="46"/>
      <c r="BR209" s="631"/>
      <c r="BT209" s="46"/>
      <c r="BU209" s="46"/>
      <c r="BV209" s="46"/>
      <c r="BW209" s="46"/>
      <c r="BX209" s="46"/>
      <c r="BY209" s="46"/>
      <c r="BZ209" s="46"/>
      <c r="CA209" s="46"/>
      <c r="CB209" s="46"/>
      <c r="CC209" s="46"/>
      <c r="CD209" s="46"/>
      <c r="CE209" s="46"/>
      <c r="CF209" s="46"/>
      <c r="CG209" s="46"/>
      <c r="CH209" s="588"/>
      <c r="CI209" s="46"/>
      <c r="CJ209" s="46"/>
      <c r="CK209" s="46"/>
      <c r="CL209" s="46"/>
      <c r="CM209" s="46"/>
    </row>
    <row r="210" spans="1:94" s="49" customFormat="1" ht="53.45" hidden="1" customHeight="1" x14ac:dyDescent="0.3">
      <c r="A210" s="15">
        <v>2</v>
      </c>
      <c r="B210" s="589" t="s">
        <v>197</v>
      </c>
      <c r="C210" s="7">
        <f t="shared" ref="C210:C261" si="169">D210+E210</f>
        <v>3.5599999999999996</v>
      </c>
      <c r="D210" s="7"/>
      <c r="E210" s="7">
        <f t="shared" si="136"/>
        <v>3.5599999999999996</v>
      </c>
      <c r="F210" s="7">
        <f t="shared" si="137"/>
        <v>2.3699999999999997</v>
      </c>
      <c r="G210" s="7">
        <f t="shared" si="168"/>
        <v>0</v>
      </c>
      <c r="H210" s="58"/>
      <c r="I210" s="565"/>
      <c r="J210" s="565"/>
      <c r="K210" s="58">
        <v>1</v>
      </c>
      <c r="L210" s="58">
        <v>0.3</v>
      </c>
      <c r="M210" s="7">
        <f t="shared" si="139"/>
        <v>1</v>
      </c>
      <c r="N210" s="58"/>
      <c r="O210" s="565"/>
      <c r="P210" s="58">
        <v>1</v>
      </c>
      <c r="Q210" s="565"/>
      <c r="R210" s="58">
        <v>7.0000000000000007E-2</v>
      </c>
      <c r="S210" s="565"/>
      <c r="T210" s="565"/>
      <c r="U210" s="7">
        <f t="shared" si="141"/>
        <v>1.19</v>
      </c>
      <c r="V210" s="565"/>
      <c r="W210" s="565"/>
      <c r="X210" s="565"/>
      <c r="Y210" s="565"/>
      <c r="Z210" s="565"/>
      <c r="AA210" s="565"/>
      <c r="AB210" s="565"/>
      <c r="AC210" s="565"/>
      <c r="AD210" s="25">
        <f t="shared" si="143"/>
        <v>1.17</v>
      </c>
      <c r="AE210" s="565">
        <v>0.85</v>
      </c>
      <c r="AF210" s="565"/>
      <c r="AG210" s="565"/>
      <c r="AH210" s="565"/>
      <c r="AI210" s="565"/>
      <c r="AJ210" s="565"/>
      <c r="AK210" s="565">
        <v>0.32</v>
      </c>
      <c r="AL210" s="565"/>
      <c r="AM210" s="565"/>
      <c r="AN210" s="565"/>
      <c r="AO210" s="565"/>
      <c r="AP210" s="565"/>
      <c r="AQ210" s="565"/>
      <c r="AR210" s="565"/>
      <c r="AS210" s="565"/>
      <c r="AT210" s="565"/>
      <c r="AU210" s="565"/>
      <c r="AV210" s="58"/>
      <c r="AW210" s="565"/>
      <c r="AX210" s="565"/>
      <c r="AY210" s="58"/>
      <c r="AZ210" s="58"/>
      <c r="BA210" s="565"/>
      <c r="BB210" s="565"/>
      <c r="BC210" s="565"/>
      <c r="BD210" s="58">
        <v>0.02</v>
      </c>
      <c r="BE210" s="565"/>
      <c r="BF210" s="565"/>
      <c r="BG210" s="7">
        <f t="shared" si="151"/>
        <v>0</v>
      </c>
      <c r="BH210" s="11"/>
      <c r="BI210" s="11"/>
      <c r="BJ210" s="11"/>
      <c r="BK210" s="10" t="s">
        <v>409</v>
      </c>
      <c r="BL210" s="38" t="s">
        <v>161</v>
      </c>
      <c r="BM210" s="63" t="s">
        <v>651</v>
      </c>
      <c r="BN210" s="15" t="s">
        <v>104</v>
      </c>
      <c r="BO210" s="45" t="s">
        <v>509</v>
      </c>
      <c r="BP210" s="15" t="s">
        <v>954</v>
      </c>
      <c r="BQ210" s="46"/>
      <c r="BR210" s="631"/>
      <c r="BT210" s="46"/>
      <c r="BU210" s="46"/>
      <c r="BV210" s="46"/>
      <c r="BW210" s="46"/>
      <c r="BX210" s="46"/>
      <c r="BY210" s="46"/>
      <c r="BZ210" s="46"/>
      <c r="CA210" s="46"/>
      <c r="CB210" s="46"/>
      <c r="CC210" s="46"/>
      <c r="CD210" s="46"/>
      <c r="CE210" s="46"/>
      <c r="CF210" s="46"/>
      <c r="CG210" s="46"/>
      <c r="CH210" s="588"/>
      <c r="CI210" s="46"/>
      <c r="CJ210" s="46"/>
      <c r="CK210" s="46"/>
      <c r="CL210" s="46"/>
      <c r="CM210" s="46"/>
    </row>
    <row r="211" spans="1:94" s="49" customFormat="1" ht="53.45" hidden="1" customHeight="1" x14ac:dyDescent="0.3">
      <c r="A211" s="15">
        <v>3</v>
      </c>
      <c r="B211" s="583" t="s">
        <v>534</v>
      </c>
      <c r="C211" s="7">
        <f t="shared" si="169"/>
        <v>0.5</v>
      </c>
      <c r="D211" s="7"/>
      <c r="E211" s="7">
        <f t="shared" si="136"/>
        <v>0.5</v>
      </c>
      <c r="F211" s="7">
        <f t="shared" si="137"/>
        <v>0.5</v>
      </c>
      <c r="G211" s="7">
        <f t="shared" si="168"/>
        <v>0</v>
      </c>
      <c r="H211" s="569"/>
      <c r="I211" s="565"/>
      <c r="J211" s="565"/>
      <c r="K211" s="569"/>
      <c r="L211" s="569">
        <v>0.5</v>
      </c>
      <c r="M211" s="7">
        <f t="shared" si="139"/>
        <v>0</v>
      </c>
      <c r="N211" s="569"/>
      <c r="O211" s="565"/>
      <c r="P211" s="569"/>
      <c r="Q211" s="565"/>
      <c r="R211" s="569"/>
      <c r="S211" s="565"/>
      <c r="T211" s="565"/>
      <c r="U211" s="7">
        <f t="shared" si="141"/>
        <v>0</v>
      </c>
      <c r="V211" s="565"/>
      <c r="W211" s="565"/>
      <c r="X211" s="565"/>
      <c r="Y211" s="565"/>
      <c r="Z211" s="569"/>
      <c r="AA211" s="565"/>
      <c r="AB211" s="565"/>
      <c r="AC211" s="565"/>
      <c r="AD211" s="25">
        <f t="shared" si="143"/>
        <v>0</v>
      </c>
      <c r="AE211" s="569"/>
      <c r="AF211" s="569"/>
      <c r="AG211" s="565"/>
      <c r="AH211" s="565"/>
      <c r="AI211" s="569"/>
      <c r="AJ211" s="565"/>
      <c r="AK211" s="58"/>
      <c r="AL211" s="565"/>
      <c r="AM211" s="565"/>
      <c r="AN211" s="565"/>
      <c r="AO211" s="565"/>
      <c r="AP211" s="565"/>
      <c r="AQ211" s="565"/>
      <c r="AR211" s="565"/>
      <c r="AS211" s="565"/>
      <c r="AT211" s="565"/>
      <c r="AU211" s="565"/>
      <c r="AV211" s="569"/>
      <c r="AW211" s="565"/>
      <c r="AX211" s="565"/>
      <c r="AY211" s="569"/>
      <c r="AZ211" s="569"/>
      <c r="BA211" s="565"/>
      <c r="BB211" s="565"/>
      <c r="BC211" s="565"/>
      <c r="BD211" s="569"/>
      <c r="BE211" s="565"/>
      <c r="BF211" s="565"/>
      <c r="BG211" s="7">
        <f t="shared" si="151"/>
        <v>0</v>
      </c>
      <c r="BH211" s="7"/>
      <c r="BI211" s="7"/>
      <c r="BJ211" s="7"/>
      <c r="BK211" s="10" t="s">
        <v>409</v>
      </c>
      <c r="BL211" s="15" t="s">
        <v>131</v>
      </c>
      <c r="BM211" s="63" t="s">
        <v>1052</v>
      </c>
      <c r="BN211" s="5" t="s">
        <v>104</v>
      </c>
      <c r="BO211" s="15" t="s">
        <v>513</v>
      </c>
      <c r="BP211" s="15" t="s">
        <v>954</v>
      </c>
      <c r="BQ211" s="46"/>
      <c r="BR211" s="631"/>
      <c r="BT211" s="46"/>
      <c r="BU211" s="46"/>
      <c r="BV211" s="46"/>
      <c r="BW211" s="46"/>
      <c r="BX211" s="46"/>
      <c r="BY211" s="46"/>
      <c r="BZ211" s="46"/>
      <c r="CA211" s="46"/>
      <c r="CB211" s="46"/>
      <c r="CC211" s="46"/>
      <c r="CD211" s="46"/>
      <c r="CE211" s="46"/>
      <c r="CF211" s="46"/>
      <c r="CG211" s="46"/>
      <c r="CH211" s="588"/>
      <c r="CI211" s="46"/>
      <c r="CJ211" s="46"/>
      <c r="CK211" s="46"/>
      <c r="CL211" s="46"/>
      <c r="CM211" s="46"/>
    </row>
    <row r="212" spans="1:94" s="49" customFormat="1" ht="60" hidden="1" customHeight="1" x14ac:dyDescent="0.3">
      <c r="A212" s="15">
        <v>4</v>
      </c>
      <c r="B212" s="583" t="s">
        <v>535</v>
      </c>
      <c r="C212" s="7">
        <f t="shared" si="169"/>
        <v>0.5</v>
      </c>
      <c r="D212" s="7"/>
      <c r="E212" s="7">
        <f t="shared" si="136"/>
        <v>0.5</v>
      </c>
      <c r="F212" s="7">
        <f t="shared" si="137"/>
        <v>0.5</v>
      </c>
      <c r="G212" s="7">
        <f t="shared" si="168"/>
        <v>0</v>
      </c>
      <c r="H212" s="569"/>
      <c r="I212" s="565"/>
      <c r="J212" s="565"/>
      <c r="K212" s="569">
        <v>0.5</v>
      </c>
      <c r="L212" s="569"/>
      <c r="M212" s="7">
        <f t="shared" si="139"/>
        <v>0</v>
      </c>
      <c r="N212" s="569"/>
      <c r="O212" s="565"/>
      <c r="P212" s="569"/>
      <c r="Q212" s="565"/>
      <c r="R212" s="569"/>
      <c r="S212" s="565"/>
      <c r="T212" s="565"/>
      <c r="U212" s="7">
        <f t="shared" si="141"/>
        <v>0</v>
      </c>
      <c r="V212" s="565"/>
      <c r="W212" s="565"/>
      <c r="X212" s="565"/>
      <c r="Y212" s="565"/>
      <c r="Z212" s="569"/>
      <c r="AA212" s="565"/>
      <c r="AB212" s="565"/>
      <c r="AC212" s="565"/>
      <c r="AD212" s="25">
        <f t="shared" si="143"/>
        <v>0</v>
      </c>
      <c r="AE212" s="569"/>
      <c r="AF212" s="569"/>
      <c r="AG212" s="565"/>
      <c r="AH212" s="565"/>
      <c r="AI212" s="569"/>
      <c r="AJ212" s="565"/>
      <c r="AK212" s="58"/>
      <c r="AL212" s="565"/>
      <c r="AM212" s="565"/>
      <c r="AN212" s="565"/>
      <c r="AO212" s="565"/>
      <c r="AP212" s="565"/>
      <c r="AQ212" s="565"/>
      <c r="AR212" s="565"/>
      <c r="AS212" s="565"/>
      <c r="AT212" s="565"/>
      <c r="AU212" s="565"/>
      <c r="AV212" s="569"/>
      <c r="AW212" s="565"/>
      <c r="AX212" s="565"/>
      <c r="AY212" s="569"/>
      <c r="AZ212" s="569"/>
      <c r="BA212" s="565"/>
      <c r="BB212" s="565"/>
      <c r="BC212" s="565"/>
      <c r="BD212" s="569"/>
      <c r="BE212" s="565"/>
      <c r="BF212" s="565"/>
      <c r="BG212" s="7">
        <f t="shared" si="151"/>
        <v>0</v>
      </c>
      <c r="BH212" s="7"/>
      <c r="BI212" s="7"/>
      <c r="BJ212" s="7"/>
      <c r="BK212" s="10" t="s">
        <v>409</v>
      </c>
      <c r="BL212" s="15" t="s">
        <v>131</v>
      </c>
      <c r="BM212" s="63" t="s">
        <v>1053</v>
      </c>
      <c r="BN212" s="5" t="s">
        <v>104</v>
      </c>
      <c r="BO212" s="15" t="s">
        <v>513</v>
      </c>
      <c r="BP212" s="15" t="s">
        <v>954</v>
      </c>
      <c r="BQ212" s="46"/>
      <c r="BR212" s="631"/>
      <c r="BT212" s="46"/>
      <c r="BU212" s="46"/>
      <c r="BV212" s="46"/>
      <c r="BW212" s="46"/>
      <c r="BX212" s="46"/>
      <c r="BY212" s="46"/>
      <c r="BZ212" s="46"/>
      <c r="CA212" s="46"/>
      <c r="CB212" s="46"/>
      <c r="CC212" s="46"/>
      <c r="CD212" s="46"/>
      <c r="CE212" s="46"/>
      <c r="CF212" s="46"/>
      <c r="CG212" s="46"/>
      <c r="CH212" s="588"/>
      <c r="CI212" s="46"/>
      <c r="CJ212" s="46"/>
      <c r="CK212" s="46"/>
      <c r="CL212" s="46"/>
      <c r="CM212" s="46"/>
    </row>
    <row r="213" spans="1:94" s="49" customFormat="1" ht="57.6" hidden="1" customHeight="1" x14ac:dyDescent="0.3">
      <c r="A213" s="15">
        <v>5</v>
      </c>
      <c r="B213" s="583" t="s">
        <v>536</v>
      </c>
      <c r="C213" s="7">
        <f t="shared" si="169"/>
        <v>0.5</v>
      </c>
      <c r="D213" s="7"/>
      <c r="E213" s="7">
        <f t="shared" si="136"/>
        <v>0.5</v>
      </c>
      <c r="F213" s="7">
        <f t="shared" si="137"/>
        <v>0.5</v>
      </c>
      <c r="G213" s="7">
        <f t="shared" si="168"/>
        <v>0</v>
      </c>
      <c r="H213" s="569"/>
      <c r="I213" s="565"/>
      <c r="J213" s="565"/>
      <c r="K213" s="569"/>
      <c r="L213" s="569">
        <v>0.5</v>
      </c>
      <c r="M213" s="7">
        <f t="shared" si="139"/>
        <v>0</v>
      </c>
      <c r="N213" s="569"/>
      <c r="O213" s="565"/>
      <c r="P213" s="569"/>
      <c r="Q213" s="565"/>
      <c r="R213" s="569"/>
      <c r="S213" s="565"/>
      <c r="T213" s="565"/>
      <c r="U213" s="7">
        <f t="shared" si="141"/>
        <v>0</v>
      </c>
      <c r="V213" s="565"/>
      <c r="W213" s="565"/>
      <c r="X213" s="565"/>
      <c r="Y213" s="565"/>
      <c r="Z213" s="569"/>
      <c r="AA213" s="565"/>
      <c r="AB213" s="565"/>
      <c r="AC213" s="565"/>
      <c r="AD213" s="25">
        <f t="shared" si="143"/>
        <v>0</v>
      </c>
      <c r="AE213" s="569"/>
      <c r="AF213" s="569"/>
      <c r="AG213" s="565"/>
      <c r="AH213" s="565"/>
      <c r="AI213" s="569"/>
      <c r="AJ213" s="565"/>
      <c r="AK213" s="58"/>
      <c r="AL213" s="565"/>
      <c r="AM213" s="565"/>
      <c r="AN213" s="565"/>
      <c r="AO213" s="565"/>
      <c r="AP213" s="565"/>
      <c r="AQ213" s="565"/>
      <c r="AR213" s="565"/>
      <c r="AS213" s="565"/>
      <c r="AT213" s="565"/>
      <c r="AU213" s="565"/>
      <c r="AV213" s="569"/>
      <c r="AW213" s="565"/>
      <c r="AX213" s="565"/>
      <c r="AY213" s="569"/>
      <c r="AZ213" s="569"/>
      <c r="BA213" s="565"/>
      <c r="BB213" s="565"/>
      <c r="BC213" s="565"/>
      <c r="BD213" s="569"/>
      <c r="BE213" s="565"/>
      <c r="BF213" s="565"/>
      <c r="BG213" s="7">
        <f t="shared" si="151"/>
        <v>0</v>
      </c>
      <c r="BH213" s="7"/>
      <c r="BI213" s="7"/>
      <c r="BJ213" s="7"/>
      <c r="BK213" s="10" t="s">
        <v>409</v>
      </c>
      <c r="BL213" s="15" t="s">
        <v>131</v>
      </c>
      <c r="BM213" s="63" t="s">
        <v>1054</v>
      </c>
      <c r="BN213" s="5" t="s">
        <v>104</v>
      </c>
      <c r="BO213" s="15" t="s">
        <v>513</v>
      </c>
      <c r="BP213" s="15" t="s">
        <v>954</v>
      </c>
      <c r="BQ213" s="46"/>
      <c r="BR213" s="631"/>
      <c r="BT213" s="46"/>
      <c r="BU213" s="46"/>
      <c r="BV213" s="46"/>
      <c r="BW213" s="46"/>
      <c r="BX213" s="46"/>
      <c r="BY213" s="46"/>
      <c r="BZ213" s="46"/>
      <c r="CA213" s="46"/>
      <c r="CB213" s="46"/>
      <c r="CC213" s="46"/>
      <c r="CD213" s="46"/>
      <c r="CE213" s="46"/>
      <c r="CF213" s="46"/>
      <c r="CG213" s="46"/>
      <c r="CH213" s="588"/>
      <c r="CI213" s="46"/>
      <c r="CJ213" s="46"/>
      <c r="CK213" s="46"/>
      <c r="CL213" s="46"/>
      <c r="CM213" s="46"/>
    </row>
    <row r="214" spans="1:94" s="49" customFormat="1" ht="52.35" hidden="1" customHeight="1" x14ac:dyDescent="0.3">
      <c r="A214" s="15">
        <v>6</v>
      </c>
      <c r="B214" s="583" t="s">
        <v>537</v>
      </c>
      <c r="C214" s="7">
        <f t="shared" si="169"/>
        <v>0.5</v>
      </c>
      <c r="D214" s="7"/>
      <c r="E214" s="7">
        <f t="shared" si="136"/>
        <v>0.5</v>
      </c>
      <c r="F214" s="7">
        <f t="shared" si="137"/>
        <v>0.5</v>
      </c>
      <c r="G214" s="7">
        <f t="shared" si="168"/>
        <v>0</v>
      </c>
      <c r="H214" s="569"/>
      <c r="I214" s="565"/>
      <c r="J214" s="565"/>
      <c r="K214" s="569"/>
      <c r="L214" s="569">
        <v>0.5</v>
      </c>
      <c r="M214" s="7">
        <f t="shared" si="139"/>
        <v>0</v>
      </c>
      <c r="N214" s="569"/>
      <c r="O214" s="565"/>
      <c r="P214" s="569"/>
      <c r="Q214" s="565"/>
      <c r="R214" s="569"/>
      <c r="S214" s="565"/>
      <c r="T214" s="565"/>
      <c r="U214" s="7">
        <f t="shared" si="141"/>
        <v>0</v>
      </c>
      <c r="V214" s="565"/>
      <c r="W214" s="565"/>
      <c r="X214" s="565"/>
      <c r="Y214" s="565"/>
      <c r="Z214" s="569"/>
      <c r="AA214" s="565"/>
      <c r="AB214" s="565"/>
      <c r="AC214" s="565"/>
      <c r="AD214" s="25">
        <f t="shared" si="143"/>
        <v>0</v>
      </c>
      <c r="AE214" s="569"/>
      <c r="AF214" s="569"/>
      <c r="AG214" s="565"/>
      <c r="AH214" s="565"/>
      <c r="AI214" s="569"/>
      <c r="AJ214" s="565"/>
      <c r="AK214" s="58"/>
      <c r="AL214" s="565"/>
      <c r="AM214" s="565"/>
      <c r="AN214" s="565"/>
      <c r="AO214" s="565"/>
      <c r="AP214" s="565"/>
      <c r="AQ214" s="565"/>
      <c r="AR214" s="565"/>
      <c r="AS214" s="565"/>
      <c r="AT214" s="565"/>
      <c r="AU214" s="565"/>
      <c r="AV214" s="569"/>
      <c r="AW214" s="565"/>
      <c r="AX214" s="565"/>
      <c r="AY214" s="569"/>
      <c r="AZ214" s="569"/>
      <c r="BA214" s="565"/>
      <c r="BB214" s="565"/>
      <c r="BC214" s="565"/>
      <c r="BD214" s="569"/>
      <c r="BE214" s="565"/>
      <c r="BF214" s="565"/>
      <c r="BG214" s="7">
        <f t="shared" si="151"/>
        <v>0</v>
      </c>
      <c r="BH214" s="7"/>
      <c r="BI214" s="7"/>
      <c r="BJ214" s="7"/>
      <c r="BK214" s="10" t="s">
        <v>409</v>
      </c>
      <c r="BL214" s="15" t="s">
        <v>131</v>
      </c>
      <c r="BM214" s="63" t="s">
        <v>1057</v>
      </c>
      <c r="BN214" s="5" t="s">
        <v>104</v>
      </c>
      <c r="BO214" s="15" t="s">
        <v>513</v>
      </c>
      <c r="BP214" s="15" t="s">
        <v>954</v>
      </c>
      <c r="BQ214" s="46"/>
      <c r="BR214" s="631"/>
      <c r="BT214" s="46"/>
      <c r="BU214" s="46"/>
      <c r="BV214" s="46"/>
      <c r="BW214" s="46"/>
      <c r="BX214" s="46"/>
      <c r="BY214" s="46"/>
      <c r="BZ214" s="46"/>
      <c r="CA214" s="46"/>
      <c r="CB214" s="46"/>
      <c r="CC214" s="46"/>
      <c r="CD214" s="46"/>
      <c r="CE214" s="46"/>
      <c r="CF214" s="46"/>
      <c r="CG214" s="46"/>
      <c r="CH214" s="588"/>
      <c r="CI214" s="46"/>
      <c r="CJ214" s="46"/>
      <c r="CK214" s="46"/>
      <c r="CL214" s="46"/>
      <c r="CM214" s="46"/>
    </row>
    <row r="215" spans="1:94" s="49" customFormat="1" ht="56.45" hidden="1" customHeight="1" x14ac:dyDescent="0.3">
      <c r="A215" s="15">
        <v>7</v>
      </c>
      <c r="B215" s="583" t="s">
        <v>538</v>
      </c>
      <c r="C215" s="7">
        <f t="shared" si="169"/>
        <v>0.5</v>
      </c>
      <c r="D215" s="7"/>
      <c r="E215" s="7">
        <f t="shared" si="136"/>
        <v>0.5</v>
      </c>
      <c r="F215" s="7">
        <f t="shared" si="137"/>
        <v>0.5</v>
      </c>
      <c r="G215" s="7">
        <f t="shared" si="168"/>
        <v>0</v>
      </c>
      <c r="H215" s="569"/>
      <c r="I215" s="565"/>
      <c r="J215" s="565"/>
      <c r="K215" s="569">
        <v>0.5</v>
      </c>
      <c r="L215" s="569"/>
      <c r="M215" s="7">
        <f t="shared" si="139"/>
        <v>0</v>
      </c>
      <c r="N215" s="569"/>
      <c r="O215" s="565"/>
      <c r="P215" s="569"/>
      <c r="Q215" s="565"/>
      <c r="R215" s="569"/>
      <c r="S215" s="565"/>
      <c r="T215" s="565"/>
      <c r="U215" s="7">
        <f t="shared" si="141"/>
        <v>0</v>
      </c>
      <c r="V215" s="565"/>
      <c r="W215" s="565"/>
      <c r="X215" s="565"/>
      <c r="Y215" s="565"/>
      <c r="Z215" s="569"/>
      <c r="AA215" s="565"/>
      <c r="AB215" s="565"/>
      <c r="AC215" s="565"/>
      <c r="AD215" s="25">
        <f t="shared" si="143"/>
        <v>0</v>
      </c>
      <c r="AE215" s="569"/>
      <c r="AF215" s="569"/>
      <c r="AG215" s="565"/>
      <c r="AH215" s="565"/>
      <c r="AI215" s="569"/>
      <c r="AJ215" s="565"/>
      <c r="AK215" s="58"/>
      <c r="AL215" s="565"/>
      <c r="AM215" s="565"/>
      <c r="AN215" s="565"/>
      <c r="AO215" s="565"/>
      <c r="AP215" s="565"/>
      <c r="AQ215" s="565"/>
      <c r="AR215" s="565"/>
      <c r="AS215" s="565"/>
      <c r="AT215" s="565"/>
      <c r="AU215" s="565"/>
      <c r="AV215" s="569"/>
      <c r="AW215" s="565"/>
      <c r="AX215" s="565"/>
      <c r="AY215" s="569"/>
      <c r="AZ215" s="569"/>
      <c r="BA215" s="565"/>
      <c r="BB215" s="565"/>
      <c r="BC215" s="565"/>
      <c r="BD215" s="569"/>
      <c r="BE215" s="565"/>
      <c r="BF215" s="565"/>
      <c r="BG215" s="7">
        <f t="shared" si="151"/>
        <v>0</v>
      </c>
      <c r="BH215" s="7"/>
      <c r="BI215" s="7"/>
      <c r="BJ215" s="7"/>
      <c r="BK215" s="10" t="s">
        <v>409</v>
      </c>
      <c r="BL215" s="15" t="s">
        <v>131</v>
      </c>
      <c r="BM215" s="63" t="s">
        <v>1056</v>
      </c>
      <c r="BN215" s="5" t="s">
        <v>104</v>
      </c>
      <c r="BO215" s="15" t="s">
        <v>513</v>
      </c>
      <c r="BP215" s="15" t="s">
        <v>954</v>
      </c>
      <c r="BQ215" s="46"/>
      <c r="BR215" s="631"/>
      <c r="BT215" s="46"/>
      <c r="BU215" s="46"/>
      <c r="BV215" s="46"/>
      <c r="BW215" s="46"/>
      <c r="BX215" s="46"/>
      <c r="BY215" s="46"/>
      <c r="BZ215" s="46"/>
      <c r="CA215" s="46"/>
      <c r="CB215" s="46"/>
      <c r="CC215" s="46"/>
      <c r="CD215" s="46"/>
      <c r="CE215" s="46"/>
      <c r="CF215" s="46"/>
      <c r="CG215" s="46"/>
      <c r="CH215" s="588"/>
      <c r="CI215" s="46"/>
      <c r="CJ215" s="46"/>
      <c r="CK215" s="46"/>
      <c r="CL215" s="46"/>
      <c r="CM215" s="46"/>
    </row>
    <row r="216" spans="1:94" s="49" customFormat="1" ht="59.65" hidden="1" customHeight="1" x14ac:dyDescent="0.3">
      <c r="A216" s="15">
        <v>8</v>
      </c>
      <c r="B216" s="583" t="s">
        <v>539</v>
      </c>
      <c r="C216" s="7">
        <f t="shared" si="169"/>
        <v>0.96</v>
      </c>
      <c r="D216" s="7"/>
      <c r="E216" s="7">
        <f t="shared" si="136"/>
        <v>0.96</v>
      </c>
      <c r="F216" s="7">
        <f t="shared" si="137"/>
        <v>0.96</v>
      </c>
      <c r="G216" s="7">
        <f t="shared" si="168"/>
        <v>0</v>
      </c>
      <c r="H216" s="569"/>
      <c r="I216" s="565"/>
      <c r="J216" s="565"/>
      <c r="K216" s="569">
        <v>0.96</v>
      </c>
      <c r="L216" s="569"/>
      <c r="M216" s="7">
        <f t="shared" si="139"/>
        <v>0</v>
      </c>
      <c r="N216" s="569"/>
      <c r="O216" s="565"/>
      <c r="P216" s="569"/>
      <c r="Q216" s="565"/>
      <c r="R216" s="569"/>
      <c r="S216" s="565"/>
      <c r="T216" s="565"/>
      <c r="U216" s="7">
        <f t="shared" si="141"/>
        <v>0</v>
      </c>
      <c r="V216" s="565"/>
      <c r="W216" s="565"/>
      <c r="X216" s="565"/>
      <c r="Y216" s="565"/>
      <c r="Z216" s="569"/>
      <c r="AA216" s="565"/>
      <c r="AB216" s="565"/>
      <c r="AC216" s="565"/>
      <c r="AD216" s="25">
        <f t="shared" si="143"/>
        <v>0</v>
      </c>
      <c r="AE216" s="569"/>
      <c r="AF216" s="569"/>
      <c r="AG216" s="565"/>
      <c r="AH216" s="565"/>
      <c r="AI216" s="569"/>
      <c r="AJ216" s="565"/>
      <c r="AK216" s="58"/>
      <c r="AL216" s="565"/>
      <c r="AM216" s="565"/>
      <c r="AN216" s="565"/>
      <c r="AO216" s="565"/>
      <c r="AP216" s="565"/>
      <c r="AQ216" s="565"/>
      <c r="AR216" s="565"/>
      <c r="AS216" s="565"/>
      <c r="AT216" s="565"/>
      <c r="AU216" s="565"/>
      <c r="AV216" s="569"/>
      <c r="AW216" s="565"/>
      <c r="AX216" s="565"/>
      <c r="AY216" s="569"/>
      <c r="AZ216" s="569"/>
      <c r="BA216" s="565"/>
      <c r="BB216" s="565"/>
      <c r="BC216" s="565"/>
      <c r="BD216" s="569"/>
      <c r="BE216" s="565"/>
      <c r="BF216" s="565"/>
      <c r="BG216" s="7">
        <f t="shared" si="151"/>
        <v>0</v>
      </c>
      <c r="BH216" s="7"/>
      <c r="BI216" s="7"/>
      <c r="BJ216" s="7"/>
      <c r="BK216" s="10" t="s">
        <v>409</v>
      </c>
      <c r="BL216" s="15" t="s">
        <v>131</v>
      </c>
      <c r="BM216" s="63" t="s">
        <v>1055</v>
      </c>
      <c r="BN216" s="5" t="s">
        <v>104</v>
      </c>
      <c r="BO216" s="15" t="s">
        <v>513</v>
      </c>
      <c r="BP216" s="15" t="s">
        <v>954</v>
      </c>
      <c r="BQ216" s="46"/>
      <c r="BR216" s="631"/>
      <c r="BT216" s="46"/>
      <c r="BU216" s="46"/>
      <c r="BV216" s="46"/>
      <c r="BW216" s="46"/>
      <c r="BX216" s="46"/>
      <c r="BY216" s="46"/>
      <c r="BZ216" s="46"/>
      <c r="CA216" s="46"/>
      <c r="CB216" s="46"/>
      <c r="CC216" s="46"/>
      <c r="CD216" s="46"/>
      <c r="CE216" s="46"/>
      <c r="CF216" s="46"/>
      <c r="CG216" s="46"/>
      <c r="CH216" s="588"/>
      <c r="CI216" s="46"/>
      <c r="CJ216" s="46"/>
      <c r="CK216" s="46"/>
      <c r="CL216" s="46"/>
      <c r="CM216" s="46"/>
    </row>
    <row r="217" spans="1:94" s="49" customFormat="1" ht="33" hidden="1" customHeight="1" x14ac:dyDescent="0.3">
      <c r="A217" s="15">
        <v>9</v>
      </c>
      <c r="B217" s="583" t="s">
        <v>1060</v>
      </c>
      <c r="C217" s="7">
        <f t="shared" si="169"/>
        <v>2</v>
      </c>
      <c r="D217" s="7"/>
      <c r="E217" s="7">
        <f t="shared" si="136"/>
        <v>2</v>
      </c>
      <c r="F217" s="7">
        <f t="shared" si="137"/>
        <v>2</v>
      </c>
      <c r="G217" s="7">
        <f t="shared" si="168"/>
        <v>0</v>
      </c>
      <c r="H217" s="569"/>
      <c r="I217" s="565"/>
      <c r="J217" s="565"/>
      <c r="K217" s="569">
        <v>2</v>
      </c>
      <c r="L217" s="569"/>
      <c r="M217" s="7">
        <f t="shared" si="139"/>
        <v>0</v>
      </c>
      <c r="N217" s="569"/>
      <c r="O217" s="565"/>
      <c r="P217" s="569"/>
      <c r="Q217" s="565"/>
      <c r="R217" s="569"/>
      <c r="S217" s="565"/>
      <c r="T217" s="565"/>
      <c r="U217" s="7">
        <f t="shared" si="141"/>
        <v>0</v>
      </c>
      <c r="V217" s="565"/>
      <c r="W217" s="565"/>
      <c r="X217" s="565"/>
      <c r="Y217" s="565"/>
      <c r="Z217" s="569"/>
      <c r="AA217" s="565"/>
      <c r="AB217" s="565"/>
      <c r="AC217" s="565"/>
      <c r="AD217" s="25">
        <f t="shared" si="143"/>
        <v>0</v>
      </c>
      <c r="AE217" s="569"/>
      <c r="AF217" s="569"/>
      <c r="AG217" s="565"/>
      <c r="AH217" s="565"/>
      <c r="AI217" s="569"/>
      <c r="AJ217" s="565"/>
      <c r="AK217" s="58"/>
      <c r="AL217" s="565"/>
      <c r="AM217" s="565"/>
      <c r="AN217" s="565"/>
      <c r="AO217" s="565"/>
      <c r="AP217" s="565"/>
      <c r="AQ217" s="565"/>
      <c r="AR217" s="565"/>
      <c r="AS217" s="565"/>
      <c r="AT217" s="565"/>
      <c r="AU217" s="565"/>
      <c r="AV217" s="569"/>
      <c r="AW217" s="565"/>
      <c r="AX217" s="565"/>
      <c r="AY217" s="569"/>
      <c r="AZ217" s="569"/>
      <c r="BA217" s="565"/>
      <c r="BB217" s="565"/>
      <c r="BC217" s="565"/>
      <c r="BD217" s="569"/>
      <c r="BE217" s="565"/>
      <c r="BF217" s="565"/>
      <c r="BG217" s="7">
        <f t="shared" si="151"/>
        <v>0</v>
      </c>
      <c r="BH217" s="7"/>
      <c r="BI217" s="7"/>
      <c r="BJ217" s="7"/>
      <c r="BK217" s="10" t="s">
        <v>409</v>
      </c>
      <c r="BL217" s="15" t="s">
        <v>139</v>
      </c>
      <c r="BM217" s="63" t="s">
        <v>1058</v>
      </c>
      <c r="BN217" s="5" t="s">
        <v>104</v>
      </c>
      <c r="BO217" s="15" t="s">
        <v>513</v>
      </c>
      <c r="BP217" s="15" t="s">
        <v>954</v>
      </c>
      <c r="BQ217" s="46"/>
      <c r="BR217" s="631"/>
      <c r="BS217" s="49" t="s">
        <v>1129</v>
      </c>
      <c r="BT217" s="46"/>
      <c r="BU217" s="46"/>
      <c r="BV217" s="46"/>
      <c r="BW217" s="46"/>
      <c r="BX217" s="46"/>
      <c r="BY217" s="46"/>
      <c r="BZ217" s="46"/>
      <c r="CA217" s="46"/>
      <c r="CB217" s="46"/>
      <c r="CC217" s="46"/>
      <c r="CD217" s="46"/>
      <c r="CE217" s="46"/>
      <c r="CF217" s="46"/>
      <c r="CG217" s="46"/>
      <c r="CH217" s="588"/>
      <c r="CI217" s="46"/>
      <c r="CJ217" s="46"/>
      <c r="CK217" s="46"/>
      <c r="CL217" s="46"/>
      <c r="CM217" s="46"/>
    </row>
    <row r="218" spans="1:94" s="49" customFormat="1" ht="33" hidden="1" customHeight="1" x14ac:dyDescent="0.3">
      <c r="A218" s="15">
        <v>10</v>
      </c>
      <c r="B218" s="583" t="s">
        <v>563</v>
      </c>
      <c r="C218" s="7">
        <f t="shared" si="169"/>
        <v>1</v>
      </c>
      <c r="D218" s="7"/>
      <c r="E218" s="7">
        <f t="shared" si="136"/>
        <v>1</v>
      </c>
      <c r="F218" s="7">
        <f t="shared" si="137"/>
        <v>1</v>
      </c>
      <c r="G218" s="7">
        <f t="shared" si="168"/>
        <v>0</v>
      </c>
      <c r="H218" s="569"/>
      <c r="I218" s="565"/>
      <c r="J218" s="565"/>
      <c r="K218" s="569">
        <v>1</v>
      </c>
      <c r="L218" s="569"/>
      <c r="M218" s="7">
        <f t="shared" si="139"/>
        <v>0</v>
      </c>
      <c r="N218" s="569"/>
      <c r="O218" s="565"/>
      <c r="P218" s="569"/>
      <c r="Q218" s="565"/>
      <c r="R218" s="569"/>
      <c r="S218" s="565"/>
      <c r="T218" s="565"/>
      <c r="U218" s="7">
        <f t="shared" si="141"/>
        <v>0</v>
      </c>
      <c r="V218" s="565"/>
      <c r="W218" s="565"/>
      <c r="X218" s="565"/>
      <c r="Y218" s="565"/>
      <c r="Z218" s="569"/>
      <c r="AA218" s="565"/>
      <c r="AB218" s="565"/>
      <c r="AC218" s="565"/>
      <c r="AD218" s="25">
        <f t="shared" si="143"/>
        <v>0</v>
      </c>
      <c r="AE218" s="569"/>
      <c r="AF218" s="569"/>
      <c r="AG218" s="565"/>
      <c r="AH218" s="565"/>
      <c r="AI218" s="569"/>
      <c r="AJ218" s="565"/>
      <c r="AK218" s="58"/>
      <c r="AL218" s="565"/>
      <c r="AM218" s="565"/>
      <c r="AN218" s="565"/>
      <c r="AO218" s="565"/>
      <c r="AP218" s="565"/>
      <c r="AQ218" s="565"/>
      <c r="AR218" s="565"/>
      <c r="AS218" s="565"/>
      <c r="AT218" s="565"/>
      <c r="AU218" s="565"/>
      <c r="AV218" s="569"/>
      <c r="AW218" s="565"/>
      <c r="AX218" s="565"/>
      <c r="AY218" s="569"/>
      <c r="AZ218" s="569"/>
      <c r="BA218" s="565"/>
      <c r="BB218" s="565"/>
      <c r="BC218" s="565"/>
      <c r="BD218" s="569"/>
      <c r="BE218" s="565"/>
      <c r="BF218" s="565"/>
      <c r="BG218" s="7">
        <f t="shared" si="151"/>
        <v>0</v>
      </c>
      <c r="BH218" s="7"/>
      <c r="BI218" s="7"/>
      <c r="BJ218" s="7"/>
      <c r="BK218" s="10" t="s">
        <v>409</v>
      </c>
      <c r="BL218" s="15" t="s">
        <v>137</v>
      </c>
      <c r="BM218" s="63" t="s">
        <v>1008</v>
      </c>
      <c r="BN218" s="5" t="s">
        <v>104</v>
      </c>
      <c r="BO218" s="15" t="s">
        <v>513</v>
      </c>
      <c r="BP218" s="15" t="s">
        <v>954</v>
      </c>
      <c r="BQ218" s="46"/>
      <c r="BR218" s="631"/>
      <c r="BT218" s="46"/>
      <c r="BU218" s="46"/>
      <c r="BV218" s="46"/>
      <c r="BW218" s="46"/>
      <c r="BX218" s="46"/>
      <c r="BY218" s="46"/>
      <c r="BZ218" s="46"/>
      <c r="CA218" s="46"/>
      <c r="CB218" s="46"/>
      <c r="CC218" s="46"/>
      <c r="CD218" s="46"/>
      <c r="CE218" s="46"/>
      <c r="CF218" s="46"/>
      <c r="CG218" s="46"/>
      <c r="CH218" s="588"/>
      <c r="CI218" s="46"/>
      <c r="CJ218" s="46"/>
      <c r="CK218" s="46"/>
      <c r="CL218" s="46"/>
      <c r="CM218" s="46"/>
    </row>
    <row r="219" spans="1:94" s="49" customFormat="1" ht="33" hidden="1" customHeight="1" x14ac:dyDescent="0.3">
      <c r="A219" s="15">
        <v>11</v>
      </c>
      <c r="B219" s="583" t="s">
        <v>1061</v>
      </c>
      <c r="C219" s="7">
        <f t="shared" si="169"/>
        <v>4</v>
      </c>
      <c r="D219" s="7"/>
      <c r="E219" s="7">
        <f t="shared" si="136"/>
        <v>4</v>
      </c>
      <c r="F219" s="7">
        <f t="shared" si="137"/>
        <v>4</v>
      </c>
      <c r="G219" s="7">
        <f t="shared" si="168"/>
        <v>0</v>
      </c>
      <c r="H219" s="569"/>
      <c r="I219" s="565"/>
      <c r="J219" s="565"/>
      <c r="K219" s="569">
        <v>4</v>
      </c>
      <c r="L219" s="569"/>
      <c r="M219" s="7">
        <f t="shared" si="139"/>
        <v>0</v>
      </c>
      <c r="N219" s="569"/>
      <c r="O219" s="565"/>
      <c r="P219" s="569"/>
      <c r="Q219" s="565"/>
      <c r="R219" s="569"/>
      <c r="S219" s="565"/>
      <c r="T219" s="565"/>
      <c r="U219" s="7">
        <f t="shared" si="141"/>
        <v>0</v>
      </c>
      <c r="V219" s="565"/>
      <c r="W219" s="565"/>
      <c r="X219" s="565"/>
      <c r="Y219" s="565"/>
      <c r="Z219" s="569"/>
      <c r="AA219" s="565"/>
      <c r="AB219" s="565"/>
      <c r="AC219" s="565"/>
      <c r="AD219" s="7">
        <f t="shared" si="143"/>
        <v>0</v>
      </c>
      <c r="AE219" s="569"/>
      <c r="AF219" s="569"/>
      <c r="AG219" s="565"/>
      <c r="AH219" s="565"/>
      <c r="AI219" s="569"/>
      <c r="AJ219" s="565"/>
      <c r="AK219" s="58"/>
      <c r="AL219" s="565"/>
      <c r="AM219" s="565"/>
      <c r="AN219" s="565"/>
      <c r="AO219" s="565"/>
      <c r="AP219" s="565"/>
      <c r="AQ219" s="565"/>
      <c r="AR219" s="565"/>
      <c r="AS219" s="565"/>
      <c r="AT219" s="565"/>
      <c r="AU219" s="565"/>
      <c r="AV219" s="569"/>
      <c r="AW219" s="565"/>
      <c r="AX219" s="565"/>
      <c r="AY219" s="569"/>
      <c r="AZ219" s="569"/>
      <c r="BA219" s="565"/>
      <c r="BB219" s="565"/>
      <c r="BC219" s="565"/>
      <c r="BD219" s="569"/>
      <c r="BE219" s="565"/>
      <c r="BF219" s="565"/>
      <c r="BG219" s="7">
        <f t="shared" si="151"/>
        <v>0</v>
      </c>
      <c r="BH219" s="7"/>
      <c r="BI219" s="7"/>
      <c r="BJ219" s="7"/>
      <c r="BK219" s="10" t="s">
        <v>409</v>
      </c>
      <c r="BL219" s="15" t="s">
        <v>169</v>
      </c>
      <c r="BM219" s="63" t="s">
        <v>975</v>
      </c>
      <c r="BN219" s="5" t="s">
        <v>104</v>
      </c>
      <c r="BO219" s="15" t="s">
        <v>513</v>
      </c>
      <c r="BP219" s="15" t="s">
        <v>954</v>
      </c>
      <c r="BQ219" s="46"/>
      <c r="BR219" s="631"/>
      <c r="BS219" s="49" t="s">
        <v>1130</v>
      </c>
      <c r="BT219" s="46"/>
      <c r="BU219" s="46"/>
      <c r="BV219" s="46"/>
      <c r="BW219" s="46"/>
      <c r="BX219" s="46"/>
      <c r="BY219" s="46"/>
      <c r="BZ219" s="46"/>
      <c r="CA219" s="46"/>
      <c r="CB219" s="46"/>
      <c r="CC219" s="46"/>
      <c r="CD219" s="46"/>
      <c r="CE219" s="46"/>
      <c r="CF219" s="46"/>
      <c r="CG219" s="46"/>
      <c r="CH219" s="588"/>
      <c r="CI219" s="46"/>
      <c r="CJ219" s="46"/>
      <c r="CK219" s="46"/>
      <c r="CL219" s="46"/>
      <c r="CM219" s="46"/>
    </row>
    <row r="220" spans="1:94" s="49" customFormat="1" ht="33" hidden="1" customHeight="1" x14ac:dyDescent="0.3">
      <c r="A220" s="15">
        <v>12</v>
      </c>
      <c r="B220" s="583" t="s">
        <v>1059</v>
      </c>
      <c r="C220" s="7">
        <f t="shared" ref="C220" si="170">D220+E220</f>
        <v>2</v>
      </c>
      <c r="D220" s="7"/>
      <c r="E220" s="7">
        <f t="shared" ref="E220" si="171">F220+U220+BG220</f>
        <v>2</v>
      </c>
      <c r="F220" s="7">
        <f t="shared" ref="F220" si="172">G220+K220+L220+M220+R220+S220+T220</f>
        <v>2</v>
      </c>
      <c r="G220" s="7">
        <f t="shared" ref="G220" si="173">H220+I220+J220</f>
        <v>0</v>
      </c>
      <c r="H220" s="569"/>
      <c r="I220" s="565"/>
      <c r="J220" s="565"/>
      <c r="K220" s="569">
        <v>2</v>
      </c>
      <c r="L220" s="569"/>
      <c r="M220" s="7">
        <f t="shared" ref="M220" si="174">SUM(N220:P220)</f>
        <v>0</v>
      </c>
      <c r="N220" s="569"/>
      <c r="O220" s="565"/>
      <c r="P220" s="569"/>
      <c r="Q220" s="565"/>
      <c r="R220" s="569"/>
      <c r="S220" s="565"/>
      <c r="T220" s="565"/>
      <c r="U220" s="7">
        <f t="shared" ref="U220" si="175">V220+W220+X220+Y220+Z220+AA220+AB220+AC220+AD220+AU220+AV220+AW220+AX220+AY220+AZ220+BA220+BB220+BC220+BD220+BE220+BF220</f>
        <v>0</v>
      </c>
      <c r="V220" s="565"/>
      <c r="W220" s="565"/>
      <c r="X220" s="565"/>
      <c r="Y220" s="565"/>
      <c r="Z220" s="569"/>
      <c r="AA220" s="565"/>
      <c r="AB220" s="565"/>
      <c r="AC220" s="565"/>
      <c r="AD220" s="25">
        <f t="shared" ref="AD220" si="176">SUM(AE220:AT220)</f>
        <v>0</v>
      </c>
      <c r="AE220" s="569"/>
      <c r="AF220" s="569"/>
      <c r="AG220" s="565"/>
      <c r="AH220" s="565"/>
      <c r="AI220" s="569"/>
      <c r="AJ220" s="565"/>
      <c r="AK220" s="58"/>
      <c r="AL220" s="565"/>
      <c r="AM220" s="565"/>
      <c r="AN220" s="565"/>
      <c r="AO220" s="565"/>
      <c r="AP220" s="565"/>
      <c r="AQ220" s="565"/>
      <c r="AR220" s="565"/>
      <c r="AS220" s="565"/>
      <c r="AT220" s="565"/>
      <c r="AU220" s="565"/>
      <c r="AV220" s="569"/>
      <c r="AW220" s="565"/>
      <c r="AX220" s="565"/>
      <c r="AY220" s="569"/>
      <c r="AZ220" s="569"/>
      <c r="BA220" s="565"/>
      <c r="BB220" s="565"/>
      <c r="BC220" s="565"/>
      <c r="BD220" s="569"/>
      <c r="BE220" s="565"/>
      <c r="BF220" s="565"/>
      <c r="BG220" s="7">
        <f t="shared" ref="BG220" si="177">BH220+BI220+BJ220</f>
        <v>0</v>
      </c>
      <c r="BH220" s="7"/>
      <c r="BI220" s="7"/>
      <c r="BJ220" s="7"/>
      <c r="BK220" s="10" t="s">
        <v>409</v>
      </c>
      <c r="BL220" s="15" t="s">
        <v>132</v>
      </c>
      <c r="BM220" s="63" t="s">
        <v>1039</v>
      </c>
      <c r="BN220" s="5" t="s">
        <v>104</v>
      </c>
      <c r="BO220" s="15" t="s">
        <v>513</v>
      </c>
      <c r="BP220" s="15" t="s">
        <v>863</v>
      </c>
      <c r="BQ220" s="46"/>
      <c r="BR220" s="631"/>
      <c r="BT220" s="46"/>
      <c r="BU220" s="46"/>
      <c r="BV220" s="46"/>
      <c r="BW220" s="46"/>
      <c r="BX220" s="46"/>
      <c r="BY220" s="46"/>
      <c r="BZ220" s="46"/>
      <c r="CA220" s="46"/>
      <c r="CB220" s="46"/>
      <c r="CC220" s="46"/>
      <c r="CD220" s="46"/>
      <c r="CE220" s="46"/>
      <c r="CF220" s="46"/>
      <c r="CG220" s="46"/>
      <c r="CH220" s="588" t="s">
        <v>976</v>
      </c>
      <c r="CI220" s="46"/>
      <c r="CJ220" s="46"/>
      <c r="CK220" s="46"/>
      <c r="CL220" s="46"/>
      <c r="CM220" s="46"/>
    </row>
    <row r="221" spans="1:94" s="272" customFormat="1" ht="19.5" hidden="1" x14ac:dyDescent="0.35">
      <c r="A221" s="273" t="s">
        <v>793</v>
      </c>
      <c r="B221" s="276" t="s">
        <v>64</v>
      </c>
      <c r="C221" s="141">
        <f t="shared" si="169"/>
        <v>1.3</v>
      </c>
      <c r="D221" s="25">
        <f>SUM(D222:D224)</f>
        <v>0</v>
      </c>
      <c r="E221" s="25">
        <f t="shared" si="136"/>
        <v>1.3</v>
      </c>
      <c r="F221" s="25">
        <f t="shared" si="137"/>
        <v>1.3</v>
      </c>
      <c r="G221" s="25">
        <f>SUM(G222:G224)</f>
        <v>0</v>
      </c>
      <c r="H221" s="141">
        <f>SUM(H222:H224)</f>
        <v>0</v>
      </c>
      <c r="I221" s="141">
        <f>SUM(I222:I224)</f>
        <v>0</v>
      </c>
      <c r="J221" s="141">
        <f>SUM(J222:J224)</f>
        <v>0</v>
      </c>
      <c r="K221" s="25">
        <f>SUM(K222)</f>
        <v>1.3</v>
      </c>
      <c r="L221" s="25">
        <f>SUM(L222)</f>
        <v>0</v>
      </c>
      <c r="M221" s="141">
        <f t="shared" si="139"/>
        <v>0</v>
      </c>
      <c r="N221" s="141">
        <f t="shared" ref="N221:T221" si="178">SUM(N222)</f>
        <v>0</v>
      </c>
      <c r="O221" s="141">
        <f t="shared" si="178"/>
        <v>0</v>
      </c>
      <c r="P221" s="25">
        <f t="shared" si="178"/>
        <v>0</v>
      </c>
      <c r="Q221" s="141">
        <f t="shared" si="178"/>
        <v>0</v>
      </c>
      <c r="R221" s="25">
        <f t="shared" si="178"/>
        <v>0</v>
      </c>
      <c r="S221" s="141">
        <f t="shared" si="178"/>
        <v>0</v>
      </c>
      <c r="T221" s="141">
        <f t="shared" si="178"/>
        <v>0</v>
      </c>
      <c r="U221" s="25">
        <f t="shared" si="141"/>
        <v>0</v>
      </c>
      <c r="V221" s="141">
        <f t="shared" ref="V221:AC221" si="179">SUM(V222)</f>
        <v>0</v>
      </c>
      <c r="W221" s="141">
        <f t="shared" si="179"/>
        <v>0</v>
      </c>
      <c r="X221" s="141">
        <f t="shared" si="179"/>
        <v>0</v>
      </c>
      <c r="Y221" s="141">
        <f t="shared" si="179"/>
        <v>0</v>
      </c>
      <c r="Z221" s="141">
        <f t="shared" si="179"/>
        <v>0</v>
      </c>
      <c r="AA221" s="141">
        <f t="shared" si="179"/>
        <v>0</v>
      </c>
      <c r="AB221" s="141">
        <f t="shared" si="179"/>
        <v>0</v>
      </c>
      <c r="AC221" s="141">
        <f t="shared" si="179"/>
        <v>0</v>
      </c>
      <c r="AD221" s="141">
        <f t="shared" si="143"/>
        <v>0</v>
      </c>
      <c r="AE221" s="141">
        <f t="shared" ref="AE221:BF221" si="180">SUM(AE222)</f>
        <v>0</v>
      </c>
      <c r="AF221" s="141">
        <f t="shared" si="180"/>
        <v>0</v>
      </c>
      <c r="AG221" s="141">
        <f t="shared" si="180"/>
        <v>0</v>
      </c>
      <c r="AH221" s="141">
        <f t="shared" si="180"/>
        <v>0</v>
      </c>
      <c r="AI221" s="141">
        <f t="shared" si="180"/>
        <v>0</v>
      </c>
      <c r="AJ221" s="141">
        <f t="shared" si="180"/>
        <v>0</v>
      </c>
      <c r="AK221" s="141">
        <f t="shared" si="180"/>
        <v>0</v>
      </c>
      <c r="AL221" s="141">
        <f t="shared" si="180"/>
        <v>0</v>
      </c>
      <c r="AM221" s="141">
        <f t="shared" si="180"/>
        <v>0</v>
      </c>
      <c r="AN221" s="141">
        <f t="shared" si="180"/>
        <v>0</v>
      </c>
      <c r="AO221" s="141">
        <f t="shared" si="180"/>
        <v>0</v>
      </c>
      <c r="AP221" s="141">
        <f t="shared" si="180"/>
        <v>0</v>
      </c>
      <c r="AQ221" s="141">
        <f t="shared" si="180"/>
        <v>0</v>
      </c>
      <c r="AR221" s="141">
        <f t="shared" si="180"/>
        <v>0</v>
      </c>
      <c r="AS221" s="141">
        <f t="shared" si="180"/>
        <v>0</v>
      </c>
      <c r="AT221" s="141">
        <f t="shared" si="180"/>
        <v>0</v>
      </c>
      <c r="AU221" s="141">
        <f t="shared" si="180"/>
        <v>0</v>
      </c>
      <c r="AV221" s="141">
        <f t="shared" si="180"/>
        <v>0</v>
      </c>
      <c r="AW221" s="141">
        <f t="shared" si="180"/>
        <v>0</v>
      </c>
      <c r="AX221" s="141">
        <f t="shared" si="180"/>
        <v>0</v>
      </c>
      <c r="AY221" s="141">
        <f t="shared" si="180"/>
        <v>0</v>
      </c>
      <c r="AZ221" s="141">
        <f t="shared" si="180"/>
        <v>0</v>
      </c>
      <c r="BA221" s="141">
        <f t="shared" si="180"/>
        <v>0</v>
      </c>
      <c r="BB221" s="141">
        <f t="shared" si="180"/>
        <v>0</v>
      </c>
      <c r="BC221" s="141">
        <f t="shared" si="180"/>
        <v>0</v>
      </c>
      <c r="BD221" s="141">
        <f t="shared" si="180"/>
        <v>0</v>
      </c>
      <c r="BE221" s="141">
        <f t="shared" si="180"/>
        <v>0</v>
      </c>
      <c r="BF221" s="141">
        <f t="shared" si="180"/>
        <v>0</v>
      </c>
      <c r="BG221" s="25">
        <f t="shared" si="151"/>
        <v>0</v>
      </c>
      <c r="BH221" s="141">
        <f>SUM(BH222:BH224)</f>
        <v>0</v>
      </c>
      <c r="BI221" s="141">
        <f>SUM(BI222:BI224)</f>
        <v>0</v>
      </c>
      <c r="BJ221" s="141">
        <f>SUM(BJ222:BJ224)</f>
        <v>0</v>
      </c>
      <c r="BK221" s="29"/>
      <c r="BL221" s="31"/>
      <c r="BM221" s="27"/>
      <c r="BN221" s="31"/>
      <c r="BO221" s="31"/>
      <c r="BP221" s="275">
        <v>0</v>
      </c>
      <c r="BR221" s="635"/>
      <c r="CH221" s="574"/>
    </row>
    <row r="222" spans="1:94" s="49" customFormat="1" ht="35.1" hidden="1" customHeight="1" x14ac:dyDescent="0.3">
      <c r="A222" s="15">
        <v>1</v>
      </c>
      <c r="B222" s="583" t="s">
        <v>526</v>
      </c>
      <c r="C222" s="7">
        <f t="shared" si="169"/>
        <v>1.3</v>
      </c>
      <c r="D222" s="7"/>
      <c r="E222" s="7">
        <f t="shared" si="136"/>
        <v>1.3</v>
      </c>
      <c r="F222" s="7">
        <f t="shared" si="137"/>
        <v>1.3</v>
      </c>
      <c r="G222" s="7">
        <f>H222+I222+J222</f>
        <v>0</v>
      </c>
      <c r="H222" s="569"/>
      <c r="I222" s="565"/>
      <c r="J222" s="565"/>
      <c r="K222" s="569">
        <v>1.3</v>
      </c>
      <c r="L222" s="569"/>
      <c r="M222" s="7">
        <f t="shared" si="139"/>
        <v>0</v>
      </c>
      <c r="N222" s="569"/>
      <c r="O222" s="565"/>
      <c r="P222" s="569"/>
      <c r="Q222" s="565"/>
      <c r="R222" s="569"/>
      <c r="S222" s="565"/>
      <c r="T222" s="565"/>
      <c r="U222" s="7">
        <f t="shared" si="141"/>
        <v>0</v>
      </c>
      <c r="V222" s="565"/>
      <c r="W222" s="565"/>
      <c r="X222" s="565"/>
      <c r="Y222" s="565"/>
      <c r="Z222" s="569"/>
      <c r="AA222" s="565"/>
      <c r="AB222" s="565"/>
      <c r="AC222" s="565"/>
      <c r="AD222" s="25">
        <f t="shared" si="143"/>
        <v>0</v>
      </c>
      <c r="AE222" s="569"/>
      <c r="AF222" s="569"/>
      <c r="AG222" s="565"/>
      <c r="AH222" s="565"/>
      <c r="AI222" s="569"/>
      <c r="AJ222" s="565"/>
      <c r="AK222" s="58"/>
      <c r="AL222" s="565"/>
      <c r="AM222" s="565"/>
      <c r="AN222" s="565"/>
      <c r="AO222" s="565"/>
      <c r="AP222" s="565"/>
      <c r="AQ222" s="565"/>
      <c r="AR222" s="565"/>
      <c r="AS222" s="565"/>
      <c r="AT222" s="565"/>
      <c r="AU222" s="565"/>
      <c r="AV222" s="569"/>
      <c r="AW222" s="565"/>
      <c r="AX222" s="565"/>
      <c r="AY222" s="569"/>
      <c r="AZ222" s="569"/>
      <c r="BA222" s="565"/>
      <c r="BB222" s="565"/>
      <c r="BC222" s="565"/>
      <c r="BD222" s="569"/>
      <c r="BE222" s="565"/>
      <c r="BF222" s="565"/>
      <c r="BG222" s="7">
        <f t="shared" si="151"/>
        <v>0</v>
      </c>
      <c r="BH222" s="7"/>
      <c r="BI222" s="7"/>
      <c r="BJ222" s="7"/>
      <c r="BK222" s="10" t="s">
        <v>409</v>
      </c>
      <c r="BL222" s="15" t="s">
        <v>199</v>
      </c>
      <c r="BM222" s="15" t="s">
        <v>1027</v>
      </c>
      <c r="BN222" s="5" t="s">
        <v>105</v>
      </c>
      <c r="BO222" s="15" t="s">
        <v>803</v>
      </c>
      <c r="BP222" s="15" t="s">
        <v>954</v>
      </c>
      <c r="BQ222" s="46"/>
      <c r="BR222" s="631"/>
      <c r="BT222" s="46"/>
      <c r="BU222" s="46"/>
      <c r="BV222" s="46"/>
      <c r="BW222" s="46"/>
      <c r="BX222" s="46"/>
      <c r="BY222" s="46"/>
      <c r="BZ222" s="46"/>
      <c r="CA222" s="46"/>
      <c r="CB222" s="46"/>
      <c r="CC222" s="46"/>
      <c r="CD222" s="46"/>
      <c r="CE222" s="46"/>
      <c r="CF222" s="46"/>
      <c r="CG222" s="46"/>
      <c r="CH222" s="588" t="s">
        <v>959</v>
      </c>
      <c r="CI222" s="46"/>
      <c r="CJ222" s="46"/>
      <c r="CK222" s="46"/>
      <c r="CL222" s="46"/>
      <c r="CM222" s="46"/>
    </row>
    <row r="223" spans="1:94" s="272" customFormat="1" ht="39" hidden="1" x14ac:dyDescent="0.35">
      <c r="A223" s="273" t="s">
        <v>794</v>
      </c>
      <c r="B223" s="276" t="s">
        <v>65</v>
      </c>
      <c r="C223" s="141">
        <f t="shared" si="169"/>
        <v>2.0699999999999998</v>
      </c>
      <c r="D223" s="25">
        <f t="shared" ref="D223:AI223" si="181">SUM(D224:D224)</f>
        <v>0</v>
      </c>
      <c r="E223" s="141">
        <f t="shared" si="181"/>
        <v>2.0699999999999998</v>
      </c>
      <c r="F223" s="141">
        <f t="shared" si="181"/>
        <v>2.0699999999999998</v>
      </c>
      <c r="G223" s="141">
        <f t="shared" si="181"/>
        <v>0</v>
      </c>
      <c r="H223" s="141">
        <f t="shared" si="181"/>
        <v>0</v>
      </c>
      <c r="I223" s="141">
        <f t="shared" si="181"/>
        <v>0</v>
      </c>
      <c r="J223" s="141">
        <f t="shared" si="181"/>
        <v>0</v>
      </c>
      <c r="K223" s="141">
        <f t="shared" si="181"/>
        <v>0</v>
      </c>
      <c r="L223" s="141">
        <f t="shared" si="181"/>
        <v>0</v>
      </c>
      <c r="M223" s="141">
        <f t="shared" si="181"/>
        <v>2.0699999999999998</v>
      </c>
      <c r="N223" s="141">
        <f t="shared" si="181"/>
        <v>0</v>
      </c>
      <c r="O223" s="141">
        <f t="shared" si="181"/>
        <v>0</v>
      </c>
      <c r="P223" s="141">
        <f t="shared" si="181"/>
        <v>2.0699999999999998</v>
      </c>
      <c r="Q223" s="141">
        <f t="shared" si="181"/>
        <v>0</v>
      </c>
      <c r="R223" s="141">
        <f t="shared" si="181"/>
        <v>0</v>
      </c>
      <c r="S223" s="141">
        <f t="shared" si="181"/>
        <v>0</v>
      </c>
      <c r="T223" s="141">
        <f t="shared" si="181"/>
        <v>0</v>
      </c>
      <c r="U223" s="141">
        <f t="shared" si="181"/>
        <v>0</v>
      </c>
      <c r="V223" s="141">
        <f t="shared" si="181"/>
        <v>0</v>
      </c>
      <c r="W223" s="141">
        <f t="shared" si="181"/>
        <v>0</v>
      </c>
      <c r="X223" s="141">
        <f t="shared" si="181"/>
        <v>0</v>
      </c>
      <c r="Y223" s="141">
        <f t="shared" si="181"/>
        <v>0</v>
      </c>
      <c r="Z223" s="141">
        <f t="shared" si="181"/>
        <v>0</v>
      </c>
      <c r="AA223" s="141">
        <f t="shared" si="181"/>
        <v>0</v>
      </c>
      <c r="AB223" s="141">
        <f t="shared" si="181"/>
        <v>0</v>
      </c>
      <c r="AC223" s="141">
        <f t="shared" si="181"/>
        <v>0</v>
      </c>
      <c r="AD223" s="141">
        <f t="shared" si="181"/>
        <v>0</v>
      </c>
      <c r="AE223" s="141">
        <f t="shared" si="181"/>
        <v>0</v>
      </c>
      <c r="AF223" s="141">
        <f t="shared" si="181"/>
        <v>0</v>
      </c>
      <c r="AG223" s="141">
        <f t="shared" si="181"/>
        <v>0</v>
      </c>
      <c r="AH223" s="141">
        <f t="shared" si="181"/>
        <v>0</v>
      </c>
      <c r="AI223" s="141">
        <f t="shared" si="181"/>
        <v>0</v>
      </c>
      <c r="AJ223" s="141">
        <f t="shared" ref="AJ223:BJ223" si="182">SUM(AJ224:AJ224)</f>
        <v>0</v>
      </c>
      <c r="AK223" s="141">
        <f t="shared" si="182"/>
        <v>0</v>
      </c>
      <c r="AL223" s="141">
        <f t="shared" si="182"/>
        <v>0</v>
      </c>
      <c r="AM223" s="141">
        <f t="shared" si="182"/>
        <v>0</v>
      </c>
      <c r="AN223" s="141">
        <f t="shared" si="182"/>
        <v>0</v>
      </c>
      <c r="AO223" s="141">
        <f t="shared" si="182"/>
        <v>0</v>
      </c>
      <c r="AP223" s="141">
        <f t="shared" si="182"/>
        <v>0</v>
      </c>
      <c r="AQ223" s="141">
        <f t="shared" si="182"/>
        <v>0</v>
      </c>
      <c r="AR223" s="141">
        <f t="shared" si="182"/>
        <v>0</v>
      </c>
      <c r="AS223" s="141">
        <f t="shared" si="182"/>
        <v>0</v>
      </c>
      <c r="AT223" s="141">
        <f t="shared" si="182"/>
        <v>0</v>
      </c>
      <c r="AU223" s="141">
        <f t="shared" si="182"/>
        <v>0</v>
      </c>
      <c r="AV223" s="141">
        <f t="shared" si="182"/>
        <v>0</v>
      </c>
      <c r="AW223" s="141">
        <f t="shared" si="182"/>
        <v>0</v>
      </c>
      <c r="AX223" s="141">
        <f t="shared" si="182"/>
        <v>0</v>
      </c>
      <c r="AY223" s="141">
        <f t="shared" si="182"/>
        <v>0</v>
      </c>
      <c r="AZ223" s="141">
        <f t="shared" si="182"/>
        <v>0</v>
      </c>
      <c r="BA223" s="141">
        <f t="shared" si="182"/>
        <v>0</v>
      </c>
      <c r="BB223" s="141">
        <f t="shared" si="182"/>
        <v>0</v>
      </c>
      <c r="BC223" s="141">
        <f t="shared" si="182"/>
        <v>0</v>
      </c>
      <c r="BD223" s="141">
        <f t="shared" si="182"/>
        <v>0</v>
      </c>
      <c r="BE223" s="141">
        <f t="shared" si="182"/>
        <v>0</v>
      </c>
      <c r="BF223" s="141">
        <f t="shared" si="182"/>
        <v>0</v>
      </c>
      <c r="BG223" s="141">
        <f t="shared" si="182"/>
        <v>0</v>
      </c>
      <c r="BH223" s="141">
        <f t="shared" si="182"/>
        <v>0</v>
      </c>
      <c r="BI223" s="141">
        <f t="shared" si="182"/>
        <v>0</v>
      </c>
      <c r="BJ223" s="141">
        <f t="shared" si="182"/>
        <v>0</v>
      </c>
      <c r="BK223" s="29"/>
      <c r="BL223" s="31"/>
      <c r="BM223" s="27"/>
      <c r="BN223" s="31"/>
      <c r="BO223" s="31"/>
      <c r="BP223" s="275">
        <v>0</v>
      </c>
      <c r="BR223" s="635"/>
      <c r="CH223" s="574"/>
    </row>
    <row r="224" spans="1:94" s="49" customFormat="1" ht="37.35" hidden="1" customHeight="1" x14ac:dyDescent="0.3">
      <c r="A224" s="15">
        <v>1</v>
      </c>
      <c r="B224" s="11" t="s">
        <v>292</v>
      </c>
      <c r="C224" s="7">
        <f t="shared" si="169"/>
        <v>2.0699999999999998</v>
      </c>
      <c r="D224" s="7"/>
      <c r="E224" s="7">
        <f t="shared" si="136"/>
        <v>2.0699999999999998</v>
      </c>
      <c r="F224" s="7">
        <f t="shared" si="137"/>
        <v>2.0699999999999998</v>
      </c>
      <c r="G224" s="7">
        <f>H224+I224+J224</f>
        <v>0</v>
      </c>
      <c r="H224" s="565"/>
      <c r="I224" s="565"/>
      <c r="J224" s="565"/>
      <c r="K224" s="565"/>
      <c r="L224" s="565"/>
      <c r="M224" s="7">
        <f t="shared" si="139"/>
        <v>2.0699999999999998</v>
      </c>
      <c r="N224" s="565"/>
      <c r="O224" s="565"/>
      <c r="P224" s="565">
        <v>2.0699999999999998</v>
      </c>
      <c r="Q224" s="565"/>
      <c r="R224" s="565"/>
      <c r="S224" s="565"/>
      <c r="T224" s="565"/>
      <c r="U224" s="7">
        <f t="shared" si="141"/>
        <v>0</v>
      </c>
      <c r="V224" s="565"/>
      <c r="W224" s="565"/>
      <c r="X224" s="565"/>
      <c r="Y224" s="565"/>
      <c r="Z224" s="565"/>
      <c r="AA224" s="565"/>
      <c r="AB224" s="565"/>
      <c r="AC224" s="565"/>
      <c r="AD224" s="25">
        <f t="shared" si="143"/>
        <v>0</v>
      </c>
      <c r="AE224" s="565"/>
      <c r="AF224" s="565"/>
      <c r="AG224" s="565"/>
      <c r="AH224" s="565"/>
      <c r="AI224" s="565"/>
      <c r="AJ224" s="565"/>
      <c r="AK224" s="58"/>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7">
        <f t="shared" si="151"/>
        <v>0</v>
      </c>
      <c r="BH224" s="11"/>
      <c r="BI224" s="11"/>
      <c r="BJ224" s="11"/>
      <c r="BK224" s="10" t="s">
        <v>409</v>
      </c>
      <c r="BL224" s="15" t="s">
        <v>169</v>
      </c>
      <c r="BM224" s="15" t="s">
        <v>1062</v>
      </c>
      <c r="BN224" s="15" t="s">
        <v>106</v>
      </c>
      <c r="BO224" s="15" t="s">
        <v>763</v>
      </c>
      <c r="BP224" s="15" t="s">
        <v>954</v>
      </c>
      <c r="BQ224" s="46" t="s">
        <v>854</v>
      </c>
      <c r="BR224" s="631"/>
      <c r="BS224" s="49" t="s">
        <v>1131</v>
      </c>
      <c r="BT224" s="46" t="s">
        <v>1143</v>
      </c>
      <c r="BU224" s="46"/>
      <c r="BV224" s="46"/>
      <c r="BW224" s="46"/>
      <c r="BX224" s="46"/>
      <c r="BY224" s="46"/>
      <c r="BZ224" s="46"/>
      <c r="CA224" s="46"/>
      <c r="CB224" s="46"/>
      <c r="CC224" s="46"/>
      <c r="CD224" s="46"/>
      <c r="CE224" s="46"/>
      <c r="CF224" s="46"/>
      <c r="CG224" s="46"/>
      <c r="CH224" s="588"/>
      <c r="CI224" s="46"/>
      <c r="CJ224" s="46"/>
      <c r="CK224" s="46"/>
      <c r="CL224" s="46"/>
      <c r="CM224" s="46"/>
      <c r="CP224" s="49" t="s">
        <v>1104</v>
      </c>
    </row>
    <row r="225" spans="1:94" s="272" customFormat="1" ht="19.5" hidden="1" x14ac:dyDescent="0.35">
      <c r="A225" s="273" t="s">
        <v>795</v>
      </c>
      <c r="B225" s="274" t="s">
        <v>601</v>
      </c>
      <c r="C225" s="141"/>
      <c r="D225" s="277"/>
      <c r="E225" s="25"/>
      <c r="F225" s="25"/>
      <c r="G225" s="277"/>
      <c r="H225" s="224"/>
      <c r="I225" s="224"/>
      <c r="J225" s="224"/>
      <c r="K225" s="277"/>
      <c r="L225" s="277"/>
      <c r="M225" s="141"/>
      <c r="N225" s="224"/>
      <c r="O225" s="224"/>
      <c r="P225" s="277"/>
      <c r="Q225" s="224"/>
      <c r="R225" s="277"/>
      <c r="S225" s="224"/>
      <c r="T225" s="224"/>
      <c r="U225" s="25"/>
      <c r="V225" s="224"/>
      <c r="W225" s="224"/>
      <c r="X225" s="224"/>
      <c r="Y225" s="224"/>
      <c r="Z225" s="224"/>
      <c r="AA225" s="224"/>
      <c r="AB225" s="224"/>
      <c r="AC225" s="224"/>
      <c r="AD225" s="141"/>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5"/>
      <c r="BH225" s="224"/>
      <c r="BI225" s="224"/>
      <c r="BJ225" s="224"/>
      <c r="BK225" s="224"/>
      <c r="BL225" s="277"/>
      <c r="BM225" s="27"/>
      <c r="BN225" s="31"/>
      <c r="BO225" s="31"/>
      <c r="BP225" s="275">
        <v>0</v>
      </c>
      <c r="BR225" s="635"/>
      <c r="CH225" s="574"/>
    </row>
    <row r="226" spans="1:94" s="272" customFormat="1" ht="19.5" hidden="1" x14ac:dyDescent="0.35">
      <c r="A226" s="273" t="s">
        <v>159</v>
      </c>
      <c r="B226" s="274" t="s">
        <v>66</v>
      </c>
      <c r="C226" s="141">
        <f t="shared" si="169"/>
        <v>0</v>
      </c>
      <c r="D226" s="25"/>
      <c r="E226" s="25">
        <f t="shared" si="136"/>
        <v>0</v>
      </c>
      <c r="F226" s="25">
        <f t="shared" si="137"/>
        <v>0</v>
      </c>
      <c r="G226" s="25">
        <f>H226+I226+J226</f>
        <v>0</v>
      </c>
      <c r="H226" s="141"/>
      <c r="I226" s="141"/>
      <c r="J226" s="141"/>
      <c r="K226" s="25"/>
      <c r="L226" s="25"/>
      <c r="M226" s="141">
        <f t="shared" si="139"/>
        <v>0</v>
      </c>
      <c r="N226" s="141"/>
      <c r="O226" s="141"/>
      <c r="P226" s="25"/>
      <c r="Q226" s="141"/>
      <c r="R226" s="25"/>
      <c r="S226" s="141"/>
      <c r="T226" s="141"/>
      <c r="U226" s="25">
        <f t="shared" si="141"/>
        <v>0</v>
      </c>
      <c r="V226" s="141"/>
      <c r="W226" s="141"/>
      <c r="X226" s="141"/>
      <c r="Y226" s="141"/>
      <c r="Z226" s="141"/>
      <c r="AA226" s="141"/>
      <c r="AB226" s="141"/>
      <c r="AC226" s="141"/>
      <c r="AD226" s="141">
        <f t="shared" si="143"/>
        <v>0</v>
      </c>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25">
        <f t="shared" si="151"/>
        <v>0</v>
      </c>
      <c r="BH226" s="141"/>
      <c r="BI226" s="141"/>
      <c r="BJ226" s="141"/>
      <c r="BK226" s="29"/>
      <c r="BL226" s="31"/>
      <c r="BM226" s="29"/>
      <c r="BN226" s="31"/>
      <c r="BO226" s="31"/>
      <c r="BP226" s="275">
        <v>0</v>
      </c>
      <c r="BR226" s="635"/>
      <c r="CH226" s="574"/>
    </row>
    <row r="227" spans="1:94" s="272" customFormat="1" ht="19.5" hidden="1" x14ac:dyDescent="0.35">
      <c r="A227" s="273" t="s">
        <v>159</v>
      </c>
      <c r="B227" s="274" t="s">
        <v>67</v>
      </c>
      <c r="C227" s="141">
        <f t="shared" si="169"/>
        <v>0</v>
      </c>
      <c r="D227" s="25"/>
      <c r="E227" s="25">
        <f t="shared" si="136"/>
        <v>0</v>
      </c>
      <c r="F227" s="25">
        <f t="shared" si="137"/>
        <v>0</v>
      </c>
      <c r="G227" s="25">
        <f>H227+I227+J227</f>
        <v>0</v>
      </c>
      <c r="H227" s="141"/>
      <c r="I227" s="141"/>
      <c r="J227" s="141"/>
      <c r="K227" s="25"/>
      <c r="L227" s="25"/>
      <c r="M227" s="141">
        <f t="shared" si="139"/>
        <v>0</v>
      </c>
      <c r="N227" s="141"/>
      <c r="O227" s="141"/>
      <c r="P227" s="25"/>
      <c r="Q227" s="141"/>
      <c r="R227" s="25"/>
      <c r="S227" s="141"/>
      <c r="T227" s="141"/>
      <c r="U227" s="25">
        <f t="shared" si="141"/>
        <v>0</v>
      </c>
      <c r="V227" s="141"/>
      <c r="W227" s="141"/>
      <c r="X227" s="141"/>
      <c r="Y227" s="141"/>
      <c r="Z227" s="141"/>
      <c r="AA227" s="141"/>
      <c r="AB227" s="141"/>
      <c r="AC227" s="141"/>
      <c r="AD227" s="141">
        <f t="shared" si="143"/>
        <v>0</v>
      </c>
      <c r="AE227" s="141"/>
      <c r="AF227" s="141"/>
      <c r="AG227" s="141"/>
      <c r="AH227" s="141"/>
      <c r="AI227" s="141"/>
      <c r="AJ227" s="141"/>
      <c r="AK227" s="141"/>
      <c r="AL227" s="141"/>
      <c r="AM227" s="141"/>
      <c r="AN227" s="141"/>
      <c r="AO227" s="141"/>
      <c r="AP227" s="141"/>
      <c r="AQ227" s="141"/>
      <c r="AR227" s="141"/>
      <c r="AS227" s="141">
        <v>0</v>
      </c>
      <c r="AT227" s="141"/>
      <c r="AU227" s="141"/>
      <c r="AV227" s="141"/>
      <c r="AW227" s="141"/>
      <c r="AX227" s="141"/>
      <c r="AY227" s="141"/>
      <c r="AZ227" s="141"/>
      <c r="BA227" s="141"/>
      <c r="BB227" s="141"/>
      <c r="BC227" s="141"/>
      <c r="BD227" s="141"/>
      <c r="BE227" s="141"/>
      <c r="BF227" s="141"/>
      <c r="BG227" s="25">
        <f t="shared" si="151"/>
        <v>0</v>
      </c>
      <c r="BH227" s="141"/>
      <c r="BI227" s="141"/>
      <c r="BJ227" s="141"/>
      <c r="BK227" s="29"/>
      <c r="BL227" s="31"/>
      <c r="BM227" s="27"/>
      <c r="BN227" s="31"/>
      <c r="BO227" s="31"/>
      <c r="BP227" s="275">
        <v>0</v>
      </c>
      <c r="BR227" s="635"/>
      <c r="CH227" s="574"/>
    </row>
    <row r="228" spans="1:94" s="26" customFormat="1" hidden="1" x14ac:dyDescent="0.3">
      <c r="A228" s="29" t="s">
        <v>296</v>
      </c>
      <c r="B228" s="167" t="s">
        <v>68</v>
      </c>
      <c r="C228" s="141">
        <f t="shared" si="169"/>
        <v>0</v>
      </c>
      <c r="D228" s="141"/>
      <c r="E228" s="141">
        <f t="shared" si="136"/>
        <v>0</v>
      </c>
      <c r="F228" s="141">
        <f t="shared" si="137"/>
        <v>0</v>
      </c>
      <c r="G228" s="141"/>
      <c r="H228" s="141"/>
      <c r="I228" s="141"/>
      <c r="J228" s="141"/>
      <c r="K228" s="141"/>
      <c r="L228" s="141"/>
      <c r="M228" s="141">
        <f t="shared" si="139"/>
        <v>0</v>
      </c>
      <c r="N228" s="141"/>
      <c r="O228" s="141"/>
      <c r="P228" s="141"/>
      <c r="Q228" s="141"/>
      <c r="R228" s="141"/>
      <c r="S228" s="141"/>
      <c r="T228" s="141"/>
      <c r="U228" s="141">
        <f t="shared" si="141"/>
        <v>0</v>
      </c>
      <c r="V228" s="141"/>
      <c r="W228" s="141"/>
      <c r="X228" s="141"/>
      <c r="Y228" s="141"/>
      <c r="Z228" s="141"/>
      <c r="AA228" s="141"/>
      <c r="AB228" s="141"/>
      <c r="AC228" s="141"/>
      <c r="AD228" s="141">
        <f t="shared" si="143"/>
        <v>0</v>
      </c>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f t="shared" si="151"/>
        <v>0</v>
      </c>
      <c r="BH228" s="141"/>
      <c r="BI228" s="141"/>
      <c r="BJ228" s="141"/>
      <c r="BK228" s="29"/>
      <c r="BL228" s="29"/>
      <c r="BM228" s="27"/>
      <c r="BN228" s="29"/>
      <c r="BO228" s="29"/>
      <c r="BP228" s="143">
        <v>0</v>
      </c>
      <c r="BR228" s="572"/>
      <c r="CH228" s="573"/>
    </row>
    <row r="229" spans="1:94" s="26" customFormat="1" hidden="1" x14ac:dyDescent="0.3">
      <c r="A229" s="29" t="s">
        <v>298</v>
      </c>
      <c r="B229" s="139" t="s">
        <v>32</v>
      </c>
      <c r="C229" s="141">
        <f t="shared" si="169"/>
        <v>0</v>
      </c>
      <c r="D229" s="141"/>
      <c r="E229" s="141">
        <f t="shared" si="136"/>
        <v>0</v>
      </c>
      <c r="F229" s="141">
        <f t="shared" si="137"/>
        <v>0</v>
      </c>
      <c r="G229" s="141">
        <f>H229+I229+J229</f>
        <v>0</v>
      </c>
      <c r="H229" s="141"/>
      <c r="I229" s="141"/>
      <c r="J229" s="141"/>
      <c r="K229" s="141"/>
      <c r="L229" s="141"/>
      <c r="M229" s="141">
        <f t="shared" si="139"/>
        <v>0</v>
      </c>
      <c r="N229" s="141"/>
      <c r="O229" s="141"/>
      <c r="P229" s="141"/>
      <c r="Q229" s="141"/>
      <c r="R229" s="141"/>
      <c r="S229" s="141"/>
      <c r="T229" s="141"/>
      <c r="U229" s="141">
        <f t="shared" si="141"/>
        <v>0</v>
      </c>
      <c r="V229" s="141"/>
      <c r="W229" s="141"/>
      <c r="X229" s="141"/>
      <c r="Y229" s="141"/>
      <c r="Z229" s="141"/>
      <c r="AA229" s="141"/>
      <c r="AB229" s="141"/>
      <c r="AC229" s="141"/>
      <c r="AD229" s="141">
        <f t="shared" si="143"/>
        <v>0</v>
      </c>
      <c r="AE229" s="141"/>
      <c r="AF229" s="141"/>
      <c r="AG229" s="141"/>
      <c r="AH229" s="141"/>
      <c r="AI229" s="141"/>
      <c r="AJ229" s="141"/>
      <c r="AK229" s="141"/>
      <c r="AL229" s="141"/>
      <c r="AM229" s="141"/>
      <c r="AN229" s="141"/>
      <c r="AO229" s="141"/>
      <c r="AP229" s="141"/>
      <c r="AQ229" s="141"/>
      <c r="AR229" s="141"/>
      <c r="AS229" s="141">
        <v>0</v>
      </c>
      <c r="AT229" s="141"/>
      <c r="AU229" s="141"/>
      <c r="AV229" s="141"/>
      <c r="AW229" s="141"/>
      <c r="AX229" s="141"/>
      <c r="AY229" s="141"/>
      <c r="AZ229" s="141"/>
      <c r="BA229" s="141"/>
      <c r="BB229" s="141"/>
      <c r="BC229" s="141"/>
      <c r="BD229" s="141"/>
      <c r="BE229" s="141"/>
      <c r="BF229" s="141"/>
      <c r="BG229" s="141">
        <f t="shared" si="151"/>
        <v>0</v>
      </c>
      <c r="BH229" s="141"/>
      <c r="BI229" s="141"/>
      <c r="BJ229" s="141"/>
      <c r="BK229" s="29"/>
      <c r="BL229" s="29"/>
      <c r="BM229" s="29"/>
      <c r="BN229" s="29"/>
      <c r="BO229" s="29"/>
      <c r="BP229" s="143">
        <v>0</v>
      </c>
      <c r="BR229" s="572"/>
      <c r="CH229" s="573"/>
    </row>
    <row r="230" spans="1:94" s="26" customFormat="1" hidden="1" x14ac:dyDescent="0.3">
      <c r="A230" s="29" t="s">
        <v>299</v>
      </c>
      <c r="B230" s="139" t="s">
        <v>33</v>
      </c>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29"/>
      <c r="BL230" s="29"/>
      <c r="BM230" s="27"/>
      <c r="BN230" s="29"/>
      <c r="BO230" s="29"/>
      <c r="BP230" s="143">
        <v>0</v>
      </c>
      <c r="BR230" s="572"/>
      <c r="CH230" s="573"/>
    </row>
    <row r="231" spans="1:94" s="26" customFormat="1" hidden="1" x14ac:dyDescent="0.3">
      <c r="A231" s="29" t="s">
        <v>310</v>
      </c>
      <c r="B231" s="139" t="s">
        <v>34</v>
      </c>
      <c r="C231" s="141">
        <f t="shared" si="169"/>
        <v>1.5</v>
      </c>
      <c r="D231" s="141">
        <f>SUM(D232:D232)</f>
        <v>1.5</v>
      </c>
      <c r="E231" s="141">
        <f t="shared" si="136"/>
        <v>0</v>
      </c>
      <c r="F231" s="141">
        <f t="shared" si="137"/>
        <v>0</v>
      </c>
      <c r="G231" s="141">
        <f t="shared" ref="G231:AL231" si="183">SUM(G232:G232)</f>
        <v>0</v>
      </c>
      <c r="H231" s="141">
        <f t="shared" si="183"/>
        <v>0</v>
      </c>
      <c r="I231" s="141">
        <f t="shared" si="183"/>
        <v>0</v>
      </c>
      <c r="J231" s="141">
        <f t="shared" si="183"/>
        <v>0</v>
      </c>
      <c r="K231" s="141">
        <f t="shared" si="183"/>
        <v>0</v>
      </c>
      <c r="L231" s="141">
        <f t="shared" si="183"/>
        <v>0</v>
      </c>
      <c r="M231" s="141">
        <f t="shared" si="183"/>
        <v>0</v>
      </c>
      <c r="N231" s="141">
        <f t="shared" si="183"/>
        <v>0</v>
      </c>
      <c r="O231" s="141">
        <f t="shared" si="183"/>
        <v>0</v>
      </c>
      <c r="P231" s="141">
        <f t="shared" si="183"/>
        <v>0</v>
      </c>
      <c r="Q231" s="141">
        <f t="shared" si="183"/>
        <v>0</v>
      </c>
      <c r="R231" s="141">
        <f t="shared" si="183"/>
        <v>0</v>
      </c>
      <c r="S231" s="141">
        <f t="shared" si="183"/>
        <v>0</v>
      </c>
      <c r="T231" s="141">
        <f t="shared" si="183"/>
        <v>0</v>
      </c>
      <c r="U231" s="141">
        <f t="shared" si="183"/>
        <v>0</v>
      </c>
      <c r="V231" s="141">
        <f t="shared" si="183"/>
        <v>0</v>
      </c>
      <c r="W231" s="141">
        <f t="shared" si="183"/>
        <v>0</v>
      </c>
      <c r="X231" s="141">
        <f t="shared" si="183"/>
        <v>0</v>
      </c>
      <c r="Y231" s="141">
        <f t="shared" si="183"/>
        <v>0</v>
      </c>
      <c r="Z231" s="141">
        <f t="shared" si="183"/>
        <v>0</v>
      </c>
      <c r="AA231" s="141">
        <f t="shared" si="183"/>
        <v>0</v>
      </c>
      <c r="AB231" s="141">
        <f t="shared" si="183"/>
        <v>0</v>
      </c>
      <c r="AC231" s="141">
        <f t="shared" si="183"/>
        <v>0</v>
      </c>
      <c r="AD231" s="141">
        <f t="shared" si="183"/>
        <v>0</v>
      </c>
      <c r="AE231" s="141">
        <f t="shared" si="183"/>
        <v>0</v>
      </c>
      <c r="AF231" s="141">
        <f t="shared" si="183"/>
        <v>0</v>
      </c>
      <c r="AG231" s="141">
        <f t="shared" si="183"/>
        <v>0</v>
      </c>
      <c r="AH231" s="141">
        <f t="shared" si="183"/>
        <v>0</v>
      </c>
      <c r="AI231" s="141">
        <f t="shared" si="183"/>
        <v>0</v>
      </c>
      <c r="AJ231" s="141">
        <f t="shared" si="183"/>
        <v>0</v>
      </c>
      <c r="AK231" s="141">
        <f t="shared" si="183"/>
        <v>0</v>
      </c>
      <c r="AL231" s="141">
        <f t="shared" si="183"/>
        <v>0</v>
      </c>
      <c r="AM231" s="141">
        <f t="shared" ref="AM231:BF231" si="184">SUM(AM232:AM232)</f>
        <v>0</v>
      </c>
      <c r="AN231" s="141">
        <f t="shared" si="184"/>
        <v>0</v>
      </c>
      <c r="AO231" s="141">
        <f t="shared" si="184"/>
        <v>0</v>
      </c>
      <c r="AP231" s="141">
        <f t="shared" si="184"/>
        <v>0</v>
      </c>
      <c r="AQ231" s="141">
        <f t="shared" si="184"/>
        <v>0</v>
      </c>
      <c r="AR231" s="141">
        <f t="shared" si="184"/>
        <v>0</v>
      </c>
      <c r="AS231" s="141">
        <f t="shared" si="184"/>
        <v>0</v>
      </c>
      <c r="AT231" s="141">
        <f t="shared" si="184"/>
        <v>0</v>
      </c>
      <c r="AU231" s="141">
        <f t="shared" si="184"/>
        <v>0</v>
      </c>
      <c r="AV231" s="141">
        <f t="shared" si="184"/>
        <v>0</v>
      </c>
      <c r="AW231" s="141">
        <f t="shared" si="184"/>
        <v>0</v>
      </c>
      <c r="AX231" s="141">
        <f t="shared" si="184"/>
        <v>0</v>
      </c>
      <c r="AY231" s="141">
        <f t="shared" si="184"/>
        <v>0</v>
      </c>
      <c r="AZ231" s="141">
        <f t="shared" si="184"/>
        <v>0</v>
      </c>
      <c r="BA231" s="141">
        <f t="shared" si="184"/>
        <v>0</v>
      </c>
      <c r="BB231" s="141">
        <f t="shared" si="184"/>
        <v>0</v>
      </c>
      <c r="BC231" s="141">
        <f t="shared" si="184"/>
        <v>0</v>
      </c>
      <c r="BD231" s="141">
        <f t="shared" si="184"/>
        <v>0</v>
      </c>
      <c r="BE231" s="141">
        <f t="shared" si="184"/>
        <v>0</v>
      </c>
      <c r="BF231" s="141">
        <f t="shared" si="184"/>
        <v>0</v>
      </c>
      <c r="BG231" s="141">
        <f t="shared" si="151"/>
        <v>0</v>
      </c>
      <c r="BH231" s="141">
        <f>SUM(BH232:BH232)</f>
        <v>0</v>
      </c>
      <c r="BI231" s="141">
        <f>SUM(BI232:BI232)</f>
        <v>0</v>
      </c>
      <c r="BJ231" s="141">
        <f>SUM(BJ232:BJ232)</f>
        <v>0</v>
      </c>
      <c r="BK231" s="141"/>
      <c r="BL231" s="141"/>
      <c r="BM231" s="27"/>
      <c r="BN231" s="29"/>
      <c r="BO231" s="29"/>
      <c r="BP231" s="143">
        <v>0</v>
      </c>
      <c r="BR231" s="572"/>
      <c r="CH231" s="573"/>
    </row>
    <row r="232" spans="1:94" s="49" customFormat="1" ht="30" hidden="1" customHeight="1" x14ac:dyDescent="0.3">
      <c r="A232" s="15">
        <v>2</v>
      </c>
      <c r="B232" s="11" t="s">
        <v>770</v>
      </c>
      <c r="C232" s="7">
        <f t="shared" si="169"/>
        <v>1.5</v>
      </c>
      <c r="D232" s="7">
        <v>1.5</v>
      </c>
      <c r="E232" s="7">
        <f t="shared" si="136"/>
        <v>0</v>
      </c>
      <c r="F232" s="7">
        <f t="shared" si="137"/>
        <v>0</v>
      </c>
      <c r="G232" s="7">
        <f>H232+I232+J232</f>
        <v>0</v>
      </c>
      <c r="H232" s="58"/>
      <c r="I232" s="565"/>
      <c r="J232" s="565"/>
      <c r="K232" s="562"/>
      <c r="L232" s="562"/>
      <c r="M232" s="7">
        <f t="shared" ref="M232:M269" si="185">SUM(N232:P232)</f>
        <v>0</v>
      </c>
      <c r="N232" s="562"/>
      <c r="O232" s="565"/>
      <c r="P232" s="562"/>
      <c r="Q232" s="565"/>
      <c r="R232" s="562"/>
      <c r="S232" s="565"/>
      <c r="T232" s="565"/>
      <c r="U232" s="7">
        <f t="shared" ref="U232:U238" si="186">V232+W232+X232+Y232+Z232+AA232+AB232+AC232+AD232+AU232+AV232+AW232+AX232+AY232+AZ232+BA232+BB232+BC232+BD232+BE232+BF232</f>
        <v>0</v>
      </c>
      <c r="V232" s="565"/>
      <c r="W232" s="565"/>
      <c r="X232" s="565"/>
      <c r="Y232" s="565"/>
      <c r="Z232" s="562"/>
      <c r="AA232" s="565"/>
      <c r="AB232" s="565"/>
      <c r="AC232" s="565"/>
      <c r="AD232" s="25">
        <f t="shared" ref="AD232:AD238" si="187">SUM(AE232:AT232)</f>
        <v>0</v>
      </c>
      <c r="AE232" s="562"/>
      <c r="AF232" s="562"/>
      <c r="AG232" s="565"/>
      <c r="AH232" s="565"/>
      <c r="AI232" s="562"/>
      <c r="AJ232" s="565"/>
      <c r="AK232" s="562"/>
      <c r="AL232" s="565"/>
      <c r="AM232" s="565"/>
      <c r="AN232" s="565"/>
      <c r="AO232" s="565"/>
      <c r="AP232" s="565"/>
      <c r="AQ232" s="565"/>
      <c r="AR232" s="565"/>
      <c r="AS232" s="565"/>
      <c r="AT232" s="565"/>
      <c r="AU232" s="565"/>
      <c r="AV232" s="562"/>
      <c r="AW232" s="565"/>
      <c r="AX232" s="565"/>
      <c r="AY232" s="562"/>
      <c r="AZ232" s="562"/>
      <c r="BA232" s="565"/>
      <c r="BB232" s="565"/>
      <c r="BC232" s="565"/>
      <c r="BD232" s="562"/>
      <c r="BE232" s="565"/>
      <c r="BF232" s="565"/>
      <c r="BG232" s="7">
        <f t="shared" si="151"/>
        <v>0</v>
      </c>
      <c r="BH232" s="11"/>
      <c r="BI232" s="40"/>
      <c r="BJ232" s="11"/>
      <c r="BK232" s="10" t="s">
        <v>409</v>
      </c>
      <c r="BL232" s="38" t="s">
        <v>161</v>
      </c>
      <c r="BM232" s="63" t="s">
        <v>653</v>
      </c>
      <c r="BN232" s="15" t="s">
        <v>112</v>
      </c>
      <c r="BO232" s="15" t="s">
        <v>992</v>
      </c>
      <c r="BP232" s="15" t="s">
        <v>954</v>
      </c>
      <c r="BQ232" s="46"/>
      <c r="BR232" s="631"/>
      <c r="BT232" s="46"/>
      <c r="BU232" s="46"/>
      <c r="BV232" s="46"/>
      <c r="BW232" s="46"/>
      <c r="BX232" s="46"/>
      <c r="BY232" s="46"/>
      <c r="BZ232" s="46"/>
      <c r="CA232" s="46"/>
      <c r="CB232" s="46"/>
      <c r="CC232" s="46"/>
      <c r="CD232" s="46"/>
      <c r="CE232" s="46"/>
      <c r="CF232" s="46"/>
      <c r="CG232" s="46"/>
      <c r="CH232" s="588"/>
      <c r="CI232" s="46"/>
      <c r="CJ232" s="46"/>
      <c r="CK232" s="46"/>
      <c r="CL232" s="46"/>
      <c r="CM232" s="46"/>
    </row>
    <row r="233" spans="1:94" s="26" customFormat="1" hidden="1" x14ac:dyDescent="0.3">
      <c r="A233" s="29" t="s">
        <v>311</v>
      </c>
      <c r="B233" s="139" t="s">
        <v>35</v>
      </c>
      <c r="C233" s="141">
        <f t="shared" ref="C233:C234" si="188">D233+E233</f>
        <v>5</v>
      </c>
      <c r="D233" s="141">
        <f>SUM(D235:D235)</f>
        <v>0</v>
      </c>
      <c r="E233" s="141">
        <f t="shared" ref="E233:E234" si="189">F233+U233+BG233</f>
        <v>5</v>
      </c>
      <c r="F233" s="141">
        <f t="shared" ref="F233:F234" si="190">G233+K233+L233+M233+R233+S233+T233</f>
        <v>5</v>
      </c>
      <c r="G233" s="141">
        <f t="shared" ref="G233:J233" si="191">SUM(G235:G235)</f>
        <v>0</v>
      </c>
      <c r="H233" s="141">
        <f t="shared" si="191"/>
        <v>0</v>
      </c>
      <c r="I233" s="141">
        <f t="shared" si="191"/>
        <v>0</v>
      </c>
      <c r="J233" s="141">
        <f t="shared" si="191"/>
        <v>0</v>
      </c>
      <c r="K233" s="141">
        <f>SUM(K235:K236)</f>
        <v>4.5</v>
      </c>
      <c r="L233" s="141">
        <f>SUM(L235:L236)</f>
        <v>0.5</v>
      </c>
      <c r="M233" s="141">
        <f t="shared" ref="M233:M234" si="192">SUM(N233:P233)</f>
        <v>0</v>
      </c>
      <c r="N233" s="141">
        <f t="shared" ref="N233:T233" si="193">SUM(N235:N235)</f>
        <v>0</v>
      </c>
      <c r="O233" s="141">
        <f t="shared" si="193"/>
        <v>0</v>
      </c>
      <c r="P233" s="141">
        <f t="shared" si="193"/>
        <v>0</v>
      </c>
      <c r="Q233" s="141">
        <f t="shared" si="193"/>
        <v>0</v>
      </c>
      <c r="R233" s="141">
        <f t="shared" si="193"/>
        <v>0</v>
      </c>
      <c r="S233" s="141">
        <f t="shared" si="193"/>
        <v>0</v>
      </c>
      <c r="T233" s="141">
        <f t="shared" si="193"/>
        <v>0</v>
      </c>
      <c r="U233" s="141">
        <f t="shared" ref="U233:U234" si="194">V233+W233+X233+Y233+Z233+AA233+AB233+AC233+AD233+AU233+AV233+AW233+AX233+AY233+AZ233+BA233+BB233+BC233+BD233+BE233+BF233</f>
        <v>0</v>
      </c>
      <c r="V233" s="141">
        <f t="shared" ref="V233:AC233" si="195">SUM(V235:V235)</f>
        <v>0</v>
      </c>
      <c r="W233" s="141">
        <f t="shared" si="195"/>
        <v>0</v>
      </c>
      <c r="X233" s="141">
        <f t="shared" si="195"/>
        <v>0</v>
      </c>
      <c r="Y233" s="141">
        <f t="shared" si="195"/>
        <v>0</v>
      </c>
      <c r="Z233" s="141">
        <f t="shared" si="195"/>
        <v>0</v>
      </c>
      <c r="AA233" s="141">
        <f t="shared" si="195"/>
        <v>0</v>
      </c>
      <c r="AB233" s="141">
        <f t="shared" si="195"/>
        <v>0</v>
      </c>
      <c r="AC233" s="141">
        <f t="shared" si="195"/>
        <v>0</v>
      </c>
      <c r="AD233" s="141">
        <f t="shared" ref="AD233" si="196">SUM(AE233:AT233)</f>
        <v>0</v>
      </c>
      <c r="AE233" s="141">
        <f t="shared" ref="AE233:BF233" si="197">SUM(AE235:AE235)</f>
        <v>0</v>
      </c>
      <c r="AF233" s="141">
        <f t="shared" si="197"/>
        <v>0</v>
      </c>
      <c r="AG233" s="141">
        <f t="shared" si="197"/>
        <v>0</v>
      </c>
      <c r="AH233" s="141">
        <f t="shared" si="197"/>
        <v>0</v>
      </c>
      <c r="AI233" s="141">
        <f t="shared" si="197"/>
        <v>0</v>
      </c>
      <c r="AJ233" s="141">
        <f t="shared" si="197"/>
        <v>0</v>
      </c>
      <c r="AK233" s="141">
        <f t="shared" si="197"/>
        <v>0</v>
      </c>
      <c r="AL233" s="141">
        <f t="shared" si="197"/>
        <v>0</v>
      </c>
      <c r="AM233" s="141">
        <f t="shared" si="197"/>
        <v>0</v>
      </c>
      <c r="AN233" s="141">
        <f t="shared" si="197"/>
        <v>0</v>
      </c>
      <c r="AO233" s="141">
        <f t="shared" si="197"/>
        <v>0</v>
      </c>
      <c r="AP233" s="141">
        <f t="shared" si="197"/>
        <v>0</v>
      </c>
      <c r="AQ233" s="141">
        <f t="shared" si="197"/>
        <v>0</v>
      </c>
      <c r="AR233" s="141">
        <f t="shared" si="197"/>
        <v>0</v>
      </c>
      <c r="AS233" s="141">
        <f t="shared" si="197"/>
        <v>0</v>
      </c>
      <c r="AT233" s="141">
        <f t="shared" si="197"/>
        <v>0</v>
      </c>
      <c r="AU233" s="141">
        <f t="shared" si="197"/>
        <v>0</v>
      </c>
      <c r="AV233" s="141">
        <f t="shared" si="197"/>
        <v>0</v>
      </c>
      <c r="AW233" s="141">
        <f t="shared" si="197"/>
        <v>0</v>
      </c>
      <c r="AX233" s="141">
        <f t="shared" si="197"/>
        <v>0</v>
      </c>
      <c r="AY233" s="141">
        <f t="shared" si="197"/>
        <v>0</v>
      </c>
      <c r="AZ233" s="141">
        <f t="shared" si="197"/>
        <v>0</v>
      </c>
      <c r="BA233" s="141">
        <f t="shared" si="197"/>
        <v>0</v>
      </c>
      <c r="BB233" s="141">
        <f t="shared" si="197"/>
        <v>0</v>
      </c>
      <c r="BC233" s="141">
        <f t="shared" si="197"/>
        <v>0</v>
      </c>
      <c r="BD233" s="141">
        <f t="shared" si="197"/>
        <v>0</v>
      </c>
      <c r="BE233" s="141">
        <f t="shared" si="197"/>
        <v>0</v>
      </c>
      <c r="BF233" s="141">
        <f t="shared" si="197"/>
        <v>0</v>
      </c>
      <c r="BG233" s="141">
        <f t="shared" ref="BG233" si="198">BH233+BI233+BJ233</f>
        <v>0</v>
      </c>
      <c r="BH233" s="141"/>
      <c r="BI233" s="141"/>
      <c r="BJ233" s="141"/>
      <c r="BK233" s="29"/>
      <c r="BL233" s="29"/>
      <c r="BM233" s="29"/>
      <c r="BN233" s="29"/>
      <c r="BO233" s="29"/>
      <c r="BP233" s="143">
        <v>0</v>
      </c>
      <c r="BR233" s="572"/>
      <c r="CH233" s="573"/>
    </row>
    <row r="234" spans="1:94" s="638" customFormat="1" ht="56.25" hidden="1" x14ac:dyDescent="0.3">
      <c r="A234" s="637">
        <v>1</v>
      </c>
      <c r="B234" s="431" t="s">
        <v>1135</v>
      </c>
      <c r="C234" s="593">
        <f t="shared" si="188"/>
        <v>8</v>
      </c>
      <c r="D234" s="593"/>
      <c r="E234" s="593">
        <f t="shared" si="189"/>
        <v>8</v>
      </c>
      <c r="F234" s="593">
        <f t="shared" si="190"/>
        <v>8</v>
      </c>
      <c r="G234" s="593">
        <f t="shared" ref="G234" si="199">H234+I234+J234</f>
        <v>0</v>
      </c>
      <c r="H234" s="604"/>
      <c r="I234" s="601"/>
      <c r="J234" s="601"/>
      <c r="K234" s="604">
        <v>4</v>
      </c>
      <c r="L234" s="604">
        <v>4</v>
      </c>
      <c r="M234" s="593">
        <f t="shared" si="192"/>
        <v>0</v>
      </c>
      <c r="N234" s="604"/>
      <c r="O234" s="601"/>
      <c r="P234" s="604"/>
      <c r="Q234" s="601"/>
      <c r="R234" s="604"/>
      <c r="S234" s="601"/>
      <c r="T234" s="601"/>
      <c r="U234" s="593">
        <f t="shared" si="194"/>
        <v>0</v>
      </c>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593">
        <f t="shared" si="151"/>
        <v>0</v>
      </c>
      <c r="BH234" s="141"/>
      <c r="BI234" s="141"/>
      <c r="BJ234" s="141"/>
      <c r="BK234" s="637"/>
      <c r="BL234" s="112" t="s">
        <v>137</v>
      </c>
      <c r="BM234" s="15" t="s">
        <v>1078</v>
      </c>
      <c r="BN234" s="247" t="s">
        <v>1154</v>
      </c>
      <c r="BO234" s="112" t="s">
        <v>1133</v>
      </c>
      <c r="BP234" s="239" t="s">
        <v>863</v>
      </c>
      <c r="BQ234" s="638" t="s">
        <v>854</v>
      </c>
      <c r="BR234" s="251" t="s">
        <v>1169</v>
      </c>
      <c r="BS234" s="638" t="s">
        <v>1134</v>
      </c>
      <c r="BT234" s="638" t="s">
        <v>1142</v>
      </c>
      <c r="CH234" s="249"/>
      <c r="CP234" s="26"/>
    </row>
    <row r="235" spans="1:94" s="49" customFormat="1" ht="54.6" hidden="1" customHeight="1" x14ac:dyDescent="0.3">
      <c r="A235" s="15">
        <v>2</v>
      </c>
      <c r="B235" s="11" t="s">
        <v>949</v>
      </c>
      <c r="C235" s="7">
        <f>D235+E235</f>
        <v>3</v>
      </c>
      <c r="D235" s="7"/>
      <c r="E235" s="7">
        <f>F235+U235+BG235</f>
        <v>3</v>
      </c>
      <c r="F235" s="7">
        <f>G235+K235+L235+M235+R235+S235+T235</f>
        <v>3</v>
      </c>
      <c r="G235" s="7">
        <f>H235+I235+J235</f>
        <v>0</v>
      </c>
      <c r="H235" s="565"/>
      <c r="I235" s="565"/>
      <c r="J235" s="565"/>
      <c r="K235" s="58">
        <v>3</v>
      </c>
      <c r="L235" s="569"/>
      <c r="M235" s="7">
        <f>SUM(N235:P235)</f>
        <v>0</v>
      </c>
      <c r="N235" s="569"/>
      <c r="O235" s="565"/>
      <c r="P235" s="569"/>
      <c r="Q235" s="565"/>
      <c r="R235" s="569"/>
      <c r="S235" s="565"/>
      <c r="T235" s="565"/>
      <c r="U235" s="7">
        <f>V235+W235+X235+Y235+Z235+AA235+AB235+AC235+AD235+AU235+AV235+AW235+AX235+AY235+AZ235+BA235+BB235+BC235+BD235+BE235+BF235</f>
        <v>0</v>
      </c>
      <c r="V235" s="565"/>
      <c r="W235" s="565"/>
      <c r="X235" s="565"/>
      <c r="Y235" s="565"/>
      <c r="Z235" s="569"/>
      <c r="AA235" s="565"/>
      <c r="AB235" s="565"/>
      <c r="AC235" s="565"/>
      <c r="AD235" s="25">
        <f>SUM(AE235:AT235)</f>
        <v>0</v>
      </c>
      <c r="AE235" s="565"/>
      <c r="AF235" s="565"/>
      <c r="AG235" s="565"/>
      <c r="AH235" s="565"/>
      <c r="AI235" s="569"/>
      <c r="AJ235" s="565"/>
      <c r="AK235" s="569"/>
      <c r="AL235" s="565"/>
      <c r="AM235" s="565"/>
      <c r="AN235" s="565"/>
      <c r="AO235" s="565"/>
      <c r="AP235" s="565"/>
      <c r="AQ235" s="565"/>
      <c r="AR235" s="565"/>
      <c r="AS235" s="565"/>
      <c r="AT235" s="565"/>
      <c r="AU235" s="565"/>
      <c r="AV235" s="569"/>
      <c r="AW235" s="565"/>
      <c r="AX235" s="565"/>
      <c r="AY235" s="565"/>
      <c r="AZ235" s="565"/>
      <c r="BA235" s="565"/>
      <c r="BB235" s="565"/>
      <c r="BC235" s="565"/>
      <c r="BD235" s="569"/>
      <c r="BE235" s="565"/>
      <c r="BF235" s="565"/>
      <c r="BG235" s="7">
        <f>BH235+BI235+BJ235</f>
        <v>0</v>
      </c>
      <c r="BH235" s="11"/>
      <c r="BI235" s="11"/>
      <c r="BJ235" s="11"/>
      <c r="BK235" s="10" t="s">
        <v>409</v>
      </c>
      <c r="BL235" s="15" t="s">
        <v>137</v>
      </c>
      <c r="BM235" s="63" t="s">
        <v>1075</v>
      </c>
      <c r="BN235" s="15" t="s">
        <v>113</v>
      </c>
      <c r="BO235" s="15" t="s">
        <v>1079</v>
      </c>
      <c r="BP235" s="15" t="s">
        <v>954</v>
      </c>
      <c r="BQ235" s="46"/>
      <c r="BR235" s="631"/>
      <c r="BT235" s="46"/>
      <c r="BU235" s="46"/>
      <c r="BV235" s="46"/>
      <c r="BW235" s="46"/>
      <c r="BX235" s="46"/>
      <c r="BY235" s="46"/>
      <c r="BZ235" s="46"/>
      <c r="CA235" s="46"/>
      <c r="CB235" s="46"/>
      <c r="CC235" s="46"/>
      <c r="CD235" s="46"/>
      <c r="CE235" s="46"/>
      <c r="CF235" s="46"/>
      <c r="CG235" s="46"/>
      <c r="CH235" s="588"/>
      <c r="CI235" s="46"/>
      <c r="CJ235" s="46"/>
      <c r="CK235" s="46"/>
      <c r="CL235" s="46"/>
      <c r="CM235" s="46"/>
    </row>
    <row r="236" spans="1:94" s="49" customFormat="1" ht="55.35" hidden="1" customHeight="1" x14ac:dyDescent="0.3">
      <c r="A236" s="15">
        <v>3</v>
      </c>
      <c r="B236" s="11" t="s">
        <v>949</v>
      </c>
      <c r="C236" s="7">
        <f>D236+E236</f>
        <v>2</v>
      </c>
      <c r="D236" s="7"/>
      <c r="E236" s="7">
        <f>F236+U236+BG236</f>
        <v>2</v>
      </c>
      <c r="F236" s="7">
        <f>G236+K236+L236+M236+R236+S236+T236</f>
        <v>2</v>
      </c>
      <c r="G236" s="7">
        <f>H236+I236+J236</f>
        <v>0</v>
      </c>
      <c r="H236" s="569"/>
      <c r="I236" s="565"/>
      <c r="J236" s="565"/>
      <c r="K236" s="569">
        <v>1.5</v>
      </c>
      <c r="L236" s="569">
        <v>0.5</v>
      </c>
      <c r="M236" s="7">
        <f>SUM(N236:P236)</f>
        <v>0</v>
      </c>
      <c r="N236" s="569"/>
      <c r="O236" s="565"/>
      <c r="P236" s="569"/>
      <c r="Q236" s="565"/>
      <c r="R236" s="569"/>
      <c r="S236" s="565"/>
      <c r="T236" s="565"/>
      <c r="U236" s="7">
        <f>V236+W236+X236+Y236+Z236+AA236+AB236+AC236+AD236+AU236+AV236+AW236+AX236+AY236+AZ236+BA236+BB236+BC236+BD236+BE236+BF236</f>
        <v>0</v>
      </c>
      <c r="V236" s="565"/>
      <c r="W236" s="565"/>
      <c r="X236" s="565"/>
      <c r="Y236" s="565"/>
      <c r="Z236" s="569"/>
      <c r="AA236" s="565"/>
      <c r="AB236" s="565"/>
      <c r="AC236" s="565"/>
      <c r="AD236" s="25">
        <f>SUM(AE236:AT236)</f>
        <v>0</v>
      </c>
      <c r="AE236" s="565"/>
      <c r="AF236" s="565"/>
      <c r="AG236" s="565"/>
      <c r="AH236" s="565"/>
      <c r="AI236" s="565"/>
      <c r="AJ236" s="565"/>
      <c r="AK236" s="565"/>
      <c r="AL236" s="565"/>
      <c r="AM236" s="565"/>
      <c r="AN236" s="565"/>
      <c r="AO236" s="565"/>
      <c r="AP236" s="565"/>
      <c r="AQ236" s="565"/>
      <c r="AR236" s="565"/>
      <c r="AS236" s="565"/>
      <c r="AT236" s="565"/>
      <c r="AU236" s="565"/>
      <c r="AV236" s="569"/>
      <c r="AW236" s="565"/>
      <c r="AX236" s="565"/>
      <c r="AY236" s="565"/>
      <c r="AZ236" s="565"/>
      <c r="BA236" s="565"/>
      <c r="BB236" s="565"/>
      <c r="BC236" s="565"/>
      <c r="BD236" s="565"/>
      <c r="BE236" s="565"/>
      <c r="BF236" s="565"/>
      <c r="BG236" s="7">
        <f>BH236+BI236+BJ236</f>
        <v>0</v>
      </c>
      <c r="BH236" s="11"/>
      <c r="BI236" s="11"/>
      <c r="BJ236" s="11"/>
      <c r="BK236" s="10" t="s">
        <v>409</v>
      </c>
      <c r="BL236" s="15" t="s">
        <v>139</v>
      </c>
      <c r="BM236" s="63" t="s">
        <v>1077</v>
      </c>
      <c r="BN236" s="15" t="s">
        <v>113</v>
      </c>
      <c r="BO236" s="15" t="s">
        <v>1079</v>
      </c>
      <c r="BP236" s="15" t="s">
        <v>954</v>
      </c>
      <c r="BQ236" s="46"/>
      <c r="BR236" s="631" t="s">
        <v>1170</v>
      </c>
      <c r="BS236" s="49" t="s">
        <v>1129</v>
      </c>
      <c r="BT236" s="46"/>
      <c r="BU236" s="46"/>
      <c r="BV236" s="46"/>
      <c r="BW236" s="46"/>
      <c r="BX236" s="46"/>
      <c r="BY236" s="46"/>
      <c r="BZ236" s="46"/>
      <c r="CA236" s="46"/>
      <c r="CB236" s="46"/>
      <c r="CC236" s="46"/>
      <c r="CD236" s="46"/>
      <c r="CE236" s="46"/>
      <c r="CF236" s="46"/>
      <c r="CG236" s="46"/>
      <c r="CH236" s="588"/>
      <c r="CI236" s="46"/>
      <c r="CJ236" s="46"/>
      <c r="CK236" s="46"/>
      <c r="CL236" s="46"/>
      <c r="CM236" s="46"/>
    </row>
    <row r="237" spans="1:94" s="26" customFormat="1" hidden="1" x14ac:dyDescent="0.3">
      <c r="A237" s="29" t="s">
        <v>321</v>
      </c>
      <c r="B237" s="139" t="s">
        <v>36</v>
      </c>
      <c r="C237" s="141">
        <f t="shared" si="169"/>
        <v>2</v>
      </c>
      <c r="D237" s="141">
        <f>SUM(D238:D238)</f>
        <v>0</v>
      </c>
      <c r="E237" s="141">
        <f t="shared" si="136"/>
        <v>2</v>
      </c>
      <c r="F237" s="141">
        <f t="shared" si="137"/>
        <v>2</v>
      </c>
      <c r="G237" s="141">
        <f t="shared" ref="G237:L237" si="200">SUM(G238:G238)</f>
        <v>0</v>
      </c>
      <c r="H237" s="141">
        <f t="shared" si="200"/>
        <v>0</v>
      </c>
      <c r="I237" s="141">
        <f t="shared" si="200"/>
        <v>0</v>
      </c>
      <c r="J237" s="141">
        <f t="shared" si="200"/>
        <v>0</v>
      </c>
      <c r="K237" s="141">
        <f t="shared" si="200"/>
        <v>0</v>
      </c>
      <c r="L237" s="141">
        <f t="shared" si="200"/>
        <v>2</v>
      </c>
      <c r="M237" s="141">
        <f t="shared" si="185"/>
        <v>0</v>
      </c>
      <c r="N237" s="141">
        <f t="shared" ref="N237:T237" si="201">SUM(N238:N238)</f>
        <v>0</v>
      </c>
      <c r="O237" s="141">
        <f t="shared" si="201"/>
        <v>0</v>
      </c>
      <c r="P237" s="141">
        <f t="shared" si="201"/>
        <v>0</v>
      </c>
      <c r="Q237" s="141">
        <f t="shared" si="201"/>
        <v>0</v>
      </c>
      <c r="R237" s="141">
        <f t="shared" si="201"/>
        <v>0</v>
      </c>
      <c r="S237" s="141">
        <f t="shared" si="201"/>
        <v>0</v>
      </c>
      <c r="T237" s="141">
        <f t="shared" si="201"/>
        <v>0</v>
      </c>
      <c r="U237" s="141">
        <f t="shared" si="186"/>
        <v>0</v>
      </c>
      <c r="V237" s="141">
        <f t="shared" ref="V237:AC237" si="202">SUM(V238:V238)</f>
        <v>0</v>
      </c>
      <c r="W237" s="141">
        <f t="shared" si="202"/>
        <v>0</v>
      </c>
      <c r="X237" s="141">
        <f t="shared" si="202"/>
        <v>0</v>
      </c>
      <c r="Y237" s="141">
        <f t="shared" si="202"/>
        <v>0</v>
      </c>
      <c r="Z237" s="141">
        <f t="shared" si="202"/>
        <v>0</v>
      </c>
      <c r="AA237" s="141">
        <f t="shared" si="202"/>
        <v>0</v>
      </c>
      <c r="AB237" s="141">
        <f t="shared" si="202"/>
        <v>0</v>
      </c>
      <c r="AC237" s="141">
        <f t="shared" si="202"/>
        <v>0</v>
      </c>
      <c r="AD237" s="141">
        <f t="shared" si="187"/>
        <v>0</v>
      </c>
      <c r="AE237" s="141">
        <f t="shared" ref="AE237:BF237" si="203">SUM(AE238:AE238)</f>
        <v>0</v>
      </c>
      <c r="AF237" s="141">
        <f t="shared" si="203"/>
        <v>0</v>
      </c>
      <c r="AG237" s="141">
        <f t="shared" si="203"/>
        <v>0</v>
      </c>
      <c r="AH237" s="141">
        <f t="shared" si="203"/>
        <v>0</v>
      </c>
      <c r="AI237" s="141">
        <f t="shared" si="203"/>
        <v>0</v>
      </c>
      <c r="AJ237" s="141">
        <f t="shared" si="203"/>
        <v>0</v>
      </c>
      <c r="AK237" s="141">
        <f t="shared" si="203"/>
        <v>0</v>
      </c>
      <c r="AL237" s="141">
        <f t="shared" si="203"/>
        <v>0</v>
      </c>
      <c r="AM237" s="141">
        <f t="shared" si="203"/>
        <v>0</v>
      </c>
      <c r="AN237" s="141">
        <f t="shared" si="203"/>
        <v>0</v>
      </c>
      <c r="AO237" s="141">
        <f t="shared" si="203"/>
        <v>0</v>
      </c>
      <c r="AP237" s="141">
        <f t="shared" si="203"/>
        <v>0</v>
      </c>
      <c r="AQ237" s="141">
        <f t="shared" si="203"/>
        <v>0</v>
      </c>
      <c r="AR237" s="141">
        <f t="shared" si="203"/>
        <v>0</v>
      </c>
      <c r="AS237" s="141">
        <f t="shared" si="203"/>
        <v>0</v>
      </c>
      <c r="AT237" s="141">
        <f t="shared" si="203"/>
        <v>0</v>
      </c>
      <c r="AU237" s="141">
        <f t="shared" si="203"/>
        <v>0</v>
      </c>
      <c r="AV237" s="141">
        <f t="shared" si="203"/>
        <v>0</v>
      </c>
      <c r="AW237" s="141">
        <f t="shared" si="203"/>
        <v>0</v>
      </c>
      <c r="AX237" s="141">
        <f t="shared" si="203"/>
        <v>0</v>
      </c>
      <c r="AY237" s="141">
        <f t="shared" si="203"/>
        <v>0</v>
      </c>
      <c r="AZ237" s="141">
        <f t="shared" si="203"/>
        <v>0</v>
      </c>
      <c r="BA237" s="141">
        <f t="shared" si="203"/>
        <v>0</v>
      </c>
      <c r="BB237" s="141">
        <f t="shared" si="203"/>
        <v>0</v>
      </c>
      <c r="BC237" s="141">
        <f t="shared" si="203"/>
        <v>0</v>
      </c>
      <c r="BD237" s="141">
        <f t="shared" si="203"/>
        <v>0</v>
      </c>
      <c r="BE237" s="141">
        <f t="shared" si="203"/>
        <v>0</v>
      </c>
      <c r="BF237" s="141">
        <f t="shared" si="203"/>
        <v>0</v>
      </c>
      <c r="BG237" s="141">
        <f t="shared" si="151"/>
        <v>0</v>
      </c>
      <c r="BH237" s="141">
        <f>SUM(BH238:BH238)</f>
        <v>0</v>
      </c>
      <c r="BI237" s="141">
        <f>SUM(BI238:BI238)</f>
        <v>0</v>
      </c>
      <c r="BJ237" s="141">
        <f>SUM(BJ238:BJ238)</f>
        <v>0</v>
      </c>
      <c r="BK237" s="29"/>
      <c r="BL237" s="29"/>
      <c r="BM237" s="29"/>
      <c r="BN237" s="29"/>
      <c r="BO237" s="29"/>
      <c r="BP237" s="143">
        <v>0</v>
      </c>
      <c r="BR237" s="572"/>
      <c r="CH237" s="573"/>
    </row>
    <row r="238" spans="1:94" s="49" customFormat="1" ht="48" hidden="1" customHeight="1" x14ac:dyDescent="0.3">
      <c r="A238" s="15">
        <v>1</v>
      </c>
      <c r="B238" s="576" t="s">
        <v>325</v>
      </c>
      <c r="C238" s="7">
        <f t="shared" si="169"/>
        <v>2</v>
      </c>
      <c r="D238" s="7"/>
      <c r="E238" s="7">
        <f t="shared" si="136"/>
        <v>2</v>
      </c>
      <c r="F238" s="7">
        <f t="shared" si="137"/>
        <v>2</v>
      </c>
      <c r="G238" s="7">
        <f t="shared" ref="G238" si="204">H238+I238+J238</f>
        <v>0</v>
      </c>
      <c r="H238" s="58"/>
      <c r="I238" s="565"/>
      <c r="J238" s="565"/>
      <c r="K238" s="58"/>
      <c r="L238" s="7">
        <v>2</v>
      </c>
      <c r="M238" s="7">
        <f t="shared" si="185"/>
        <v>0</v>
      </c>
      <c r="N238" s="565"/>
      <c r="O238" s="565"/>
      <c r="P238" s="565"/>
      <c r="Q238" s="565"/>
      <c r="R238" s="565"/>
      <c r="S238" s="565"/>
      <c r="T238" s="565"/>
      <c r="U238" s="7">
        <f t="shared" si="186"/>
        <v>0</v>
      </c>
      <c r="V238" s="565"/>
      <c r="W238" s="565"/>
      <c r="X238" s="565"/>
      <c r="Y238" s="565"/>
      <c r="Z238" s="565"/>
      <c r="AA238" s="565"/>
      <c r="AB238" s="565"/>
      <c r="AC238" s="565"/>
      <c r="AD238" s="25">
        <f t="shared" si="187"/>
        <v>0</v>
      </c>
      <c r="AE238" s="58"/>
      <c r="AF238" s="58"/>
      <c r="AG238" s="565"/>
      <c r="AH238" s="565"/>
      <c r="AI238" s="58"/>
      <c r="AJ238" s="565"/>
      <c r="AK238" s="58"/>
      <c r="AL238" s="565"/>
      <c r="AM238" s="565"/>
      <c r="AN238" s="565"/>
      <c r="AO238" s="565"/>
      <c r="AP238" s="565"/>
      <c r="AQ238" s="565"/>
      <c r="AR238" s="565"/>
      <c r="AS238" s="565"/>
      <c r="AT238" s="565"/>
      <c r="AU238" s="565"/>
      <c r="AV238" s="565"/>
      <c r="AW238" s="565"/>
      <c r="AX238" s="565"/>
      <c r="AY238" s="58"/>
      <c r="AZ238" s="58"/>
      <c r="BA238" s="565"/>
      <c r="BB238" s="565"/>
      <c r="BC238" s="565"/>
      <c r="BD238" s="58"/>
      <c r="BE238" s="565"/>
      <c r="BF238" s="565"/>
      <c r="BG238" s="7">
        <f t="shared" si="151"/>
        <v>0</v>
      </c>
      <c r="BH238" s="11"/>
      <c r="BI238" s="11"/>
      <c r="BJ238" s="11"/>
      <c r="BK238" s="10" t="s">
        <v>409</v>
      </c>
      <c r="BL238" s="38" t="s">
        <v>161</v>
      </c>
      <c r="BM238" s="63" t="s">
        <v>1063</v>
      </c>
      <c r="BN238" s="45" t="s">
        <v>114</v>
      </c>
      <c r="BO238" s="15" t="s">
        <v>510</v>
      </c>
      <c r="BP238" s="15" t="s">
        <v>954</v>
      </c>
      <c r="BQ238" s="46"/>
      <c r="BR238" s="631"/>
      <c r="BT238" s="46"/>
      <c r="BU238" s="46"/>
      <c r="BV238" s="46"/>
      <c r="BW238" s="46"/>
      <c r="BX238" s="46"/>
      <c r="BY238" s="46"/>
      <c r="BZ238" s="46"/>
      <c r="CA238" s="46"/>
      <c r="CB238" s="46"/>
      <c r="CC238" s="46"/>
      <c r="CD238" s="46"/>
      <c r="CE238" s="46"/>
      <c r="CF238" s="46"/>
      <c r="CG238" s="46"/>
      <c r="CH238" s="588"/>
      <c r="CI238" s="46"/>
      <c r="CJ238" s="46"/>
      <c r="CK238" s="46"/>
      <c r="CL238" s="46"/>
      <c r="CM238" s="46"/>
    </row>
    <row r="239" spans="1:94" s="26" customFormat="1" hidden="1" x14ac:dyDescent="0.3">
      <c r="A239" s="29" t="s">
        <v>328</v>
      </c>
      <c r="B239" s="139" t="s">
        <v>37</v>
      </c>
      <c r="C239" s="141">
        <f t="shared" si="169"/>
        <v>0.2</v>
      </c>
      <c r="D239" s="141">
        <f>SUM(D240:D241)</f>
        <v>0.2</v>
      </c>
      <c r="E239" s="141">
        <f t="shared" ref="E239:E274" si="205">F239+U239+BG239</f>
        <v>0</v>
      </c>
      <c r="F239" s="141">
        <f t="shared" ref="F239:F274" si="206">G239+K239+L239+M239+R239+S239+T239</f>
        <v>0</v>
      </c>
      <c r="G239" s="141">
        <f t="shared" ref="G239:L239" si="207">SUM(G240:G241)</f>
        <v>0</v>
      </c>
      <c r="H239" s="141">
        <f t="shared" si="207"/>
        <v>0</v>
      </c>
      <c r="I239" s="141">
        <f t="shared" si="207"/>
        <v>0</v>
      </c>
      <c r="J239" s="141">
        <f t="shared" si="207"/>
        <v>0</v>
      </c>
      <c r="K239" s="141">
        <f t="shared" si="207"/>
        <v>0</v>
      </c>
      <c r="L239" s="141">
        <f t="shared" si="207"/>
        <v>0</v>
      </c>
      <c r="M239" s="141">
        <f t="shared" si="185"/>
        <v>0</v>
      </c>
      <c r="N239" s="141">
        <f t="shared" ref="N239:BF239" si="208">SUM(N240:N241)</f>
        <v>0</v>
      </c>
      <c r="O239" s="141">
        <f t="shared" si="208"/>
        <v>0</v>
      </c>
      <c r="P239" s="141">
        <f t="shared" si="208"/>
        <v>0</v>
      </c>
      <c r="Q239" s="141">
        <f t="shared" si="208"/>
        <v>0</v>
      </c>
      <c r="R239" s="141">
        <f t="shared" si="208"/>
        <v>0</v>
      </c>
      <c r="S239" s="141">
        <f t="shared" si="208"/>
        <v>0</v>
      </c>
      <c r="T239" s="141">
        <f t="shared" si="208"/>
        <v>0</v>
      </c>
      <c r="U239" s="141">
        <f t="shared" si="208"/>
        <v>0</v>
      </c>
      <c r="V239" s="141">
        <f t="shared" si="208"/>
        <v>0</v>
      </c>
      <c r="W239" s="141">
        <f t="shared" si="208"/>
        <v>0</v>
      </c>
      <c r="X239" s="141">
        <f t="shared" si="208"/>
        <v>0</v>
      </c>
      <c r="Y239" s="141">
        <f t="shared" si="208"/>
        <v>0</v>
      </c>
      <c r="Z239" s="141">
        <f t="shared" si="208"/>
        <v>0</v>
      </c>
      <c r="AA239" s="141">
        <f t="shared" si="208"/>
        <v>0</v>
      </c>
      <c r="AB239" s="141">
        <f t="shared" si="208"/>
        <v>0</v>
      </c>
      <c r="AC239" s="141">
        <f t="shared" si="208"/>
        <v>0</v>
      </c>
      <c r="AD239" s="141">
        <f t="shared" si="208"/>
        <v>0</v>
      </c>
      <c r="AE239" s="141">
        <f t="shared" si="208"/>
        <v>0</v>
      </c>
      <c r="AF239" s="141">
        <f t="shared" si="208"/>
        <v>0</v>
      </c>
      <c r="AG239" s="141">
        <f t="shared" si="208"/>
        <v>0</v>
      </c>
      <c r="AH239" s="141">
        <f t="shared" si="208"/>
        <v>0</v>
      </c>
      <c r="AI239" s="141">
        <f t="shared" si="208"/>
        <v>0</v>
      </c>
      <c r="AJ239" s="141">
        <f t="shared" si="208"/>
        <v>0</v>
      </c>
      <c r="AK239" s="141">
        <f t="shared" si="208"/>
        <v>0</v>
      </c>
      <c r="AL239" s="141">
        <f t="shared" si="208"/>
        <v>0</v>
      </c>
      <c r="AM239" s="141">
        <f t="shared" si="208"/>
        <v>0</v>
      </c>
      <c r="AN239" s="141">
        <f t="shared" si="208"/>
        <v>0</v>
      </c>
      <c r="AO239" s="141">
        <f t="shared" si="208"/>
        <v>0</v>
      </c>
      <c r="AP239" s="141">
        <f t="shared" si="208"/>
        <v>0</v>
      </c>
      <c r="AQ239" s="141">
        <f t="shared" si="208"/>
        <v>0</v>
      </c>
      <c r="AR239" s="141">
        <f t="shared" si="208"/>
        <v>0</v>
      </c>
      <c r="AS239" s="141">
        <f t="shared" si="208"/>
        <v>0</v>
      </c>
      <c r="AT239" s="141">
        <f t="shared" si="208"/>
        <v>0</v>
      </c>
      <c r="AU239" s="141">
        <f t="shared" si="208"/>
        <v>0</v>
      </c>
      <c r="AV239" s="141">
        <f t="shared" si="208"/>
        <v>0</v>
      </c>
      <c r="AW239" s="141">
        <f t="shared" si="208"/>
        <v>0</v>
      </c>
      <c r="AX239" s="141">
        <f t="shared" si="208"/>
        <v>0</v>
      </c>
      <c r="AY239" s="141">
        <f t="shared" si="208"/>
        <v>0</v>
      </c>
      <c r="AZ239" s="141">
        <f t="shared" si="208"/>
        <v>0</v>
      </c>
      <c r="BA239" s="141">
        <f t="shared" si="208"/>
        <v>0</v>
      </c>
      <c r="BB239" s="141">
        <f t="shared" si="208"/>
        <v>0</v>
      </c>
      <c r="BC239" s="141">
        <f t="shared" si="208"/>
        <v>0</v>
      </c>
      <c r="BD239" s="141">
        <f t="shared" si="208"/>
        <v>0</v>
      </c>
      <c r="BE239" s="141">
        <f t="shared" si="208"/>
        <v>0</v>
      </c>
      <c r="BF239" s="141">
        <f t="shared" si="208"/>
        <v>0</v>
      </c>
      <c r="BG239" s="141">
        <f t="shared" si="151"/>
        <v>0</v>
      </c>
      <c r="BH239" s="141">
        <f>SUM(BH240:BH241)</f>
        <v>0</v>
      </c>
      <c r="BI239" s="141">
        <f>SUM(BI240:BI241)</f>
        <v>0</v>
      </c>
      <c r="BJ239" s="141">
        <f>SUM(BJ240:BJ241)</f>
        <v>0</v>
      </c>
      <c r="BK239" s="29"/>
      <c r="BL239" s="29"/>
      <c r="BM239" s="29"/>
      <c r="BN239" s="29"/>
      <c r="BO239" s="29"/>
      <c r="BP239" s="143">
        <v>0</v>
      </c>
      <c r="BR239" s="572"/>
      <c r="CH239" s="573"/>
    </row>
    <row r="240" spans="1:94" s="49" customFormat="1" ht="41.65" hidden="1" customHeight="1" x14ac:dyDescent="0.3">
      <c r="A240" s="15">
        <v>1</v>
      </c>
      <c r="B240" s="11" t="s">
        <v>777</v>
      </c>
      <c r="C240" s="7">
        <f t="shared" si="169"/>
        <v>0.1</v>
      </c>
      <c r="D240" s="7">
        <v>0.1</v>
      </c>
      <c r="E240" s="7">
        <f t="shared" si="205"/>
        <v>0</v>
      </c>
      <c r="F240" s="7">
        <f t="shared" si="206"/>
        <v>0</v>
      </c>
      <c r="G240" s="7">
        <f>H240+I240+J240</f>
        <v>0</v>
      </c>
      <c r="H240" s="58"/>
      <c r="I240" s="565"/>
      <c r="J240" s="565"/>
      <c r="K240" s="569"/>
      <c r="L240" s="569"/>
      <c r="M240" s="7">
        <f t="shared" si="185"/>
        <v>0</v>
      </c>
      <c r="N240" s="569"/>
      <c r="O240" s="565"/>
      <c r="P240" s="569"/>
      <c r="Q240" s="565"/>
      <c r="R240" s="569"/>
      <c r="S240" s="565"/>
      <c r="T240" s="565"/>
      <c r="U240" s="7">
        <f t="shared" ref="U240:U269" si="209">V240+W240+X240+Y240+Z240+AA240+AB240+AC240+AD240+AU240+AV240+AW240+AX240+AY240+AZ240+BA240+BB240+BC240+BD240+BE240+BF240</f>
        <v>0</v>
      </c>
      <c r="V240" s="565"/>
      <c r="W240" s="565"/>
      <c r="X240" s="565"/>
      <c r="Y240" s="565"/>
      <c r="Z240" s="569"/>
      <c r="AA240" s="565"/>
      <c r="AB240" s="565"/>
      <c r="AC240" s="565"/>
      <c r="AD240" s="25">
        <f t="shared" ref="AD240:AD269" si="210">SUM(AE240:AT240)</f>
        <v>0</v>
      </c>
      <c r="AE240" s="569"/>
      <c r="AF240" s="569"/>
      <c r="AG240" s="565"/>
      <c r="AH240" s="565"/>
      <c r="AI240" s="569"/>
      <c r="AJ240" s="565"/>
      <c r="AK240" s="569"/>
      <c r="AL240" s="565"/>
      <c r="AM240" s="565"/>
      <c r="AN240" s="565"/>
      <c r="AO240" s="565"/>
      <c r="AP240" s="565"/>
      <c r="AQ240" s="565"/>
      <c r="AR240" s="565"/>
      <c r="AS240" s="565"/>
      <c r="AT240" s="565"/>
      <c r="AU240" s="565"/>
      <c r="AV240" s="569"/>
      <c r="AW240" s="565"/>
      <c r="AX240" s="565"/>
      <c r="AY240" s="569"/>
      <c r="AZ240" s="569"/>
      <c r="BA240" s="565"/>
      <c r="BB240" s="565"/>
      <c r="BC240" s="565"/>
      <c r="BD240" s="569"/>
      <c r="BE240" s="565"/>
      <c r="BF240" s="565"/>
      <c r="BG240" s="7">
        <f t="shared" si="151"/>
        <v>0</v>
      </c>
      <c r="BH240" s="11"/>
      <c r="BI240" s="21"/>
      <c r="BJ240" s="11"/>
      <c r="BK240" s="10" t="s">
        <v>409</v>
      </c>
      <c r="BL240" s="38" t="s">
        <v>132</v>
      </c>
      <c r="BM240" s="15"/>
      <c r="BN240" s="15" t="s">
        <v>115</v>
      </c>
      <c r="BO240" s="15" t="s">
        <v>768</v>
      </c>
      <c r="BP240" s="15" t="s">
        <v>954</v>
      </c>
      <c r="BQ240" s="46"/>
      <c r="BR240" s="631"/>
      <c r="BT240" s="46"/>
      <c r="BU240" s="46"/>
      <c r="BV240" s="46"/>
      <c r="BW240" s="46"/>
      <c r="BX240" s="46"/>
      <c r="BY240" s="46"/>
      <c r="BZ240" s="46"/>
      <c r="CA240" s="46"/>
      <c r="CB240" s="46"/>
      <c r="CC240" s="46"/>
      <c r="CD240" s="46"/>
      <c r="CE240" s="46"/>
      <c r="CF240" s="46"/>
      <c r="CG240" s="46"/>
      <c r="CH240" s="588"/>
      <c r="CI240" s="46"/>
      <c r="CJ240" s="46"/>
      <c r="CK240" s="46"/>
      <c r="CL240" s="46"/>
      <c r="CM240" s="46"/>
    </row>
    <row r="241" spans="1:93" s="49" customFormat="1" ht="38.1" hidden="1" customHeight="1" x14ac:dyDescent="0.3">
      <c r="A241" s="15">
        <v>3</v>
      </c>
      <c r="B241" s="11" t="s">
        <v>778</v>
      </c>
      <c r="C241" s="7">
        <f t="shared" si="169"/>
        <v>0.1</v>
      </c>
      <c r="D241" s="7">
        <v>0.1</v>
      </c>
      <c r="E241" s="7">
        <f t="shared" si="205"/>
        <v>0</v>
      </c>
      <c r="F241" s="7">
        <f t="shared" si="206"/>
        <v>0</v>
      </c>
      <c r="G241" s="7">
        <f>H241+I241+J241</f>
        <v>0</v>
      </c>
      <c r="H241" s="58"/>
      <c r="I241" s="565"/>
      <c r="J241" s="565"/>
      <c r="K241" s="569"/>
      <c r="L241" s="569"/>
      <c r="M241" s="7">
        <f t="shared" si="185"/>
        <v>0</v>
      </c>
      <c r="N241" s="569"/>
      <c r="O241" s="565"/>
      <c r="P241" s="569"/>
      <c r="Q241" s="565"/>
      <c r="R241" s="569"/>
      <c r="S241" s="565"/>
      <c r="T241" s="565"/>
      <c r="U241" s="7">
        <f t="shared" si="209"/>
        <v>0</v>
      </c>
      <c r="V241" s="565"/>
      <c r="W241" s="565"/>
      <c r="X241" s="565"/>
      <c r="Y241" s="565"/>
      <c r="Z241" s="569"/>
      <c r="AA241" s="565"/>
      <c r="AB241" s="565"/>
      <c r="AC241" s="565"/>
      <c r="AD241" s="25">
        <f t="shared" si="210"/>
        <v>0</v>
      </c>
      <c r="AE241" s="569"/>
      <c r="AF241" s="569"/>
      <c r="AG241" s="565"/>
      <c r="AH241" s="565"/>
      <c r="AI241" s="569"/>
      <c r="AJ241" s="565"/>
      <c r="AK241" s="569"/>
      <c r="AL241" s="565"/>
      <c r="AM241" s="565"/>
      <c r="AN241" s="565"/>
      <c r="AO241" s="565"/>
      <c r="AP241" s="565"/>
      <c r="AQ241" s="565"/>
      <c r="AR241" s="565"/>
      <c r="AS241" s="565"/>
      <c r="AT241" s="565"/>
      <c r="AU241" s="565"/>
      <c r="AV241" s="569"/>
      <c r="AW241" s="565"/>
      <c r="AX241" s="565"/>
      <c r="AY241" s="569"/>
      <c r="AZ241" s="569"/>
      <c r="BA241" s="565"/>
      <c r="BB241" s="565"/>
      <c r="BC241" s="565"/>
      <c r="BD241" s="569"/>
      <c r="BE241" s="565"/>
      <c r="BF241" s="565"/>
      <c r="BG241" s="7">
        <f t="shared" ref="BG241:BG246" si="211">BH241+BI241+BJ241</f>
        <v>0</v>
      </c>
      <c r="BH241" s="11"/>
      <c r="BI241" s="21"/>
      <c r="BJ241" s="11"/>
      <c r="BK241" s="10" t="s">
        <v>409</v>
      </c>
      <c r="BL241" s="38" t="s">
        <v>139</v>
      </c>
      <c r="BM241" s="15" t="s">
        <v>1064</v>
      </c>
      <c r="BN241" s="15" t="s">
        <v>115</v>
      </c>
      <c r="BO241" s="15" t="s">
        <v>768</v>
      </c>
      <c r="BP241" s="15" t="s">
        <v>954</v>
      </c>
      <c r="BQ241" s="46"/>
      <c r="BR241" s="631"/>
      <c r="BS241" s="49" t="s">
        <v>1118</v>
      </c>
      <c r="BT241" s="46"/>
      <c r="BU241" s="46"/>
      <c r="BV241" s="46"/>
      <c r="BW241" s="46"/>
      <c r="BX241" s="46"/>
      <c r="BY241" s="46"/>
      <c r="BZ241" s="46"/>
      <c r="CA241" s="46"/>
      <c r="CB241" s="46"/>
      <c r="CC241" s="46"/>
      <c r="CD241" s="46"/>
      <c r="CE241" s="46"/>
      <c r="CF241" s="46"/>
      <c r="CG241" s="46"/>
      <c r="CH241" s="588"/>
      <c r="CI241" s="46"/>
      <c r="CJ241" s="46"/>
      <c r="CK241" s="46"/>
      <c r="CL241" s="46"/>
      <c r="CM241" s="46"/>
    </row>
    <row r="242" spans="1:93" s="26" customFormat="1" hidden="1" x14ac:dyDescent="0.3">
      <c r="A242" s="29" t="s">
        <v>329</v>
      </c>
      <c r="B242" s="139" t="s">
        <v>330</v>
      </c>
      <c r="C242" s="141">
        <f t="shared" si="169"/>
        <v>0.03</v>
      </c>
      <c r="D242" s="141">
        <f>SUM(D243:D243)</f>
        <v>0</v>
      </c>
      <c r="E242" s="141">
        <f t="shared" si="205"/>
        <v>0.03</v>
      </c>
      <c r="F242" s="141">
        <f t="shared" si="206"/>
        <v>0.03</v>
      </c>
      <c r="G242" s="141">
        <f t="shared" ref="G242:L242" si="212">SUM(G243:G243)</f>
        <v>0</v>
      </c>
      <c r="H242" s="141">
        <f t="shared" si="212"/>
        <v>0</v>
      </c>
      <c r="I242" s="141">
        <f t="shared" si="212"/>
        <v>0</v>
      </c>
      <c r="J242" s="141">
        <f t="shared" si="212"/>
        <v>0</v>
      </c>
      <c r="K242" s="141">
        <f t="shared" si="212"/>
        <v>0</v>
      </c>
      <c r="L242" s="141">
        <f t="shared" si="212"/>
        <v>0</v>
      </c>
      <c r="M242" s="141">
        <f t="shared" si="185"/>
        <v>0.03</v>
      </c>
      <c r="N242" s="141">
        <f t="shared" ref="N242:T242" si="213">SUM(N243:N243)</f>
        <v>0</v>
      </c>
      <c r="O242" s="141">
        <f t="shared" si="213"/>
        <v>0</v>
      </c>
      <c r="P242" s="141">
        <f t="shared" si="213"/>
        <v>0.03</v>
      </c>
      <c r="Q242" s="141">
        <f t="shared" si="213"/>
        <v>0</v>
      </c>
      <c r="R242" s="141">
        <f t="shared" si="213"/>
        <v>0</v>
      </c>
      <c r="S242" s="141">
        <f t="shared" si="213"/>
        <v>0</v>
      </c>
      <c r="T242" s="141">
        <f t="shared" si="213"/>
        <v>0</v>
      </c>
      <c r="U242" s="141">
        <f t="shared" si="209"/>
        <v>0</v>
      </c>
      <c r="V242" s="141">
        <f t="shared" ref="V242:AC242" si="214">SUM(V243:V243)</f>
        <v>0</v>
      </c>
      <c r="W242" s="141">
        <f t="shared" si="214"/>
        <v>0</v>
      </c>
      <c r="X242" s="141">
        <f t="shared" si="214"/>
        <v>0</v>
      </c>
      <c r="Y242" s="141">
        <f t="shared" si="214"/>
        <v>0</v>
      </c>
      <c r="Z242" s="141">
        <f t="shared" si="214"/>
        <v>0</v>
      </c>
      <c r="AA242" s="141">
        <f t="shared" si="214"/>
        <v>0</v>
      </c>
      <c r="AB242" s="141">
        <f t="shared" si="214"/>
        <v>0</v>
      </c>
      <c r="AC242" s="141">
        <f t="shared" si="214"/>
        <v>0</v>
      </c>
      <c r="AD242" s="141">
        <f t="shared" si="210"/>
        <v>0</v>
      </c>
      <c r="AE242" s="141">
        <f t="shared" ref="AE242:BF242" si="215">SUM(AE243:AE243)</f>
        <v>0</v>
      </c>
      <c r="AF242" s="141">
        <f t="shared" si="215"/>
        <v>0</v>
      </c>
      <c r="AG242" s="141">
        <f t="shared" si="215"/>
        <v>0</v>
      </c>
      <c r="AH242" s="141">
        <f t="shared" si="215"/>
        <v>0</v>
      </c>
      <c r="AI242" s="141">
        <f t="shared" si="215"/>
        <v>0</v>
      </c>
      <c r="AJ242" s="141">
        <f t="shared" si="215"/>
        <v>0</v>
      </c>
      <c r="AK242" s="141">
        <f t="shared" si="215"/>
        <v>0</v>
      </c>
      <c r="AL242" s="141">
        <f t="shared" si="215"/>
        <v>0</v>
      </c>
      <c r="AM242" s="141">
        <f t="shared" si="215"/>
        <v>0</v>
      </c>
      <c r="AN242" s="141">
        <f t="shared" si="215"/>
        <v>0</v>
      </c>
      <c r="AO242" s="141">
        <f t="shared" si="215"/>
        <v>0</v>
      </c>
      <c r="AP242" s="141">
        <f t="shared" si="215"/>
        <v>0</v>
      </c>
      <c r="AQ242" s="141">
        <f t="shared" si="215"/>
        <v>0</v>
      </c>
      <c r="AR242" s="141">
        <f t="shared" si="215"/>
        <v>0</v>
      </c>
      <c r="AS242" s="141">
        <f t="shared" si="215"/>
        <v>0</v>
      </c>
      <c r="AT242" s="141">
        <f t="shared" si="215"/>
        <v>0</v>
      </c>
      <c r="AU242" s="141">
        <f t="shared" si="215"/>
        <v>0</v>
      </c>
      <c r="AV242" s="141">
        <f t="shared" si="215"/>
        <v>0</v>
      </c>
      <c r="AW242" s="141">
        <f t="shared" si="215"/>
        <v>0</v>
      </c>
      <c r="AX242" s="141">
        <f t="shared" si="215"/>
        <v>0</v>
      </c>
      <c r="AY242" s="141">
        <f t="shared" si="215"/>
        <v>0</v>
      </c>
      <c r="AZ242" s="141">
        <f t="shared" si="215"/>
        <v>0</v>
      </c>
      <c r="BA242" s="141">
        <f t="shared" si="215"/>
        <v>0</v>
      </c>
      <c r="BB242" s="141">
        <f t="shared" si="215"/>
        <v>0</v>
      </c>
      <c r="BC242" s="141">
        <f t="shared" si="215"/>
        <v>0</v>
      </c>
      <c r="BD242" s="141">
        <f t="shared" si="215"/>
        <v>0</v>
      </c>
      <c r="BE242" s="141">
        <f t="shared" si="215"/>
        <v>0</v>
      </c>
      <c r="BF242" s="141">
        <f t="shared" si="215"/>
        <v>0</v>
      </c>
      <c r="BG242" s="141">
        <f t="shared" si="211"/>
        <v>0</v>
      </c>
      <c r="BH242" s="141">
        <f>SUM(BH243:BH243)</f>
        <v>0</v>
      </c>
      <c r="BI242" s="141">
        <f>SUM(BI243:BI243)</f>
        <v>0</v>
      </c>
      <c r="BJ242" s="141">
        <f>SUM(BJ243:BJ243)</f>
        <v>0</v>
      </c>
      <c r="BK242" s="29"/>
      <c r="BL242" s="29"/>
      <c r="BM242" s="27"/>
      <c r="BN242" s="29"/>
      <c r="BO242" s="29"/>
      <c r="BP242" s="143">
        <v>0</v>
      </c>
      <c r="BR242" s="572"/>
      <c r="CH242" s="573"/>
    </row>
    <row r="243" spans="1:93" s="49" customFormat="1" ht="39.6" hidden="1" customHeight="1" x14ac:dyDescent="0.3">
      <c r="A243" s="15">
        <v>1</v>
      </c>
      <c r="B243" s="11" t="s">
        <v>515</v>
      </c>
      <c r="C243" s="7">
        <f t="shared" si="169"/>
        <v>0.03</v>
      </c>
      <c r="D243" s="7"/>
      <c r="E243" s="7">
        <f t="shared" si="205"/>
        <v>0.03</v>
      </c>
      <c r="F243" s="7">
        <f t="shared" si="206"/>
        <v>0.03</v>
      </c>
      <c r="G243" s="7">
        <f>H243+I243+J243</f>
        <v>0</v>
      </c>
      <c r="H243" s="565"/>
      <c r="I243" s="565"/>
      <c r="J243" s="565"/>
      <c r="K243" s="565"/>
      <c r="L243" s="565"/>
      <c r="M243" s="7">
        <f t="shared" si="185"/>
        <v>0.03</v>
      </c>
      <c r="N243" s="565"/>
      <c r="O243" s="565"/>
      <c r="P243" s="58">
        <v>0.03</v>
      </c>
      <c r="Q243" s="565"/>
      <c r="R243" s="565"/>
      <c r="S243" s="565"/>
      <c r="T243" s="565"/>
      <c r="U243" s="7">
        <f t="shared" si="209"/>
        <v>0</v>
      </c>
      <c r="V243" s="565"/>
      <c r="W243" s="565"/>
      <c r="X243" s="565"/>
      <c r="Y243" s="565"/>
      <c r="Z243" s="565"/>
      <c r="AA243" s="565"/>
      <c r="AB243" s="565"/>
      <c r="AC243" s="565"/>
      <c r="AD243" s="25">
        <f t="shared" si="210"/>
        <v>0</v>
      </c>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7">
        <f t="shared" si="211"/>
        <v>0</v>
      </c>
      <c r="BH243" s="11"/>
      <c r="BI243" s="11"/>
      <c r="BJ243" s="11"/>
      <c r="BK243" s="10" t="s">
        <v>409</v>
      </c>
      <c r="BL243" s="15" t="s">
        <v>137</v>
      </c>
      <c r="BM243" s="15"/>
      <c r="BN243" s="15" t="s">
        <v>116</v>
      </c>
      <c r="BO243" s="45"/>
      <c r="BP243" s="15" t="s">
        <v>954</v>
      </c>
      <c r="BQ243" s="46"/>
      <c r="BR243" s="631"/>
      <c r="BT243" s="46"/>
      <c r="BU243" s="46"/>
      <c r="BV243" s="46"/>
      <c r="BW243" s="46"/>
      <c r="BX243" s="46"/>
      <c r="BY243" s="46"/>
      <c r="BZ243" s="46"/>
      <c r="CA243" s="46"/>
      <c r="CB243" s="46"/>
      <c r="CC243" s="46"/>
      <c r="CD243" s="46"/>
      <c r="CE243" s="46"/>
      <c r="CF243" s="46"/>
      <c r="CG243" s="46"/>
      <c r="CH243" s="588"/>
      <c r="CI243" s="46"/>
      <c r="CJ243" s="46"/>
      <c r="CK243" s="46"/>
      <c r="CL243" s="46"/>
      <c r="CM243" s="46"/>
    </row>
    <row r="244" spans="1:93" s="26" customFormat="1" hidden="1" x14ac:dyDescent="0.3">
      <c r="A244" s="29" t="s">
        <v>339</v>
      </c>
      <c r="B244" s="139" t="s">
        <v>39</v>
      </c>
      <c r="C244" s="141">
        <f t="shared" si="169"/>
        <v>0</v>
      </c>
      <c r="D244" s="141"/>
      <c r="E244" s="141">
        <f t="shared" si="205"/>
        <v>0</v>
      </c>
      <c r="F244" s="141">
        <f t="shared" si="206"/>
        <v>0</v>
      </c>
      <c r="G244" s="141">
        <f>H244+I244+J244</f>
        <v>0</v>
      </c>
      <c r="H244" s="141"/>
      <c r="I244" s="141"/>
      <c r="J244" s="141"/>
      <c r="K244" s="141"/>
      <c r="L244" s="141"/>
      <c r="M244" s="141">
        <f t="shared" si="185"/>
        <v>0</v>
      </c>
      <c r="N244" s="141"/>
      <c r="O244" s="141"/>
      <c r="P244" s="141"/>
      <c r="Q244" s="141"/>
      <c r="R244" s="141"/>
      <c r="S244" s="141"/>
      <c r="T244" s="141"/>
      <c r="U244" s="141">
        <f t="shared" si="209"/>
        <v>0</v>
      </c>
      <c r="V244" s="141"/>
      <c r="W244" s="141"/>
      <c r="X244" s="141"/>
      <c r="Y244" s="141"/>
      <c r="Z244" s="141"/>
      <c r="AA244" s="141"/>
      <c r="AB244" s="141"/>
      <c r="AC244" s="141"/>
      <c r="AD244" s="141">
        <f t="shared" si="210"/>
        <v>0</v>
      </c>
      <c r="AE244" s="141"/>
      <c r="AF244" s="141"/>
      <c r="AG244" s="141"/>
      <c r="AH244" s="141"/>
      <c r="AI244" s="141"/>
      <c r="AJ244" s="141"/>
      <c r="AK244" s="141"/>
      <c r="AL244" s="141"/>
      <c r="AM244" s="141"/>
      <c r="AN244" s="141"/>
      <c r="AO244" s="141"/>
      <c r="AP244" s="141"/>
      <c r="AQ244" s="141"/>
      <c r="AR244" s="141"/>
      <c r="AS244" s="141">
        <v>0</v>
      </c>
      <c r="AT244" s="141"/>
      <c r="AU244" s="141"/>
      <c r="AV244" s="141"/>
      <c r="AW244" s="141"/>
      <c r="AX244" s="141"/>
      <c r="AY244" s="141"/>
      <c r="AZ244" s="141"/>
      <c r="BA244" s="141"/>
      <c r="BB244" s="141"/>
      <c r="BC244" s="141"/>
      <c r="BD244" s="141"/>
      <c r="BE244" s="141"/>
      <c r="BF244" s="141"/>
      <c r="BG244" s="141">
        <f t="shared" si="211"/>
        <v>0</v>
      </c>
      <c r="BH244" s="141"/>
      <c r="BI244" s="141"/>
      <c r="BJ244" s="141"/>
      <c r="BK244" s="29"/>
      <c r="BL244" s="29"/>
      <c r="BM244" s="27"/>
      <c r="BN244" s="29"/>
      <c r="BO244" s="29"/>
      <c r="BP244" s="143">
        <v>0</v>
      </c>
      <c r="BR244" s="572"/>
      <c r="CH244" s="573"/>
    </row>
    <row r="245" spans="1:93" s="26" customFormat="1" hidden="1" x14ac:dyDescent="0.3">
      <c r="A245" s="29" t="s">
        <v>340</v>
      </c>
      <c r="B245" s="139" t="s">
        <v>40</v>
      </c>
      <c r="C245" s="141">
        <f t="shared" si="169"/>
        <v>0</v>
      </c>
      <c r="D245" s="141"/>
      <c r="E245" s="141">
        <f t="shared" si="205"/>
        <v>0</v>
      </c>
      <c r="F245" s="141">
        <f t="shared" si="206"/>
        <v>0</v>
      </c>
      <c r="G245" s="141">
        <f>H245+I245+J245</f>
        <v>0</v>
      </c>
      <c r="H245" s="141"/>
      <c r="I245" s="141"/>
      <c r="J245" s="141"/>
      <c r="K245" s="141"/>
      <c r="L245" s="141"/>
      <c r="M245" s="141">
        <f t="shared" si="185"/>
        <v>0</v>
      </c>
      <c r="N245" s="141"/>
      <c r="O245" s="141"/>
      <c r="P245" s="141"/>
      <c r="Q245" s="141"/>
      <c r="R245" s="141"/>
      <c r="S245" s="141"/>
      <c r="T245" s="141"/>
      <c r="U245" s="141">
        <f t="shared" si="209"/>
        <v>0</v>
      </c>
      <c r="V245" s="141"/>
      <c r="W245" s="141"/>
      <c r="X245" s="141"/>
      <c r="Y245" s="141"/>
      <c r="Z245" s="141"/>
      <c r="AA245" s="141"/>
      <c r="AB245" s="141"/>
      <c r="AC245" s="141"/>
      <c r="AD245" s="141">
        <f t="shared" si="210"/>
        <v>0</v>
      </c>
      <c r="AE245" s="141"/>
      <c r="AF245" s="141"/>
      <c r="AG245" s="141"/>
      <c r="AH245" s="141"/>
      <c r="AI245" s="141"/>
      <c r="AJ245" s="141"/>
      <c r="AK245" s="141"/>
      <c r="AL245" s="141"/>
      <c r="AM245" s="141"/>
      <c r="AN245" s="141"/>
      <c r="AO245" s="141"/>
      <c r="AP245" s="141"/>
      <c r="AQ245" s="141"/>
      <c r="AR245" s="141"/>
      <c r="AS245" s="141">
        <v>0</v>
      </c>
      <c r="AT245" s="141"/>
      <c r="AU245" s="141"/>
      <c r="AV245" s="141"/>
      <c r="AW245" s="141"/>
      <c r="AX245" s="141"/>
      <c r="AY245" s="141"/>
      <c r="AZ245" s="141"/>
      <c r="BA245" s="141"/>
      <c r="BB245" s="141"/>
      <c r="BC245" s="141"/>
      <c r="BD245" s="141"/>
      <c r="BE245" s="141"/>
      <c r="BF245" s="141"/>
      <c r="BG245" s="141">
        <f t="shared" si="211"/>
        <v>0</v>
      </c>
      <c r="BH245" s="141"/>
      <c r="BI245" s="141"/>
      <c r="BJ245" s="141"/>
      <c r="BK245" s="29"/>
      <c r="BL245" s="29"/>
      <c r="BM245" s="27"/>
      <c r="BN245" s="29"/>
      <c r="BO245" s="29"/>
      <c r="BP245" s="143">
        <v>0</v>
      </c>
      <c r="BR245" s="572"/>
      <c r="CH245" s="573"/>
    </row>
    <row r="246" spans="1:93" s="26" customFormat="1" hidden="1" x14ac:dyDescent="0.3">
      <c r="A246" s="29" t="s">
        <v>341</v>
      </c>
      <c r="B246" s="139" t="s">
        <v>41</v>
      </c>
      <c r="C246" s="141">
        <f t="shared" si="169"/>
        <v>0</v>
      </c>
      <c r="D246" s="141"/>
      <c r="E246" s="141">
        <f t="shared" si="205"/>
        <v>0</v>
      </c>
      <c r="F246" s="141">
        <f t="shared" si="206"/>
        <v>0</v>
      </c>
      <c r="G246" s="141">
        <f>H246+I246+J246</f>
        <v>0</v>
      </c>
      <c r="H246" s="141"/>
      <c r="I246" s="141"/>
      <c r="J246" s="141"/>
      <c r="K246" s="141"/>
      <c r="L246" s="141"/>
      <c r="M246" s="141">
        <f t="shared" si="185"/>
        <v>0</v>
      </c>
      <c r="N246" s="141"/>
      <c r="O246" s="141"/>
      <c r="P246" s="141"/>
      <c r="Q246" s="141"/>
      <c r="R246" s="141"/>
      <c r="S246" s="141"/>
      <c r="T246" s="141"/>
      <c r="U246" s="141">
        <f t="shared" si="209"/>
        <v>0</v>
      </c>
      <c r="V246" s="141"/>
      <c r="W246" s="141"/>
      <c r="X246" s="141"/>
      <c r="Y246" s="141"/>
      <c r="Z246" s="141"/>
      <c r="AA246" s="141"/>
      <c r="AB246" s="141"/>
      <c r="AC246" s="141"/>
      <c r="AD246" s="141">
        <f t="shared" si="210"/>
        <v>0</v>
      </c>
      <c r="AE246" s="141"/>
      <c r="AF246" s="141"/>
      <c r="AG246" s="141"/>
      <c r="AH246" s="141"/>
      <c r="AI246" s="141"/>
      <c r="AJ246" s="141"/>
      <c r="AK246" s="141"/>
      <c r="AL246" s="141"/>
      <c r="AM246" s="141"/>
      <c r="AN246" s="141"/>
      <c r="AO246" s="141"/>
      <c r="AP246" s="141"/>
      <c r="AQ246" s="141"/>
      <c r="AR246" s="141"/>
      <c r="AS246" s="141">
        <v>0</v>
      </c>
      <c r="AT246" s="141"/>
      <c r="AU246" s="141"/>
      <c r="AV246" s="141"/>
      <c r="AW246" s="141"/>
      <c r="AX246" s="141"/>
      <c r="AY246" s="141"/>
      <c r="AZ246" s="141"/>
      <c r="BA246" s="141"/>
      <c r="BB246" s="141"/>
      <c r="BC246" s="141"/>
      <c r="BD246" s="141"/>
      <c r="BE246" s="141"/>
      <c r="BF246" s="141"/>
      <c r="BG246" s="141">
        <f t="shared" si="211"/>
        <v>0</v>
      </c>
      <c r="BH246" s="141"/>
      <c r="BI246" s="141"/>
      <c r="BJ246" s="141"/>
      <c r="BK246" s="29"/>
      <c r="BL246" s="29"/>
      <c r="BM246" s="27"/>
      <c r="BN246" s="29"/>
      <c r="BO246" s="29"/>
      <c r="BP246" s="143">
        <v>0</v>
      </c>
      <c r="BR246" s="572"/>
      <c r="CH246" s="573"/>
    </row>
    <row r="247" spans="1:93" s="26" customFormat="1" hidden="1" x14ac:dyDescent="0.3">
      <c r="A247" s="27" t="s">
        <v>342</v>
      </c>
      <c r="B247" s="139" t="s">
        <v>43</v>
      </c>
      <c r="C247" s="141">
        <f t="shared" si="169"/>
        <v>421</v>
      </c>
      <c r="D247" s="141">
        <f>SUM(D248:D299)</f>
        <v>194.2</v>
      </c>
      <c r="E247" s="141">
        <f t="shared" si="205"/>
        <v>226.79999999999998</v>
      </c>
      <c r="F247" s="141">
        <f t="shared" si="206"/>
        <v>224.26</v>
      </c>
      <c r="G247" s="141">
        <f>SUM(G248:G262)</f>
        <v>0</v>
      </c>
      <c r="H247" s="141">
        <f>SUM(H248:H262)</f>
        <v>0</v>
      </c>
      <c r="I247" s="141">
        <f>SUM(I248:I262)</f>
        <v>0</v>
      </c>
      <c r="J247" s="141">
        <f>SUM(J248:J262)</f>
        <v>0</v>
      </c>
      <c r="K247" s="141">
        <f>SUM(K248:K299)</f>
        <v>193.7</v>
      </c>
      <c r="L247" s="141">
        <f>SUM(L248:L299)</f>
        <v>4</v>
      </c>
      <c r="M247" s="141">
        <f t="shared" si="185"/>
        <v>26.560000000000002</v>
      </c>
      <c r="N247" s="141">
        <f t="shared" ref="N247:T247" si="216">SUM(N248:N299)</f>
        <v>0</v>
      </c>
      <c r="O247" s="141">
        <f t="shared" si="216"/>
        <v>0</v>
      </c>
      <c r="P247" s="141">
        <f t="shared" si="216"/>
        <v>26.560000000000002</v>
      </c>
      <c r="Q247" s="141">
        <f t="shared" si="216"/>
        <v>0</v>
      </c>
      <c r="R247" s="141">
        <f t="shared" si="216"/>
        <v>0</v>
      </c>
      <c r="S247" s="141">
        <f t="shared" si="216"/>
        <v>0</v>
      </c>
      <c r="T247" s="141">
        <f t="shared" si="216"/>
        <v>0</v>
      </c>
      <c r="U247" s="141">
        <f t="shared" si="209"/>
        <v>0</v>
      </c>
      <c r="V247" s="141">
        <f t="shared" ref="V247:AC247" si="217">SUM(V248:V262)</f>
        <v>0</v>
      </c>
      <c r="W247" s="141">
        <f t="shared" si="217"/>
        <v>0</v>
      </c>
      <c r="X247" s="141">
        <f t="shared" si="217"/>
        <v>0</v>
      </c>
      <c r="Y247" s="141">
        <f t="shared" si="217"/>
        <v>0</v>
      </c>
      <c r="Z247" s="141">
        <f t="shared" si="217"/>
        <v>0</v>
      </c>
      <c r="AA247" s="141">
        <f t="shared" si="217"/>
        <v>0</v>
      </c>
      <c r="AB247" s="141">
        <f t="shared" si="217"/>
        <v>0</v>
      </c>
      <c r="AC247" s="141">
        <f t="shared" si="217"/>
        <v>0</v>
      </c>
      <c r="AD247" s="141">
        <f t="shared" si="210"/>
        <v>0</v>
      </c>
      <c r="AE247" s="141">
        <f t="shared" ref="AE247:BF247" si="218">SUM(AE248:AE262)</f>
        <v>0</v>
      </c>
      <c r="AF247" s="141">
        <f t="shared" si="218"/>
        <v>0</v>
      </c>
      <c r="AG247" s="141">
        <f t="shared" si="218"/>
        <v>0</v>
      </c>
      <c r="AH247" s="141">
        <f t="shared" si="218"/>
        <v>0</v>
      </c>
      <c r="AI247" s="141">
        <f t="shared" si="218"/>
        <v>0</v>
      </c>
      <c r="AJ247" s="141">
        <f t="shared" si="218"/>
        <v>0</v>
      </c>
      <c r="AK247" s="141">
        <f t="shared" si="218"/>
        <v>0</v>
      </c>
      <c r="AL247" s="141">
        <f t="shared" si="218"/>
        <v>0</v>
      </c>
      <c r="AM247" s="141">
        <f t="shared" si="218"/>
        <v>0</v>
      </c>
      <c r="AN247" s="141">
        <f t="shared" si="218"/>
        <v>0</v>
      </c>
      <c r="AO247" s="141">
        <f t="shared" si="218"/>
        <v>0</v>
      </c>
      <c r="AP247" s="141">
        <f t="shared" si="218"/>
        <v>0</v>
      </c>
      <c r="AQ247" s="141">
        <f t="shared" si="218"/>
        <v>0</v>
      </c>
      <c r="AR247" s="141">
        <f t="shared" si="218"/>
        <v>0</v>
      </c>
      <c r="AS247" s="141">
        <f t="shared" si="218"/>
        <v>0</v>
      </c>
      <c r="AT247" s="141">
        <f t="shared" si="218"/>
        <v>0</v>
      </c>
      <c r="AU247" s="141">
        <f t="shared" si="218"/>
        <v>0</v>
      </c>
      <c r="AV247" s="141">
        <f t="shared" si="218"/>
        <v>0</v>
      </c>
      <c r="AW247" s="141">
        <f t="shared" si="218"/>
        <v>0</v>
      </c>
      <c r="AX247" s="141">
        <f t="shared" si="218"/>
        <v>0</v>
      </c>
      <c r="AY247" s="141">
        <f t="shared" si="218"/>
        <v>0</v>
      </c>
      <c r="AZ247" s="141">
        <f t="shared" si="218"/>
        <v>0</v>
      </c>
      <c r="BA247" s="141">
        <f t="shared" si="218"/>
        <v>0</v>
      </c>
      <c r="BB247" s="141">
        <f t="shared" si="218"/>
        <v>0</v>
      </c>
      <c r="BC247" s="141">
        <f t="shared" si="218"/>
        <v>0</v>
      </c>
      <c r="BD247" s="141">
        <f t="shared" si="218"/>
        <v>0</v>
      </c>
      <c r="BE247" s="141">
        <f t="shared" si="218"/>
        <v>0</v>
      </c>
      <c r="BF247" s="141">
        <f t="shared" si="218"/>
        <v>0</v>
      </c>
      <c r="BG247" s="141">
        <f>SUM(BG248:BG299)</f>
        <v>2.54</v>
      </c>
      <c r="BH247" s="141">
        <f>SUM(BH248:BH262)</f>
        <v>0</v>
      </c>
      <c r="BI247" s="141">
        <f>SUM(BI248:BI262)</f>
        <v>0.54000000000000015</v>
      </c>
      <c r="BJ247" s="141">
        <f>SUM(BJ248:BJ262)</f>
        <v>0</v>
      </c>
      <c r="BK247" s="29"/>
      <c r="BL247" s="29"/>
      <c r="BM247" s="27"/>
      <c r="BN247" s="29"/>
      <c r="BO247" s="29"/>
      <c r="BP247" s="143">
        <v>0</v>
      </c>
      <c r="BR247" s="572"/>
      <c r="CH247" s="573"/>
    </row>
    <row r="248" spans="1:93" s="84" customFormat="1" ht="45.6" customHeight="1" x14ac:dyDescent="0.3">
      <c r="A248" s="80">
        <v>1</v>
      </c>
      <c r="B248" s="123" t="s">
        <v>890</v>
      </c>
      <c r="C248" s="74">
        <f t="shared" si="169"/>
        <v>0.09</v>
      </c>
      <c r="D248" s="74"/>
      <c r="E248" s="74">
        <f t="shared" si="205"/>
        <v>0.09</v>
      </c>
      <c r="F248" s="74">
        <f t="shared" si="206"/>
        <v>0.09</v>
      </c>
      <c r="G248" s="74">
        <f t="shared" ref="G248:G260" si="219">H248+I248+J248</f>
        <v>0</v>
      </c>
      <c r="H248" s="607"/>
      <c r="I248" s="608"/>
      <c r="J248" s="608"/>
      <c r="K248" s="666">
        <v>0.09</v>
      </c>
      <c r="L248" s="666"/>
      <c r="M248" s="74">
        <f t="shared" si="185"/>
        <v>0</v>
      </c>
      <c r="N248" s="666"/>
      <c r="O248" s="608"/>
      <c r="P248" s="666"/>
      <c r="Q248" s="608"/>
      <c r="R248" s="666"/>
      <c r="S248" s="608"/>
      <c r="T248" s="608"/>
      <c r="U248" s="74">
        <f t="shared" si="209"/>
        <v>0</v>
      </c>
      <c r="V248" s="608"/>
      <c r="W248" s="608"/>
      <c r="X248" s="608"/>
      <c r="Y248" s="608"/>
      <c r="Z248" s="666"/>
      <c r="AA248" s="608"/>
      <c r="AB248" s="608"/>
      <c r="AC248" s="608"/>
      <c r="AD248" s="645">
        <f t="shared" si="210"/>
        <v>0</v>
      </c>
      <c r="AE248" s="666"/>
      <c r="AF248" s="666"/>
      <c r="AG248" s="608"/>
      <c r="AH248" s="608"/>
      <c r="AI248" s="666"/>
      <c r="AJ248" s="608"/>
      <c r="AK248" s="666"/>
      <c r="AL248" s="608"/>
      <c r="AM248" s="608"/>
      <c r="AN248" s="608"/>
      <c r="AO248" s="608"/>
      <c r="AP248" s="608"/>
      <c r="AQ248" s="608"/>
      <c r="AR248" s="608"/>
      <c r="AS248" s="608"/>
      <c r="AT248" s="608"/>
      <c r="AU248" s="608"/>
      <c r="AV248" s="666"/>
      <c r="AW248" s="608"/>
      <c r="AX248" s="608"/>
      <c r="AY248" s="666"/>
      <c r="AZ248" s="666"/>
      <c r="BA248" s="608"/>
      <c r="BB248" s="608"/>
      <c r="BC248" s="608"/>
      <c r="BD248" s="666"/>
      <c r="BE248" s="608"/>
      <c r="BF248" s="608"/>
      <c r="BG248" s="74">
        <f t="shared" ref="BG248:BG262" si="220">BH248+BI248+BJ248</f>
        <v>0</v>
      </c>
      <c r="BH248" s="123"/>
      <c r="BI248" s="80"/>
      <c r="BJ248" s="123"/>
      <c r="BK248" s="79" t="s">
        <v>409</v>
      </c>
      <c r="BL248" s="87" t="s">
        <v>199</v>
      </c>
      <c r="BM248" s="80" t="s">
        <v>1067</v>
      </c>
      <c r="BN248" s="80" t="s">
        <v>121</v>
      </c>
      <c r="BO248" s="80" t="s">
        <v>568</v>
      </c>
      <c r="BP248" s="80" t="s">
        <v>954</v>
      </c>
      <c r="BQ248" s="83"/>
      <c r="BR248" s="634" t="s">
        <v>900</v>
      </c>
      <c r="BT248" s="83"/>
      <c r="BU248" s="83"/>
      <c r="BV248" s="83"/>
      <c r="BW248" s="83"/>
      <c r="BX248" s="83"/>
      <c r="BY248" s="83"/>
      <c r="BZ248" s="83"/>
      <c r="CA248" s="83"/>
      <c r="CB248" s="83"/>
      <c r="CC248" s="83"/>
      <c r="CD248" s="83"/>
      <c r="CE248" s="83"/>
      <c r="CF248" s="83"/>
      <c r="CG248" s="83"/>
      <c r="CH248" s="606" t="s">
        <v>960</v>
      </c>
      <c r="CI248" s="83" t="s">
        <v>963</v>
      </c>
      <c r="CJ248" s="83"/>
      <c r="CK248" s="83"/>
      <c r="CL248" s="83"/>
      <c r="CM248" s="83"/>
    </row>
    <row r="249" spans="1:93" s="49" customFormat="1" ht="59.65" hidden="1" customHeight="1" x14ac:dyDescent="0.3">
      <c r="A249" s="15">
        <v>2</v>
      </c>
      <c r="B249" s="11" t="s">
        <v>656</v>
      </c>
      <c r="C249" s="7">
        <f t="shared" si="169"/>
        <v>0.03</v>
      </c>
      <c r="D249" s="7"/>
      <c r="E249" s="7">
        <f t="shared" si="205"/>
        <v>0.03</v>
      </c>
      <c r="F249" s="7">
        <f t="shared" si="206"/>
        <v>0.03</v>
      </c>
      <c r="G249" s="7">
        <f t="shared" si="219"/>
        <v>0</v>
      </c>
      <c r="H249" s="58"/>
      <c r="I249" s="565"/>
      <c r="J249" s="565"/>
      <c r="K249" s="569">
        <v>0.03</v>
      </c>
      <c r="L249" s="569"/>
      <c r="M249" s="7">
        <f t="shared" si="185"/>
        <v>0</v>
      </c>
      <c r="N249" s="569"/>
      <c r="O249" s="565"/>
      <c r="P249" s="569"/>
      <c r="Q249" s="565"/>
      <c r="R249" s="569"/>
      <c r="S249" s="565"/>
      <c r="T249" s="565"/>
      <c r="U249" s="7">
        <f t="shared" si="209"/>
        <v>0</v>
      </c>
      <c r="V249" s="565"/>
      <c r="W249" s="565"/>
      <c r="X249" s="565"/>
      <c r="Y249" s="565"/>
      <c r="Z249" s="569"/>
      <c r="AA249" s="565"/>
      <c r="AB249" s="565"/>
      <c r="AC249" s="565"/>
      <c r="AD249" s="25">
        <f t="shared" si="210"/>
        <v>0</v>
      </c>
      <c r="AE249" s="569"/>
      <c r="AF249" s="569"/>
      <c r="AG249" s="565"/>
      <c r="AH249" s="565"/>
      <c r="AI249" s="569"/>
      <c r="AJ249" s="565"/>
      <c r="AK249" s="569"/>
      <c r="AL249" s="565"/>
      <c r="AM249" s="565"/>
      <c r="AN249" s="565"/>
      <c r="AO249" s="565"/>
      <c r="AP249" s="565"/>
      <c r="AQ249" s="565"/>
      <c r="AR249" s="565"/>
      <c r="AS249" s="565"/>
      <c r="AT249" s="565"/>
      <c r="AU249" s="565"/>
      <c r="AV249" s="569"/>
      <c r="AW249" s="565"/>
      <c r="AX249" s="565"/>
      <c r="AY249" s="569"/>
      <c r="AZ249" s="569"/>
      <c r="BA249" s="565"/>
      <c r="BB249" s="565"/>
      <c r="BC249" s="565"/>
      <c r="BD249" s="569"/>
      <c r="BE249" s="565"/>
      <c r="BF249" s="565"/>
      <c r="BG249" s="7">
        <f t="shared" si="220"/>
        <v>0</v>
      </c>
      <c r="BH249" s="11"/>
      <c r="BI249" s="15"/>
      <c r="BJ249" s="11"/>
      <c r="BK249" s="10" t="s">
        <v>409</v>
      </c>
      <c r="BL249" s="38" t="s">
        <v>199</v>
      </c>
      <c r="BM249" s="15" t="s">
        <v>1068</v>
      </c>
      <c r="BN249" s="15" t="s">
        <v>121</v>
      </c>
      <c r="BO249" s="15" t="s">
        <v>1175</v>
      </c>
      <c r="BP249" s="15" t="s">
        <v>954</v>
      </c>
      <c r="BQ249" s="46"/>
      <c r="BR249" s="631"/>
      <c r="BT249" s="46"/>
      <c r="BU249" s="46"/>
      <c r="BV249" s="46"/>
      <c r="BW249" s="46"/>
      <c r="BX249" s="46"/>
      <c r="BY249" s="46"/>
      <c r="BZ249" s="46"/>
      <c r="CA249" s="46"/>
      <c r="CB249" s="46"/>
      <c r="CC249" s="46"/>
      <c r="CD249" s="46"/>
      <c r="CE249" s="46"/>
      <c r="CF249" s="46"/>
      <c r="CG249" s="46"/>
      <c r="CH249" s="588"/>
      <c r="CI249" s="46"/>
      <c r="CJ249" s="46"/>
      <c r="CK249" s="46"/>
      <c r="CL249" s="46"/>
      <c r="CM249" s="46"/>
    </row>
    <row r="250" spans="1:93" s="49" customFormat="1" ht="63.6" hidden="1" customHeight="1" x14ac:dyDescent="0.3">
      <c r="A250" s="15">
        <v>2</v>
      </c>
      <c r="B250" s="11" t="s">
        <v>1162</v>
      </c>
      <c r="C250" s="7">
        <f t="shared" ref="C250" si="221">D250+E250</f>
        <v>0.02</v>
      </c>
      <c r="D250" s="7"/>
      <c r="E250" s="7">
        <f t="shared" ref="E250" si="222">F250+U250+BG250</f>
        <v>0.02</v>
      </c>
      <c r="F250" s="7">
        <f t="shared" ref="F250" si="223">G250+K250+L250+M250+R250+S250+T250</f>
        <v>0</v>
      </c>
      <c r="G250" s="7">
        <f t="shared" ref="G250" si="224">H250+I250+J250</f>
        <v>0</v>
      </c>
      <c r="H250" s="58"/>
      <c r="I250" s="565"/>
      <c r="J250" s="565"/>
      <c r="K250" s="569"/>
      <c r="L250" s="569"/>
      <c r="M250" s="7">
        <f t="shared" ref="M250" si="225">SUM(N250:P250)</f>
        <v>0</v>
      </c>
      <c r="N250" s="569"/>
      <c r="O250" s="565"/>
      <c r="P250" s="569"/>
      <c r="Q250" s="565"/>
      <c r="R250" s="569"/>
      <c r="S250" s="565"/>
      <c r="T250" s="565"/>
      <c r="U250" s="7">
        <f t="shared" ref="U250" si="226">V250+W250+X250+Y250+Z250+AA250+AB250+AC250+AD250+AU250+AV250+AW250+AX250+AY250+AZ250+BA250+BB250+BC250+BD250+BE250+BF250</f>
        <v>0</v>
      </c>
      <c r="V250" s="565"/>
      <c r="W250" s="565"/>
      <c r="X250" s="565"/>
      <c r="Y250" s="565"/>
      <c r="Z250" s="569"/>
      <c r="AA250" s="565"/>
      <c r="AB250" s="565"/>
      <c r="AC250" s="565"/>
      <c r="AD250" s="25">
        <f t="shared" ref="AD250" si="227">SUM(AE250:AT250)</f>
        <v>0</v>
      </c>
      <c r="AE250" s="569"/>
      <c r="AF250" s="569"/>
      <c r="AG250" s="565"/>
      <c r="AH250" s="565"/>
      <c r="AI250" s="569"/>
      <c r="AJ250" s="565"/>
      <c r="AK250" s="569"/>
      <c r="AL250" s="565"/>
      <c r="AM250" s="565"/>
      <c r="AN250" s="565"/>
      <c r="AO250" s="565"/>
      <c r="AP250" s="565"/>
      <c r="AQ250" s="565"/>
      <c r="AR250" s="565"/>
      <c r="AS250" s="565"/>
      <c r="AT250" s="565"/>
      <c r="AU250" s="565"/>
      <c r="AV250" s="569"/>
      <c r="AW250" s="565"/>
      <c r="AX250" s="565"/>
      <c r="AY250" s="569"/>
      <c r="AZ250" s="569"/>
      <c r="BA250" s="565"/>
      <c r="BB250" s="565"/>
      <c r="BC250" s="565"/>
      <c r="BD250" s="569"/>
      <c r="BE250" s="565"/>
      <c r="BF250" s="565"/>
      <c r="BG250" s="7">
        <f t="shared" si="220"/>
        <v>0.02</v>
      </c>
      <c r="BH250" s="11"/>
      <c r="BI250" s="15">
        <v>0.02</v>
      </c>
      <c r="BJ250" s="11"/>
      <c r="BK250" s="10" t="s">
        <v>409</v>
      </c>
      <c r="BL250" s="38" t="s">
        <v>199</v>
      </c>
      <c r="BM250" s="15" t="s">
        <v>1067</v>
      </c>
      <c r="BN250" s="15" t="s">
        <v>121</v>
      </c>
      <c r="BO250" s="15" t="s">
        <v>1175</v>
      </c>
      <c r="BP250" s="15" t="s">
        <v>863</v>
      </c>
      <c r="BQ250" s="46"/>
      <c r="BR250" s="631"/>
      <c r="BT250" s="46"/>
      <c r="BU250" s="46"/>
      <c r="BV250" s="46"/>
      <c r="BW250" s="46"/>
      <c r="BX250" s="46"/>
      <c r="BY250" s="46"/>
      <c r="BZ250" s="46"/>
      <c r="CA250" s="46"/>
      <c r="CB250" s="46"/>
      <c r="CC250" s="46"/>
      <c r="CD250" s="46"/>
      <c r="CE250" s="46"/>
      <c r="CF250" s="46"/>
      <c r="CG250" s="46"/>
      <c r="CH250" s="588"/>
      <c r="CI250" s="46"/>
      <c r="CJ250" s="46"/>
      <c r="CK250" s="46"/>
      <c r="CL250" s="46"/>
      <c r="CM250" s="46"/>
      <c r="CO250" s="49" t="s">
        <v>674</v>
      </c>
    </row>
    <row r="251" spans="1:93" s="49" customFormat="1" ht="57" hidden="1" customHeight="1" x14ac:dyDescent="0.3">
      <c r="A251" s="15">
        <v>3</v>
      </c>
      <c r="B251" s="11" t="s">
        <v>497</v>
      </c>
      <c r="C251" s="7">
        <f t="shared" si="169"/>
        <v>0.02</v>
      </c>
      <c r="D251" s="7"/>
      <c r="E251" s="7">
        <f t="shared" si="205"/>
        <v>0.02</v>
      </c>
      <c r="F251" s="7">
        <f t="shared" si="206"/>
        <v>0</v>
      </c>
      <c r="G251" s="7">
        <f t="shared" si="219"/>
        <v>0</v>
      </c>
      <c r="H251" s="58"/>
      <c r="I251" s="565"/>
      <c r="J251" s="565"/>
      <c r="K251" s="569"/>
      <c r="L251" s="569"/>
      <c r="M251" s="7">
        <f t="shared" si="185"/>
        <v>0</v>
      </c>
      <c r="N251" s="569"/>
      <c r="O251" s="565"/>
      <c r="P251" s="569"/>
      <c r="Q251" s="565"/>
      <c r="R251" s="569"/>
      <c r="S251" s="565"/>
      <c r="T251" s="565"/>
      <c r="U251" s="7">
        <f t="shared" si="209"/>
        <v>0</v>
      </c>
      <c r="V251" s="565"/>
      <c r="W251" s="565"/>
      <c r="X251" s="565"/>
      <c r="Y251" s="565"/>
      <c r="Z251" s="569"/>
      <c r="AA251" s="565"/>
      <c r="AB251" s="565"/>
      <c r="AC251" s="565"/>
      <c r="AD251" s="25">
        <f t="shared" si="210"/>
        <v>0</v>
      </c>
      <c r="AE251" s="569"/>
      <c r="AF251" s="569"/>
      <c r="AG251" s="565"/>
      <c r="AH251" s="565"/>
      <c r="AI251" s="569"/>
      <c r="AJ251" s="565"/>
      <c r="AK251" s="569"/>
      <c r="AL251" s="565"/>
      <c r="AM251" s="565"/>
      <c r="AN251" s="565"/>
      <c r="AO251" s="565"/>
      <c r="AP251" s="565"/>
      <c r="AQ251" s="565"/>
      <c r="AR251" s="565"/>
      <c r="AS251" s="565"/>
      <c r="AT251" s="565"/>
      <c r="AU251" s="565"/>
      <c r="AV251" s="569"/>
      <c r="AW251" s="565"/>
      <c r="AX251" s="565"/>
      <c r="AY251" s="569"/>
      <c r="AZ251" s="569"/>
      <c r="BA251" s="565"/>
      <c r="BB251" s="565"/>
      <c r="BC251" s="565"/>
      <c r="BD251" s="569"/>
      <c r="BE251" s="565"/>
      <c r="BF251" s="565"/>
      <c r="BG251" s="7">
        <f t="shared" si="220"/>
        <v>0.02</v>
      </c>
      <c r="BH251" s="11"/>
      <c r="BI251" s="15">
        <v>0.02</v>
      </c>
      <c r="BJ251" s="11"/>
      <c r="BK251" s="10" t="s">
        <v>409</v>
      </c>
      <c r="BL251" s="38" t="s">
        <v>161</v>
      </c>
      <c r="BM251" s="15" t="s">
        <v>1069</v>
      </c>
      <c r="BN251" s="15" t="s">
        <v>121</v>
      </c>
      <c r="BO251" s="15" t="s">
        <v>1175</v>
      </c>
      <c r="BP251" s="15" t="s">
        <v>954</v>
      </c>
      <c r="BQ251" s="46"/>
      <c r="BR251" s="631"/>
      <c r="BT251" s="46"/>
      <c r="BU251" s="46"/>
      <c r="BV251" s="46"/>
      <c r="BW251" s="46"/>
      <c r="BX251" s="46"/>
      <c r="BY251" s="46"/>
      <c r="BZ251" s="46"/>
      <c r="CA251" s="46"/>
      <c r="CB251" s="46"/>
      <c r="CC251" s="46"/>
      <c r="CD251" s="46"/>
      <c r="CE251" s="46"/>
      <c r="CF251" s="46"/>
      <c r="CG251" s="46"/>
      <c r="CH251" s="588"/>
      <c r="CI251" s="46"/>
      <c r="CJ251" s="46"/>
      <c r="CK251" s="46"/>
      <c r="CL251" s="46"/>
      <c r="CM251" s="46"/>
    </row>
    <row r="252" spans="1:93" s="84" customFormat="1" ht="42" customHeight="1" x14ac:dyDescent="0.3">
      <c r="A252" s="80">
        <v>4</v>
      </c>
      <c r="B252" s="123" t="s">
        <v>331</v>
      </c>
      <c r="C252" s="74">
        <f t="shared" si="169"/>
        <v>0.03</v>
      </c>
      <c r="D252" s="74"/>
      <c r="E252" s="74">
        <f t="shared" si="205"/>
        <v>0.03</v>
      </c>
      <c r="F252" s="74">
        <f t="shared" si="206"/>
        <v>0</v>
      </c>
      <c r="G252" s="74">
        <f t="shared" si="219"/>
        <v>0</v>
      </c>
      <c r="H252" s="607"/>
      <c r="I252" s="608"/>
      <c r="J252" s="608"/>
      <c r="K252" s="666"/>
      <c r="L252" s="666"/>
      <c r="M252" s="74">
        <f t="shared" si="185"/>
        <v>0</v>
      </c>
      <c r="N252" s="666"/>
      <c r="O252" s="608"/>
      <c r="P252" s="666"/>
      <c r="Q252" s="608"/>
      <c r="R252" s="666"/>
      <c r="S252" s="608"/>
      <c r="T252" s="608"/>
      <c r="U252" s="74">
        <f t="shared" si="209"/>
        <v>0</v>
      </c>
      <c r="V252" s="608"/>
      <c r="W252" s="608"/>
      <c r="X252" s="608"/>
      <c r="Y252" s="608"/>
      <c r="Z252" s="666"/>
      <c r="AA252" s="608"/>
      <c r="AB252" s="608"/>
      <c r="AC252" s="608"/>
      <c r="AD252" s="645">
        <f t="shared" si="210"/>
        <v>0</v>
      </c>
      <c r="AE252" s="666"/>
      <c r="AF252" s="666"/>
      <c r="AG252" s="608"/>
      <c r="AH252" s="608"/>
      <c r="AI252" s="666"/>
      <c r="AJ252" s="608"/>
      <c r="AK252" s="666"/>
      <c r="AL252" s="608"/>
      <c r="AM252" s="608"/>
      <c r="AN252" s="608"/>
      <c r="AO252" s="608"/>
      <c r="AP252" s="608"/>
      <c r="AQ252" s="608"/>
      <c r="AR252" s="608"/>
      <c r="AS252" s="608"/>
      <c r="AT252" s="608"/>
      <c r="AU252" s="608"/>
      <c r="AV252" s="666"/>
      <c r="AW252" s="608"/>
      <c r="AX252" s="608"/>
      <c r="AY252" s="666"/>
      <c r="AZ252" s="666"/>
      <c r="BA252" s="608"/>
      <c r="BB252" s="608"/>
      <c r="BC252" s="608"/>
      <c r="BD252" s="666"/>
      <c r="BE252" s="608"/>
      <c r="BF252" s="608"/>
      <c r="BG252" s="74">
        <f t="shared" si="220"/>
        <v>0.03</v>
      </c>
      <c r="BH252" s="123"/>
      <c r="BI252" s="80">
        <v>0.03</v>
      </c>
      <c r="BJ252" s="123"/>
      <c r="BK252" s="79" t="s">
        <v>409</v>
      </c>
      <c r="BL252" s="87" t="s">
        <v>161</v>
      </c>
      <c r="BM252" s="80"/>
      <c r="BN252" s="80" t="s">
        <v>121</v>
      </c>
      <c r="BO252" s="80" t="s">
        <v>568</v>
      </c>
      <c r="BP252" s="80" t="s">
        <v>954</v>
      </c>
      <c r="BQ252" s="83"/>
      <c r="BR252" s="634" t="s">
        <v>979</v>
      </c>
      <c r="BT252" s="83"/>
      <c r="BU252" s="83"/>
      <c r="BV252" s="83"/>
      <c r="BW252" s="83"/>
      <c r="BX252" s="83"/>
      <c r="BY252" s="83"/>
      <c r="BZ252" s="83"/>
      <c r="CA252" s="83"/>
      <c r="CB252" s="83"/>
      <c r="CC252" s="83"/>
      <c r="CD252" s="83"/>
      <c r="CE252" s="83"/>
      <c r="CF252" s="83"/>
      <c r="CG252" s="83"/>
      <c r="CH252" s="606"/>
      <c r="CI252" s="83"/>
      <c r="CJ252" s="83"/>
      <c r="CK252" s="83"/>
      <c r="CL252" s="83"/>
      <c r="CM252" s="83"/>
    </row>
    <row r="253" spans="1:93" s="84" customFormat="1" ht="42" customHeight="1" x14ac:dyDescent="0.3">
      <c r="A253" s="80">
        <v>5</v>
      </c>
      <c r="B253" s="123" t="s">
        <v>332</v>
      </c>
      <c r="C253" s="74">
        <f t="shared" si="169"/>
        <v>0.03</v>
      </c>
      <c r="D253" s="74"/>
      <c r="E253" s="74">
        <f t="shared" si="205"/>
        <v>0.03</v>
      </c>
      <c r="F253" s="74">
        <f t="shared" si="206"/>
        <v>0</v>
      </c>
      <c r="G253" s="74">
        <f t="shared" si="219"/>
        <v>0</v>
      </c>
      <c r="H253" s="607"/>
      <c r="I253" s="608"/>
      <c r="J253" s="608"/>
      <c r="K253" s="666"/>
      <c r="L253" s="666"/>
      <c r="M253" s="74">
        <f t="shared" si="185"/>
        <v>0</v>
      </c>
      <c r="N253" s="666"/>
      <c r="O253" s="608"/>
      <c r="P253" s="666"/>
      <c r="Q253" s="608"/>
      <c r="R253" s="666"/>
      <c r="S253" s="608"/>
      <c r="T253" s="608"/>
      <c r="U253" s="74">
        <f t="shared" si="209"/>
        <v>0</v>
      </c>
      <c r="V253" s="608"/>
      <c r="W253" s="608"/>
      <c r="X253" s="608"/>
      <c r="Y253" s="608"/>
      <c r="Z253" s="666"/>
      <c r="AA253" s="608"/>
      <c r="AB253" s="608"/>
      <c r="AC253" s="608"/>
      <c r="AD253" s="645">
        <f t="shared" si="210"/>
        <v>0</v>
      </c>
      <c r="AE253" s="666"/>
      <c r="AF253" s="666"/>
      <c r="AG253" s="608"/>
      <c r="AH253" s="608"/>
      <c r="AI253" s="666"/>
      <c r="AJ253" s="608"/>
      <c r="AK253" s="666"/>
      <c r="AL253" s="608"/>
      <c r="AM253" s="608"/>
      <c r="AN253" s="608"/>
      <c r="AO253" s="608"/>
      <c r="AP253" s="608"/>
      <c r="AQ253" s="608"/>
      <c r="AR253" s="608"/>
      <c r="AS253" s="608"/>
      <c r="AT253" s="608"/>
      <c r="AU253" s="608"/>
      <c r="AV253" s="666"/>
      <c r="AW253" s="608"/>
      <c r="AX253" s="608"/>
      <c r="AY253" s="666"/>
      <c r="AZ253" s="666"/>
      <c r="BA253" s="608"/>
      <c r="BB253" s="608"/>
      <c r="BC253" s="608"/>
      <c r="BD253" s="666"/>
      <c r="BE253" s="608"/>
      <c r="BF253" s="608"/>
      <c r="BG253" s="74">
        <f t="shared" si="220"/>
        <v>0.03</v>
      </c>
      <c r="BH253" s="123"/>
      <c r="BI253" s="80">
        <v>0.03</v>
      </c>
      <c r="BJ253" s="123"/>
      <c r="BK253" s="79" t="s">
        <v>409</v>
      </c>
      <c r="BL253" s="87" t="s">
        <v>161</v>
      </c>
      <c r="BM253" s="80"/>
      <c r="BN253" s="80" t="s">
        <v>121</v>
      </c>
      <c r="BO253" s="80" t="s">
        <v>568</v>
      </c>
      <c r="BP253" s="80" t="s">
        <v>954</v>
      </c>
      <c r="BQ253" s="83"/>
      <c r="BR253" s="634" t="s">
        <v>979</v>
      </c>
      <c r="BT253" s="83"/>
      <c r="BU253" s="83"/>
      <c r="BV253" s="83"/>
      <c r="BW253" s="83"/>
      <c r="BX253" s="83"/>
      <c r="BY253" s="83"/>
      <c r="BZ253" s="83"/>
      <c r="CA253" s="83"/>
      <c r="CB253" s="83"/>
      <c r="CC253" s="83"/>
      <c r="CD253" s="83"/>
      <c r="CE253" s="83"/>
      <c r="CF253" s="83"/>
      <c r="CG253" s="83"/>
      <c r="CH253" s="606"/>
      <c r="CI253" s="83"/>
      <c r="CJ253" s="83"/>
      <c r="CK253" s="83"/>
      <c r="CL253" s="83"/>
      <c r="CM253" s="83"/>
    </row>
    <row r="254" spans="1:93" s="84" customFormat="1" ht="42" customHeight="1" x14ac:dyDescent="0.3">
      <c r="A254" s="80">
        <v>6</v>
      </c>
      <c r="B254" s="123" t="s">
        <v>491</v>
      </c>
      <c r="C254" s="74">
        <f t="shared" si="169"/>
        <v>0.03</v>
      </c>
      <c r="D254" s="74"/>
      <c r="E254" s="74">
        <f t="shared" si="205"/>
        <v>0.03</v>
      </c>
      <c r="F254" s="74">
        <f t="shared" si="206"/>
        <v>0</v>
      </c>
      <c r="G254" s="74">
        <f t="shared" si="219"/>
        <v>0</v>
      </c>
      <c r="H254" s="607"/>
      <c r="I254" s="608"/>
      <c r="J254" s="608"/>
      <c r="K254" s="666"/>
      <c r="L254" s="666"/>
      <c r="M254" s="74">
        <f t="shared" si="185"/>
        <v>0</v>
      </c>
      <c r="N254" s="666"/>
      <c r="O254" s="608"/>
      <c r="P254" s="666"/>
      <c r="Q254" s="608"/>
      <c r="R254" s="666"/>
      <c r="S254" s="608"/>
      <c r="T254" s="608"/>
      <c r="U254" s="74">
        <f t="shared" si="209"/>
        <v>0</v>
      </c>
      <c r="V254" s="608"/>
      <c r="W254" s="608"/>
      <c r="X254" s="608"/>
      <c r="Y254" s="608"/>
      <c r="Z254" s="666"/>
      <c r="AA254" s="608"/>
      <c r="AB254" s="608"/>
      <c r="AC254" s="608"/>
      <c r="AD254" s="645">
        <f t="shared" si="210"/>
        <v>0</v>
      </c>
      <c r="AE254" s="666"/>
      <c r="AF254" s="666"/>
      <c r="AG254" s="608"/>
      <c r="AH254" s="608"/>
      <c r="AI254" s="666"/>
      <c r="AJ254" s="608"/>
      <c r="AK254" s="666"/>
      <c r="AL254" s="608"/>
      <c r="AM254" s="608"/>
      <c r="AN254" s="608"/>
      <c r="AO254" s="608"/>
      <c r="AP254" s="608"/>
      <c r="AQ254" s="608"/>
      <c r="AR254" s="608"/>
      <c r="AS254" s="608"/>
      <c r="AT254" s="608"/>
      <c r="AU254" s="608"/>
      <c r="AV254" s="666"/>
      <c r="AW254" s="608"/>
      <c r="AX254" s="608"/>
      <c r="AY254" s="666"/>
      <c r="AZ254" s="666"/>
      <c r="BA254" s="608"/>
      <c r="BB254" s="608"/>
      <c r="BC254" s="608"/>
      <c r="BD254" s="666"/>
      <c r="BE254" s="608"/>
      <c r="BF254" s="608"/>
      <c r="BG254" s="74">
        <f t="shared" si="220"/>
        <v>0.03</v>
      </c>
      <c r="BH254" s="123"/>
      <c r="BI254" s="80">
        <v>0.03</v>
      </c>
      <c r="BJ254" s="123"/>
      <c r="BK254" s="79" t="s">
        <v>409</v>
      </c>
      <c r="BL254" s="87" t="s">
        <v>161</v>
      </c>
      <c r="BM254" s="80"/>
      <c r="BN254" s="80" t="s">
        <v>121</v>
      </c>
      <c r="BO254" s="80" t="s">
        <v>568</v>
      </c>
      <c r="BP254" s="80" t="s">
        <v>954</v>
      </c>
      <c r="BQ254" s="83"/>
      <c r="BR254" s="634" t="s">
        <v>979</v>
      </c>
      <c r="BT254" s="83"/>
      <c r="BU254" s="83"/>
      <c r="BV254" s="83"/>
      <c r="BW254" s="83"/>
      <c r="BX254" s="83"/>
      <c r="BY254" s="83"/>
      <c r="BZ254" s="83"/>
      <c r="CA254" s="83"/>
      <c r="CB254" s="83"/>
      <c r="CC254" s="83"/>
      <c r="CD254" s="83"/>
      <c r="CE254" s="83"/>
      <c r="CF254" s="83"/>
      <c r="CG254" s="83"/>
      <c r="CH254" s="606"/>
      <c r="CI254" s="83"/>
      <c r="CJ254" s="83"/>
      <c r="CK254" s="83"/>
      <c r="CL254" s="83"/>
      <c r="CM254" s="83"/>
    </row>
    <row r="255" spans="1:93" s="49" customFormat="1" ht="56.1" hidden="1" customHeight="1" x14ac:dyDescent="0.3">
      <c r="A255" s="15">
        <v>7</v>
      </c>
      <c r="B255" s="577" t="s">
        <v>334</v>
      </c>
      <c r="C255" s="7">
        <f t="shared" si="169"/>
        <v>0.16</v>
      </c>
      <c r="D255" s="7"/>
      <c r="E255" s="7">
        <f t="shared" si="205"/>
        <v>0.16</v>
      </c>
      <c r="F255" s="7">
        <f t="shared" si="206"/>
        <v>0</v>
      </c>
      <c r="G255" s="7">
        <f t="shared" si="219"/>
        <v>0</v>
      </c>
      <c r="H255" s="569"/>
      <c r="I255" s="565"/>
      <c r="J255" s="565"/>
      <c r="K255" s="569"/>
      <c r="L255" s="569"/>
      <c r="M255" s="7">
        <f t="shared" si="185"/>
        <v>0</v>
      </c>
      <c r="N255" s="569"/>
      <c r="O255" s="565"/>
      <c r="P255" s="569"/>
      <c r="Q255" s="565"/>
      <c r="R255" s="569"/>
      <c r="S255" s="565"/>
      <c r="T255" s="565"/>
      <c r="U255" s="7">
        <f t="shared" si="209"/>
        <v>0</v>
      </c>
      <c r="V255" s="565"/>
      <c r="W255" s="565"/>
      <c r="X255" s="565"/>
      <c r="Y255" s="565"/>
      <c r="Z255" s="569"/>
      <c r="AA255" s="565"/>
      <c r="AB255" s="565"/>
      <c r="AC255" s="565"/>
      <c r="AD255" s="25">
        <f t="shared" si="210"/>
        <v>0</v>
      </c>
      <c r="AE255" s="569"/>
      <c r="AF255" s="569"/>
      <c r="AG255" s="565"/>
      <c r="AH255" s="565"/>
      <c r="AI255" s="569"/>
      <c r="AJ255" s="565"/>
      <c r="AK255" s="58"/>
      <c r="AL255" s="565"/>
      <c r="AM255" s="565"/>
      <c r="AN255" s="565"/>
      <c r="AO255" s="565"/>
      <c r="AP255" s="565"/>
      <c r="AQ255" s="565"/>
      <c r="AR255" s="565"/>
      <c r="AS255" s="565"/>
      <c r="AT255" s="565"/>
      <c r="AU255" s="565"/>
      <c r="AV255" s="569"/>
      <c r="AW255" s="565"/>
      <c r="AX255" s="565"/>
      <c r="AY255" s="569"/>
      <c r="AZ255" s="569"/>
      <c r="BA255" s="565"/>
      <c r="BB255" s="565"/>
      <c r="BC255" s="565"/>
      <c r="BD255" s="569"/>
      <c r="BE255" s="565"/>
      <c r="BF255" s="565"/>
      <c r="BG255" s="7">
        <f t="shared" si="220"/>
        <v>0.16</v>
      </c>
      <c r="BH255" s="11"/>
      <c r="BI255" s="580">
        <v>0.16</v>
      </c>
      <c r="BJ255" s="11"/>
      <c r="BK255" s="10" t="s">
        <v>409</v>
      </c>
      <c r="BL255" s="15" t="s">
        <v>169</v>
      </c>
      <c r="BM255" s="15"/>
      <c r="BN255" s="580" t="s">
        <v>121</v>
      </c>
      <c r="BO255" s="15" t="s">
        <v>1176</v>
      </c>
      <c r="BP255" s="15" t="s">
        <v>954</v>
      </c>
      <c r="BQ255" s="46"/>
      <c r="BR255" s="631"/>
      <c r="BT255" s="46"/>
      <c r="BU255" s="46"/>
      <c r="BV255" s="46"/>
      <c r="BW255" s="46"/>
      <c r="BX255" s="46"/>
      <c r="BY255" s="46"/>
      <c r="BZ255" s="46"/>
      <c r="CA255" s="46"/>
      <c r="CB255" s="46"/>
      <c r="CC255" s="46"/>
      <c r="CD255" s="46"/>
      <c r="CE255" s="46"/>
      <c r="CF255" s="46"/>
      <c r="CG255" s="46"/>
      <c r="CH255" s="588"/>
      <c r="CI255" s="46"/>
      <c r="CJ255" s="46"/>
      <c r="CK255" s="46"/>
      <c r="CL255" s="46"/>
      <c r="CM255" s="46"/>
    </row>
    <row r="256" spans="1:93" s="84" customFormat="1" ht="47.1" customHeight="1" x14ac:dyDescent="0.3">
      <c r="A256" s="80">
        <v>8</v>
      </c>
      <c r="B256" s="622" t="s">
        <v>335</v>
      </c>
      <c r="C256" s="74">
        <f t="shared" si="169"/>
        <v>0.03</v>
      </c>
      <c r="D256" s="74"/>
      <c r="E256" s="74">
        <f t="shared" si="205"/>
        <v>0.03</v>
      </c>
      <c r="F256" s="74">
        <f t="shared" si="206"/>
        <v>0</v>
      </c>
      <c r="G256" s="74">
        <f t="shared" si="219"/>
        <v>0</v>
      </c>
      <c r="H256" s="666"/>
      <c r="I256" s="608"/>
      <c r="J256" s="608"/>
      <c r="K256" s="666"/>
      <c r="L256" s="666"/>
      <c r="M256" s="74">
        <f t="shared" si="185"/>
        <v>0</v>
      </c>
      <c r="N256" s="666"/>
      <c r="O256" s="608"/>
      <c r="P256" s="666"/>
      <c r="Q256" s="608"/>
      <c r="R256" s="666"/>
      <c r="S256" s="608"/>
      <c r="T256" s="608"/>
      <c r="U256" s="74">
        <f t="shared" si="209"/>
        <v>0</v>
      </c>
      <c r="V256" s="608"/>
      <c r="W256" s="608"/>
      <c r="X256" s="608"/>
      <c r="Y256" s="608"/>
      <c r="Z256" s="666"/>
      <c r="AA256" s="608"/>
      <c r="AB256" s="608"/>
      <c r="AC256" s="608"/>
      <c r="AD256" s="645">
        <f t="shared" si="210"/>
        <v>0</v>
      </c>
      <c r="AE256" s="666"/>
      <c r="AF256" s="666"/>
      <c r="AG256" s="608"/>
      <c r="AH256" s="608"/>
      <c r="AI256" s="666"/>
      <c r="AJ256" s="608"/>
      <c r="AK256" s="607"/>
      <c r="AL256" s="608"/>
      <c r="AM256" s="608"/>
      <c r="AN256" s="608"/>
      <c r="AO256" s="608"/>
      <c r="AP256" s="608"/>
      <c r="AQ256" s="608"/>
      <c r="AR256" s="608"/>
      <c r="AS256" s="608"/>
      <c r="AT256" s="608"/>
      <c r="AU256" s="608"/>
      <c r="AV256" s="666"/>
      <c r="AW256" s="608"/>
      <c r="AX256" s="608"/>
      <c r="AY256" s="666"/>
      <c r="AZ256" s="666"/>
      <c r="BA256" s="608"/>
      <c r="BB256" s="608"/>
      <c r="BC256" s="608"/>
      <c r="BD256" s="666"/>
      <c r="BE256" s="608"/>
      <c r="BF256" s="608"/>
      <c r="BG256" s="74">
        <f t="shared" si="220"/>
        <v>0.03</v>
      </c>
      <c r="BH256" s="123"/>
      <c r="BI256" s="644">
        <v>0.03</v>
      </c>
      <c r="BJ256" s="123"/>
      <c r="BK256" s="79" t="s">
        <v>409</v>
      </c>
      <c r="BL256" s="80" t="s">
        <v>169</v>
      </c>
      <c r="BM256" s="80"/>
      <c r="BN256" s="644" t="s">
        <v>121</v>
      </c>
      <c r="BO256" s="80" t="s">
        <v>568</v>
      </c>
      <c r="BP256" s="80" t="s">
        <v>954</v>
      </c>
      <c r="BQ256" s="83"/>
      <c r="BR256" s="634" t="s">
        <v>979</v>
      </c>
      <c r="BT256" s="83"/>
      <c r="BU256" s="83"/>
      <c r="BV256" s="83"/>
      <c r="BW256" s="83"/>
      <c r="BX256" s="83"/>
      <c r="BY256" s="83"/>
      <c r="BZ256" s="83"/>
      <c r="CA256" s="83"/>
      <c r="CB256" s="83"/>
      <c r="CC256" s="83"/>
      <c r="CD256" s="83"/>
      <c r="CE256" s="83"/>
      <c r="CF256" s="83"/>
      <c r="CG256" s="83"/>
      <c r="CH256" s="606"/>
      <c r="CI256" s="83"/>
      <c r="CJ256" s="83"/>
      <c r="CK256" s="83"/>
      <c r="CL256" s="83"/>
      <c r="CM256" s="83"/>
    </row>
    <row r="257" spans="1:91" s="49" customFormat="1" ht="56.1" hidden="1" customHeight="1" x14ac:dyDescent="0.3">
      <c r="A257" s="15">
        <v>9</v>
      </c>
      <c r="B257" s="577" t="s">
        <v>381</v>
      </c>
      <c r="C257" s="7">
        <f t="shared" si="169"/>
        <v>0.03</v>
      </c>
      <c r="D257" s="7"/>
      <c r="E257" s="7">
        <f t="shared" si="205"/>
        <v>0.03</v>
      </c>
      <c r="F257" s="7">
        <f t="shared" si="206"/>
        <v>0</v>
      </c>
      <c r="G257" s="7">
        <f t="shared" si="219"/>
        <v>0</v>
      </c>
      <c r="H257" s="569"/>
      <c r="I257" s="565"/>
      <c r="J257" s="565"/>
      <c r="K257" s="569"/>
      <c r="L257" s="569"/>
      <c r="M257" s="7">
        <f t="shared" si="185"/>
        <v>0</v>
      </c>
      <c r="N257" s="569"/>
      <c r="O257" s="565"/>
      <c r="P257" s="569"/>
      <c r="Q257" s="565"/>
      <c r="R257" s="569"/>
      <c r="S257" s="565"/>
      <c r="T257" s="565"/>
      <c r="U257" s="7">
        <f t="shared" si="209"/>
        <v>0</v>
      </c>
      <c r="V257" s="565"/>
      <c r="W257" s="565"/>
      <c r="X257" s="565"/>
      <c r="Y257" s="565"/>
      <c r="Z257" s="569"/>
      <c r="AA257" s="565"/>
      <c r="AB257" s="565"/>
      <c r="AC257" s="565"/>
      <c r="AD257" s="25">
        <f t="shared" si="210"/>
        <v>0</v>
      </c>
      <c r="AE257" s="569"/>
      <c r="AF257" s="569"/>
      <c r="AG257" s="565"/>
      <c r="AH257" s="565"/>
      <c r="AI257" s="569"/>
      <c r="AJ257" s="565"/>
      <c r="AK257" s="58"/>
      <c r="AL257" s="565"/>
      <c r="AM257" s="565"/>
      <c r="AN257" s="565"/>
      <c r="AO257" s="565"/>
      <c r="AP257" s="565"/>
      <c r="AQ257" s="565"/>
      <c r="AR257" s="565"/>
      <c r="AS257" s="565"/>
      <c r="AT257" s="565"/>
      <c r="AU257" s="565"/>
      <c r="AV257" s="569"/>
      <c r="AW257" s="565"/>
      <c r="AX257" s="565"/>
      <c r="AY257" s="569"/>
      <c r="AZ257" s="569"/>
      <c r="BA257" s="565"/>
      <c r="BB257" s="565"/>
      <c r="BC257" s="565"/>
      <c r="BD257" s="569"/>
      <c r="BE257" s="565"/>
      <c r="BF257" s="565"/>
      <c r="BG257" s="7">
        <f t="shared" si="220"/>
        <v>0.03</v>
      </c>
      <c r="BH257" s="11"/>
      <c r="BI257" s="580">
        <v>0.03</v>
      </c>
      <c r="BJ257" s="11"/>
      <c r="BK257" s="10" t="s">
        <v>409</v>
      </c>
      <c r="BL257" s="15" t="s">
        <v>169</v>
      </c>
      <c r="BM257" s="15" t="s">
        <v>1066</v>
      </c>
      <c r="BN257" s="580" t="s">
        <v>121</v>
      </c>
      <c r="BO257" s="15" t="s">
        <v>1177</v>
      </c>
      <c r="BP257" s="15" t="s">
        <v>954</v>
      </c>
      <c r="BQ257" s="46"/>
      <c r="BR257" s="631"/>
      <c r="BT257" s="46"/>
      <c r="BU257" s="46"/>
      <c r="BV257" s="46"/>
      <c r="BW257" s="46"/>
      <c r="BX257" s="46"/>
      <c r="BY257" s="46"/>
      <c r="BZ257" s="46"/>
      <c r="CA257" s="46"/>
      <c r="CB257" s="46"/>
      <c r="CC257" s="46"/>
      <c r="CD257" s="46"/>
      <c r="CE257" s="46"/>
      <c r="CF257" s="46"/>
      <c r="CG257" s="46"/>
      <c r="CH257" s="588"/>
      <c r="CI257" s="46"/>
      <c r="CJ257" s="46"/>
      <c r="CK257" s="46"/>
      <c r="CL257" s="46"/>
      <c r="CM257" s="46"/>
    </row>
    <row r="258" spans="1:91" s="84" customFormat="1" ht="42" customHeight="1" x14ac:dyDescent="0.3">
      <c r="A258" s="80">
        <v>10</v>
      </c>
      <c r="B258" s="123" t="s">
        <v>336</v>
      </c>
      <c r="C258" s="74">
        <f t="shared" si="169"/>
        <v>0.15</v>
      </c>
      <c r="D258" s="74"/>
      <c r="E258" s="74">
        <f t="shared" si="205"/>
        <v>0.15</v>
      </c>
      <c r="F258" s="74">
        <f t="shared" si="206"/>
        <v>0</v>
      </c>
      <c r="G258" s="74">
        <f t="shared" si="219"/>
        <v>0</v>
      </c>
      <c r="H258" s="608"/>
      <c r="I258" s="608"/>
      <c r="J258" s="608"/>
      <c r="K258" s="666"/>
      <c r="L258" s="666"/>
      <c r="M258" s="74">
        <f t="shared" si="185"/>
        <v>0</v>
      </c>
      <c r="N258" s="666"/>
      <c r="O258" s="608"/>
      <c r="P258" s="666"/>
      <c r="Q258" s="608"/>
      <c r="R258" s="666"/>
      <c r="S258" s="608"/>
      <c r="T258" s="608"/>
      <c r="U258" s="74">
        <f t="shared" si="209"/>
        <v>0</v>
      </c>
      <c r="V258" s="608"/>
      <c r="W258" s="608"/>
      <c r="X258" s="608"/>
      <c r="Y258" s="608"/>
      <c r="Z258" s="666"/>
      <c r="AA258" s="608"/>
      <c r="AB258" s="608"/>
      <c r="AC258" s="608"/>
      <c r="AD258" s="645">
        <f t="shared" si="210"/>
        <v>0</v>
      </c>
      <c r="AE258" s="608"/>
      <c r="AF258" s="608"/>
      <c r="AG258" s="608"/>
      <c r="AH258" s="608"/>
      <c r="AI258" s="666"/>
      <c r="AJ258" s="608"/>
      <c r="AK258" s="608"/>
      <c r="AL258" s="608"/>
      <c r="AM258" s="608"/>
      <c r="AN258" s="608"/>
      <c r="AO258" s="608"/>
      <c r="AP258" s="608"/>
      <c r="AQ258" s="608"/>
      <c r="AR258" s="608"/>
      <c r="AS258" s="608"/>
      <c r="AT258" s="608"/>
      <c r="AU258" s="608"/>
      <c r="AV258" s="666"/>
      <c r="AW258" s="608"/>
      <c r="AX258" s="608"/>
      <c r="AY258" s="608"/>
      <c r="AZ258" s="608"/>
      <c r="BA258" s="608"/>
      <c r="BB258" s="608"/>
      <c r="BC258" s="608"/>
      <c r="BD258" s="608"/>
      <c r="BE258" s="608"/>
      <c r="BF258" s="608"/>
      <c r="BG258" s="74">
        <f t="shared" si="220"/>
        <v>0.15</v>
      </c>
      <c r="BH258" s="123"/>
      <c r="BI258" s="91">
        <v>0.15</v>
      </c>
      <c r="BJ258" s="123"/>
      <c r="BK258" s="79" t="s">
        <v>409</v>
      </c>
      <c r="BL258" s="80" t="s">
        <v>131</v>
      </c>
      <c r="BM258" s="72" t="s">
        <v>1065</v>
      </c>
      <c r="BN258" s="80" t="s">
        <v>121</v>
      </c>
      <c r="BO258" s="80" t="s">
        <v>568</v>
      </c>
      <c r="BP258" s="80" t="s">
        <v>954</v>
      </c>
      <c r="BQ258" s="83"/>
      <c r="BR258" s="634" t="s">
        <v>979</v>
      </c>
      <c r="BT258" s="83"/>
      <c r="BU258" s="83"/>
      <c r="BV258" s="83"/>
      <c r="BW258" s="83"/>
      <c r="BX258" s="83"/>
      <c r="BY258" s="83"/>
      <c r="BZ258" s="83"/>
      <c r="CA258" s="83"/>
      <c r="CB258" s="83"/>
      <c r="CC258" s="83"/>
      <c r="CD258" s="83"/>
      <c r="CE258" s="83"/>
      <c r="CF258" s="83"/>
      <c r="CG258" s="83"/>
      <c r="CH258" s="606"/>
      <c r="CI258" s="83"/>
      <c r="CJ258" s="83"/>
      <c r="CK258" s="83"/>
      <c r="CL258" s="83"/>
      <c r="CM258" s="83"/>
    </row>
    <row r="259" spans="1:91" s="49" customFormat="1" ht="53.45" hidden="1" customHeight="1" x14ac:dyDescent="0.3">
      <c r="A259" s="15">
        <v>11</v>
      </c>
      <c r="B259" s="11" t="s">
        <v>337</v>
      </c>
      <c r="C259" s="7">
        <f t="shared" si="169"/>
        <v>0.04</v>
      </c>
      <c r="D259" s="7"/>
      <c r="E259" s="7">
        <f t="shared" si="205"/>
        <v>0.04</v>
      </c>
      <c r="F259" s="7">
        <f t="shared" si="206"/>
        <v>0</v>
      </c>
      <c r="G259" s="7">
        <f t="shared" si="219"/>
        <v>0</v>
      </c>
      <c r="H259" s="565"/>
      <c r="I259" s="565"/>
      <c r="J259" s="565"/>
      <c r="K259" s="569"/>
      <c r="L259" s="569"/>
      <c r="M259" s="7">
        <f t="shared" si="185"/>
        <v>0</v>
      </c>
      <c r="N259" s="569"/>
      <c r="O259" s="565"/>
      <c r="P259" s="569"/>
      <c r="Q259" s="565"/>
      <c r="R259" s="569"/>
      <c r="S259" s="565"/>
      <c r="T259" s="565"/>
      <c r="U259" s="7">
        <f t="shared" si="209"/>
        <v>0</v>
      </c>
      <c r="V259" s="565"/>
      <c r="W259" s="565"/>
      <c r="X259" s="565"/>
      <c r="Y259" s="565"/>
      <c r="Z259" s="569"/>
      <c r="AA259" s="565"/>
      <c r="AB259" s="565"/>
      <c r="AC259" s="565"/>
      <c r="AD259" s="25">
        <f t="shared" si="210"/>
        <v>0</v>
      </c>
      <c r="AE259" s="565"/>
      <c r="AF259" s="565"/>
      <c r="AG259" s="565"/>
      <c r="AH259" s="565"/>
      <c r="AI259" s="569"/>
      <c r="AJ259" s="565"/>
      <c r="AK259" s="565"/>
      <c r="AL259" s="565"/>
      <c r="AM259" s="565"/>
      <c r="AN259" s="565"/>
      <c r="AO259" s="565"/>
      <c r="AP259" s="565"/>
      <c r="AQ259" s="565"/>
      <c r="AR259" s="565"/>
      <c r="AS259" s="565"/>
      <c r="AT259" s="565"/>
      <c r="AU259" s="565"/>
      <c r="AV259" s="569"/>
      <c r="AW259" s="565"/>
      <c r="AX259" s="565"/>
      <c r="AY259" s="565"/>
      <c r="AZ259" s="565"/>
      <c r="BA259" s="565"/>
      <c r="BB259" s="565"/>
      <c r="BC259" s="565"/>
      <c r="BD259" s="565"/>
      <c r="BE259" s="565"/>
      <c r="BF259" s="565"/>
      <c r="BG259" s="7">
        <f t="shared" si="220"/>
        <v>0.04</v>
      </c>
      <c r="BH259" s="11"/>
      <c r="BI259" s="43">
        <v>0.04</v>
      </c>
      <c r="BJ259" s="11"/>
      <c r="BK259" s="10" t="s">
        <v>409</v>
      </c>
      <c r="BL259" s="15" t="s">
        <v>131</v>
      </c>
      <c r="BM259" s="63" t="s">
        <v>1070</v>
      </c>
      <c r="BN259" s="15" t="s">
        <v>121</v>
      </c>
      <c r="BO259" s="15" t="s">
        <v>1175</v>
      </c>
      <c r="BP259" s="15" t="s">
        <v>954</v>
      </c>
      <c r="BQ259" s="46"/>
      <c r="BR259" s="631"/>
      <c r="BT259" s="46"/>
      <c r="BU259" s="46"/>
      <c r="BV259" s="46"/>
      <c r="BW259" s="46"/>
      <c r="BX259" s="46"/>
      <c r="BY259" s="46"/>
      <c r="BZ259" s="46"/>
      <c r="CA259" s="46"/>
      <c r="CB259" s="46"/>
      <c r="CC259" s="46"/>
      <c r="CD259" s="46"/>
      <c r="CE259" s="46"/>
      <c r="CF259" s="46"/>
      <c r="CG259" s="46"/>
      <c r="CH259" s="588"/>
      <c r="CI259" s="46"/>
      <c r="CJ259" s="46"/>
      <c r="CK259" s="46"/>
      <c r="CL259" s="46"/>
      <c r="CM259" s="46"/>
    </row>
    <row r="260" spans="1:91" s="49" customFormat="1" ht="54" hidden="1" customHeight="1" x14ac:dyDescent="0.3">
      <c r="A260" s="15">
        <v>12</v>
      </c>
      <c r="B260" s="566" t="s">
        <v>402</v>
      </c>
      <c r="C260" s="7">
        <f t="shared" si="169"/>
        <v>0.1</v>
      </c>
      <c r="D260" s="7"/>
      <c r="E260" s="7">
        <f t="shared" si="205"/>
        <v>0.1</v>
      </c>
      <c r="F260" s="7">
        <f t="shared" si="206"/>
        <v>0.1</v>
      </c>
      <c r="G260" s="7">
        <f t="shared" si="219"/>
        <v>0</v>
      </c>
      <c r="H260" s="565"/>
      <c r="I260" s="565"/>
      <c r="J260" s="565"/>
      <c r="K260" s="565"/>
      <c r="L260" s="565"/>
      <c r="M260" s="7">
        <f t="shared" si="185"/>
        <v>0.1</v>
      </c>
      <c r="N260" s="565"/>
      <c r="O260" s="565"/>
      <c r="P260" s="565">
        <v>0.1</v>
      </c>
      <c r="Q260" s="565"/>
      <c r="R260" s="565"/>
      <c r="S260" s="565"/>
      <c r="T260" s="565"/>
      <c r="U260" s="7">
        <f t="shared" si="209"/>
        <v>0</v>
      </c>
      <c r="V260" s="565"/>
      <c r="W260" s="565"/>
      <c r="X260" s="565"/>
      <c r="Y260" s="565"/>
      <c r="Z260" s="565"/>
      <c r="AA260" s="565"/>
      <c r="AB260" s="565"/>
      <c r="AC260" s="565"/>
      <c r="AD260" s="25">
        <f t="shared" si="210"/>
        <v>0</v>
      </c>
      <c r="AE260" s="565"/>
      <c r="AF260" s="565"/>
      <c r="AG260" s="565"/>
      <c r="AH260" s="565"/>
      <c r="AI260" s="565"/>
      <c r="AJ260" s="565"/>
      <c r="AK260" s="565"/>
      <c r="AL260" s="565"/>
      <c r="AM260" s="565"/>
      <c r="AN260" s="565"/>
      <c r="AO260" s="565"/>
      <c r="AP260" s="565"/>
      <c r="AQ260" s="565"/>
      <c r="AR260" s="565"/>
      <c r="AS260" s="565"/>
      <c r="AT260" s="565"/>
      <c r="AU260" s="565"/>
      <c r="AV260" s="565"/>
      <c r="AW260" s="565"/>
      <c r="AX260" s="565"/>
      <c r="AY260" s="565"/>
      <c r="AZ260" s="565"/>
      <c r="BA260" s="565"/>
      <c r="BB260" s="565"/>
      <c r="BC260" s="565"/>
      <c r="BD260" s="565"/>
      <c r="BE260" s="565"/>
      <c r="BF260" s="565"/>
      <c r="BG260" s="7">
        <f t="shared" si="220"/>
        <v>0</v>
      </c>
      <c r="BH260" s="11"/>
      <c r="BI260" s="11"/>
      <c r="BJ260" s="11"/>
      <c r="BK260" s="10" t="s">
        <v>409</v>
      </c>
      <c r="BL260" s="38" t="s">
        <v>373</v>
      </c>
      <c r="BM260" s="15" t="s">
        <v>644</v>
      </c>
      <c r="BN260" s="45" t="s">
        <v>121</v>
      </c>
      <c r="BO260" s="45" t="s">
        <v>586</v>
      </c>
      <c r="BP260" s="15" t="s">
        <v>954</v>
      </c>
      <c r="BQ260" s="46"/>
      <c r="BR260" s="631"/>
      <c r="BT260" s="46"/>
      <c r="BU260" s="46"/>
      <c r="BV260" s="46"/>
      <c r="BW260" s="46"/>
      <c r="BX260" s="46"/>
      <c r="BY260" s="46"/>
      <c r="BZ260" s="46"/>
      <c r="CA260" s="46"/>
      <c r="CB260" s="46"/>
      <c r="CC260" s="46"/>
      <c r="CD260" s="46"/>
      <c r="CE260" s="46"/>
      <c r="CF260" s="46"/>
      <c r="CG260" s="46"/>
      <c r="CH260" s="588"/>
      <c r="CI260" s="46"/>
      <c r="CJ260" s="46"/>
      <c r="CK260" s="46"/>
      <c r="CL260" s="46"/>
      <c r="CM260" s="46"/>
    </row>
    <row r="261" spans="1:91" s="49" customFormat="1" ht="51.6" hidden="1" customHeight="1" x14ac:dyDescent="0.3">
      <c r="A261" s="15">
        <v>13</v>
      </c>
      <c r="B261" s="566" t="s">
        <v>403</v>
      </c>
      <c r="C261" s="7">
        <f t="shared" si="169"/>
        <v>0.1</v>
      </c>
      <c r="D261" s="7"/>
      <c r="E261" s="7">
        <f t="shared" si="205"/>
        <v>0.1</v>
      </c>
      <c r="F261" s="7">
        <f t="shared" si="206"/>
        <v>0.1</v>
      </c>
      <c r="G261" s="7"/>
      <c r="H261" s="565"/>
      <c r="I261" s="565"/>
      <c r="J261" s="565"/>
      <c r="K261" s="565">
        <v>0.1</v>
      </c>
      <c r="L261" s="565"/>
      <c r="M261" s="7">
        <f t="shared" si="185"/>
        <v>0</v>
      </c>
      <c r="N261" s="565"/>
      <c r="O261" s="565"/>
      <c r="P261" s="565"/>
      <c r="Q261" s="565"/>
      <c r="R261" s="565"/>
      <c r="S261" s="565"/>
      <c r="T261" s="565"/>
      <c r="U261" s="7">
        <f t="shared" si="209"/>
        <v>0</v>
      </c>
      <c r="V261" s="565"/>
      <c r="W261" s="565"/>
      <c r="X261" s="565"/>
      <c r="Y261" s="565"/>
      <c r="Z261" s="565"/>
      <c r="AA261" s="565"/>
      <c r="AB261" s="565"/>
      <c r="AC261" s="565"/>
      <c r="AD261" s="25">
        <f t="shared" si="210"/>
        <v>0</v>
      </c>
      <c r="AE261" s="565"/>
      <c r="AF261" s="565"/>
      <c r="AG261" s="565"/>
      <c r="AH261" s="565"/>
      <c r="AI261" s="565"/>
      <c r="AJ261" s="565"/>
      <c r="AK261" s="565"/>
      <c r="AL261" s="565"/>
      <c r="AM261" s="565"/>
      <c r="AN261" s="565"/>
      <c r="AO261" s="565"/>
      <c r="AP261" s="565"/>
      <c r="AQ261" s="565"/>
      <c r="AR261" s="565"/>
      <c r="AS261" s="565"/>
      <c r="AT261" s="565"/>
      <c r="AU261" s="565"/>
      <c r="AV261" s="565"/>
      <c r="AW261" s="565"/>
      <c r="AX261" s="565"/>
      <c r="AY261" s="565"/>
      <c r="AZ261" s="565"/>
      <c r="BA261" s="565"/>
      <c r="BB261" s="565"/>
      <c r="BC261" s="565"/>
      <c r="BD261" s="565"/>
      <c r="BE261" s="565"/>
      <c r="BF261" s="565"/>
      <c r="BG261" s="7">
        <f t="shared" si="220"/>
        <v>0</v>
      </c>
      <c r="BH261" s="11"/>
      <c r="BI261" s="11"/>
      <c r="BJ261" s="11"/>
      <c r="BK261" s="10" t="s">
        <v>409</v>
      </c>
      <c r="BL261" s="17" t="s">
        <v>132</v>
      </c>
      <c r="BM261" s="15"/>
      <c r="BN261" s="45" t="s">
        <v>121</v>
      </c>
      <c r="BO261" s="45" t="s">
        <v>586</v>
      </c>
      <c r="BP261" s="15" t="s">
        <v>954</v>
      </c>
      <c r="BQ261" s="46"/>
      <c r="BR261" s="631"/>
      <c r="BT261" s="46"/>
      <c r="BU261" s="46"/>
      <c r="BV261" s="46"/>
      <c r="BW261" s="46"/>
      <c r="BX261" s="46"/>
      <c r="BY261" s="46"/>
      <c r="BZ261" s="46"/>
      <c r="CA261" s="46"/>
      <c r="CB261" s="46"/>
      <c r="CC261" s="46"/>
      <c r="CD261" s="46"/>
      <c r="CE261" s="46"/>
      <c r="CF261" s="46"/>
      <c r="CG261" s="46"/>
      <c r="CH261" s="588"/>
      <c r="CI261" s="46"/>
      <c r="CJ261" s="46"/>
      <c r="CK261" s="46"/>
      <c r="CL261" s="46"/>
      <c r="CM261" s="46"/>
    </row>
    <row r="262" spans="1:91" s="49" customFormat="1" ht="48" hidden="1" customHeight="1" x14ac:dyDescent="0.3">
      <c r="A262" s="15">
        <v>14</v>
      </c>
      <c r="B262" s="11" t="s">
        <v>338</v>
      </c>
      <c r="C262" s="7">
        <f t="shared" ref="C262:C280" si="228">D262+E262</f>
        <v>0.1</v>
      </c>
      <c r="D262" s="7"/>
      <c r="E262" s="7">
        <f t="shared" si="205"/>
        <v>0.1</v>
      </c>
      <c r="F262" s="7">
        <f t="shared" si="206"/>
        <v>0.1</v>
      </c>
      <c r="G262" s="7">
        <f>H262+I262+J262</f>
        <v>0</v>
      </c>
      <c r="H262" s="565"/>
      <c r="I262" s="565"/>
      <c r="J262" s="565"/>
      <c r="K262" s="565"/>
      <c r="L262" s="565"/>
      <c r="M262" s="7">
        <f t="shared" si="185"/>
        <v>0.1</v>
      </c>
      <c r="N262" s="565"/>
      <c r="O262" s="565"/>
      <c r="P262" s="58">
        <v>0.1</v>
      </c>
      <c r="Q262" s="565"/>
      <c r="R262" s="565"/>
      <c r="S262" s="565"/>
      <c r="T262" s="565"/>
      <c r="U262" s="7">
        <f t="shared" si="209"/>
        <v>0</v>
      </c>
      <c r="V262" s="565"/>
      <c r="W262" s="565"/>
      <c r="X262" s="565"/>
      <c r="Y262" s="565"/>
      <c r="Z262" s="565"/>
      <c r="AA262" s="565"/>
      <c r="AB262" s="565"/>
      <c r="AC262" s="565"/>
      <c r="AD262" s="25">
        <f t="shared" si="210"/>
        <v>0</v>
      </c>
      <c r="AE262" s="565"/>
      <c r="AF262" s="565"/>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7">
        <f t="shared" si="220"/>
        <v>0</v>
      </c>
      <c r="BH262" s="11"/>
      <c r="BI262" s="11"/>
      <c r="BJ262" s="11"/>
      <c r="BK262" s="10" t="s">
        <v>409</v>
      </c>
      <c r="BL262" s="17" t="s">
        <v>450</v>
      </c>
      <c r="BM262" s="15" t="s">
        <v>1071</v>
      </c>
      <c r="BN262" s="15" t="s">
        <v>121</v>
      </c>
      <c r="BO262" s="15"/>
      <c r="BP262" s="15" t="s">
        <v>954</v>
      </c>
      <c r="BQ262" s="46"/>
      <c r="BR262" s="631"/>
      <c r="BT262" s="46"/>
      <c r="BU262" s="46"/>
      <c r="BV262" s="46"/>
      <c r="BW262" s="46"/>
      <c r="BX262" s="46"/>
      <c r="BY262" s="46"/>
      <c r="BZ262" s="46"/>
      <c r="CA262" s="46"/>
      <c r="CB262" s="46"/>
      <c r="CC262" s="46"/>
      <c r="CD262" s="46"/>
      <c r="CE262" s="46"/>
      <c r="CF262" s="46"/>
      <c r="CG262" s="46"/>
      <c r="CH262" s="588"/>
      <c r="CI262" s="46"/>
      <c r="CJ262" s="46"/>
      <c r="CK262" s="46"/>
      <c r="CL262" s="46"/>
      <c r="CM262" s="46"/>
    </row>
    <row r="263" spans="1:91" s="26" customFormat="1" ht="37.5" hidden="1" x14ac:dyDescent="0.3">
      <c r="A263" s="27" t="s">
        <v>344</v>
      </c>
      <c r="B263" s="139" t="s">
        <v>602</v>
      </c>
      <c r="C263" s="141">
        <f t="shared" si="228"/>
        <v>105.00999999999999</v>
      </c>
      <c r="D263" s="141">
        <f>D264+D273</f>
        <v>48.55</v>
      </c>
      <c r="E263" s="141">
        <f t="shared" si="205"/>
        <v>56.459999999999994</v>
      </c>
      <c r="F263" s="141">
        <f t="shared" si="206"/>
        <v>55.959999999999994</v>
      </c>
      <c r="G263" s="141">
        <f t="shared" ref="G263:L263" si="229">G264+G273</f>
        <v>0</v>
      </c>
      <c r="H263" s="141">
        <f t="shared" si="229"/>
        <v>0</v>
      </c>
      <c r="I263" s="141">
        <f t="shared" si="229"/>
        <v>0</v>
      </c>
      <c r="J263" s="141">
        <f t="shared" si="229"/>
        <v>0</v>
      </c>
      <c r="K263" s="141">
        <f t="shared" si="229"/>
        <v>48.37</v>
      </c>
      <c r="L263" s="141">
        <f t="shared" si="229"/>
        <v>1</v>
      </c>
      <c r="M263" s="141">
        <f t="shared" si="185"/>
        <v>6.59</v>
      </c>
      <c r="N263" s="141">
        <f t="shared" ref="N263:T263" si="230">N264+N273</f>
        <v>0</v>
      </c>
      <c r="O263" s="141">
        <f t="shared" si="230"/>
        <v>0</v>
      </c>
      <c r="P263" s="141">
        <f t="shared" si="230"/>
        <v>6.59</v>
      </c>
      <c r="Q263" s="141">
        <f t="shared" si="230"/>
        <v>0</v>
      </c>
      <c r="R263" s="141">
        <f t="shared" si="230"/>
        <v>0</v>
      </c>
      <c r="S263" s="141">
        <f t="shared" si="230"/>
        <v>0</v>
      </c>
      <c r="T263" s="141">
        <f t="shared" si="230"/>
        <v>0</v>
      </c>
      <c r="U263" s="141">
        <f t="shared" si="209"/>
        <v>0</v>
      </c>
      <c r="V263" s="141">
        <f t="shared" ref="V263:AC263" si="231">V264+V273</f>
        <v>0</v>
      </c>
      <c r="W263" s="141">
        <f t="shared" si="231"/>
        <v>0</v>
      </c>
      <c r="X263" s="141">
        <f t="shared" si="231"/>
        <v>0</v>
      </c>
      <c r="Y263" s="141">
        <f t="shared" si="231"/>
        <v>0</v>
      </c>
      <c r="Z263" s="141">
        <f t="shared" si="231"/>
        <v>0</v>
      </c>
      <c r="AA263" s="141">
        <f t="shared" si="231"/>
        <v>0</v>
      </c>
      <c r="AB263" s="141">
        <f t="shared" si="231"/>
        <v>0</v>
      </c>
      <c r="AC263" s="141">
        <f t="shared" si="231"/>
        <v>0</v>
      </c>
      <c r="AD263" s="141">
        <f t="shared" si="210"/>
        <v>0</v>
      </c>
      <c r="AE263" s="141">
        <f t="shared" ref="AE263:BJ263" si="232">AE264+AE273</f>
        <v>0</v>
      </c>
      <c r="AF263" s="141">
        <f t="shared" si="232"/>
        <v>0</v>
      </c>
      <c r="AG263" s="141">
        <f t="shared" si="232"/>
        <v>0</v>
      </c>
      <c r="AH263" s="141">
        <f t="shared" si="232"/>
        <v>0</v>
      </c>
      <c r="AI263" s="141">
        <f t="shared" si="232"/>
        <v>0</v>
      </c>
      <c r="AJ263" s="141">
        <f t="shared" si="232"/>
        <v>0</v>
      </c>
      <c r="AK263" s="141">
        <f t="shared" si="232"/>
        <v>0</v>
      </c>
      <c r="AL263" s="141">
        <f t="shared" si="232"/>
        <v>0</v>
      </c>
      <c r="AM263" s="141">
        <f t="shared" si="232"/>
        <v>0</v>
      </c>
      <c r="AN263" s="141">
        <f t="shared" si="232"/>
        <v>0</v>
      </c>
      <c r="AO263" s="141">
        <f t="shared" si="232"/>
        <v>0</v>
      </c>
      <c r="AP263" s="141">
        <f t="shared" si="232"/>
        <v>0</v>
      </c>
      <c r="AQ263" s="141">
        <f t="shared" si="232"/>
        <v>0</v>
      </c>
      <c r="AR263" s="141">
        <f t="shared" si="232"/>
        <v>0</v>
      </c>
      <c r="AS263" s="141">
        <f t="shared" si="232"/>
        <v>0</v>
      </c>
      <c r="AT263" s="141">
        <f t="shared" si="232"/>
        <v>0</v>
      </c>
      <c r="AU263" s="141">
        <f t="shared" si="232"/>
        <v>0</v>
      </c>
      <c r="AV263" s="141">
        <f t="shared" si="232"/>
        <v>0</v>
      </c>
      <c r="AW263" s="141">
        <f t="shared" si="232"/>
        <v>0</v>
      </c>
      <c r="AX263" s="141">
        <f t="shared" si="232"/>
        <v>0</v>
      </c>
      <c r="AY263" s="141">
        <f t="shared" si="232"/>
        <v>0</v>
      </c>
      <c r="AZ263" s="141">
        <f t="shared" si="232"/>
        <v>0</v>
      </c>
      <c r="BA263" s="141">
        <f t="shared" si="232"/>
        <v>0</v>
      </c>
      <c r="BB263" s="141">
        <f t="shared" si="232"/>
        <v>0</v>
      </c>
      <c r="BC263" s="141">
        <f t="shared" si="232"/>
        <v>0</v>
      </c>
      <c r="BD263" s="141">
        <f t="shared" si="232"/>
        <v>0</v>
      </c>
      <c r="BE263" s="141">
        <f t="shared" si="232"/>
        <v>0</v>
      </c>
      <c r="BF263" s="141">
        <f t="shared" si="232"/>
        <v>0</v>
      </c>
      <c r="BG263" s="141">
        <f t="shared" si="232"/>
        <v>0.5</v>
      </c>
      <c r="BH263" s="141">
        <f t="shared" si="232"/>
        <v>0</v>
      </c>
      <c r="BI263" s="141">
        <f t="shared" si="232"/>
        <v>0.5</v>
      </c>
      <c r="BJ263" s="141">
        <f t="shared" si="232"/>
        <v>0</v>
      </c>
      <c r="BK263" s="29"/>
      <c r="BL263" s="29"/>
      <c r="BM263" s="29"/>
      <c r="BN263" s="29"/>
      <c r="BO263" s="29"/>
      <c r="BP263" s="143">
        <v>0</v>
      </c>
      <c r="BR263" s="572"/>
      <c r="CH263" s="573"/>
    </row>
    <row r="264" spans="1:91" s="26" customFormat="1" hidden="1" x14ac:dyDescent="0.3">
      <c r="A264" s="27" t="s">
        <v>345</v>
      </c>
      <c r="B264" s="139" t="s">
        <v>12</v>
      </c>
      <c r="C264" s="141">
        <f t="shared" si="228"/>
        <v>35.700000000000003</v>
      </c>
      <c r="D264" s="141">
        <f>D265+D266+D267+D269+D270</f>
        <v>0</v>
      </c>
      <c r="E264" s="141">
        <f t="shared" si="205"/>
        <v>35.700000000000003</v>
      </c>
      <c r="F264" s="141">
        <f t="shared" si="206"/>
        <v>35.700000000000003</v>
      </c>
      <c r="G264" s="141">
        <f t="shared" ref="G264:L264" si="233">G265+G266+G267+G269+G270</f>
        <v>0</v>
      </c>
      <c r="H264" s="141">
        <f t="shared" si="233"/>
        <v>0</v>
      </c>
      <c r="I264" s="141">
        <f t="shared" si="233"/>
        <v>0</v>
      </c>
      <c r="J264" s="141">
        <f t="shared" si="233"/>
        <v>0</v>
      </c>
      <c r="K264" s="141">
        <f t="shared" si="233"/>
        <v>32.11</v>
      </c>
      <c r="L264" s="141">
        <f t="shared" si="233"/>
        <v>0</v>
      </c>
      <c r="M264" s="141">
        <f t="shared" si="185"/>
        <v>3.5900000000000003</v>
      </c>
      <c r="N264" s="141">
        <f t="shared" ref="N264:T264" si="234">N265+N266+N267+N269+N270</f>
        <v>0</v>
      </c>
      <c r="O264" s="141">
        <f t="shared" si="234"/>
        <v>0</v>
      </c>
      <c r="P264" s="141">
        <f t="shared" si="234"/>
        <v>3.5900000000000003</v>
      </c>
      <c r="Q264" s="141">
        <f t="shared" si="234"/>
        <v>0</v>
      </c>
      <c r="R264" s="141">
        <f t="shared" si="234"/>
        <v>0</v>
      </c>
      <c r="S264" s="141">
        <f t="shared" si="234"/>
        <v>0</v>
      </c>
      <c r="T264" s="141">
        <f t="shared" si="234"/>
        <v>0</v>
      </c>
      <c r="U264" s="141">
        <f t="shared" si="209"/>
        <v>0</v>
      </c>
      <c r="V264" s="141">
        <f t="shared" ref="V264:AC264" si="235">V265+V266+V267+V269+V270</f>
        <v>0</v>
      </c>
      <c r="W264" s="141">
        <f t="shared" si="235"/>
        <v>0</v>
      </c>
      <c r="X264" s="141">
        <f t="shared" si="235"/>
        <v>0</v>
      </c>
      <c r="Y264" s="141">
        <f t="shared" si="235"/>
        <v>0</v>
      </c>
      <c r="Z264" s="141">
        <f t="shared" si="235"/>
        <v>0</v>
      </c>
      <c r="AA264" s="141">
        <f t="shared" si="235"/>
        <v>0</v>
      </c>
      <c r="AB264" s="141">
        <f t="shared" si="235"/>
        <v>0</v>
      </c>
      <c r="AC264" s="141">
        <f t="shared" si="235"/>
        <v>0</v>
      </c>
      <c r="AD264" s="141">
        <f t="shared" si="210"/>
        <v>0</v>
      </c>
      <c r="AE264" s="141">
        <f t="shared" ref="AE264:BF264" si="236">AE265+AE266+AE267+AE269+AE270</f>
        <v>0</v>
      </c>
      <c r="AF264" s="141">
        <f t="shared" si="236"/>
        <v>0</v>
      </c>
      <c r="AG264" s="141">
        <f t="shared" si="236"/>
        <v>0</v>
      </c>
      <c r="AH264" s="141">
        <f t="shared" si="236"/>
        <v>0</v>
      </c>
      <c r="AI264" s="141">
        <f t="shared" si="236"/>
        <v>0</v>
      </c>
      <c r="AJ264" s="141">
        <f t="shared" si="236"/>
        <v>0</v>
      </c>
      <c r="AK264" s="141">
        <f t="shared" si="236"/>
        <v>0</v>
      </c>
      <c r="AL264" s="141">
        <f t="shared" si="236"/>
        <v>0</v>
      </c>
      <c r="AM264" s="141">
        <f t="shared" si="236"/>
        <v>0</v>
      </c>
      <c r="AN264" s="141">
        <f t="shared" si="236"/>
        <v>0</v>
      </c>
      <c r="AO264" s="141">
        <f t="shared" si="236"/>
        <v>0</v>
      </c>
      <c r="AP264" s="141">
        <f t="shared" si="236"/>
        <v>0</v>
      </c>
      <c r="AQ264" s="141">
        <f t="shared" si="236"/>
        <v>0</v>
      </c>
      <c r="AR264" s="141">
        <f t="shared" si="236"/>
        <v>0</v>
      </c>
      <c r="AS264" s="141">
        <f t="shared" si="236"/>
        <v>0</v>
      </c>
      <c r="AT264" s="141">
        <f t="shared" si="236"/>
        <v>0</v>
      </c>
      <c r="AU264" s="141">
        <f t="shared" si="236"/>
        <v>0</v>
      </c>
      <c r="AV264" s="141">
        <f t="shared" si="236"/>
        <v>0</v>
      </c>
      <c r="AW264" s="141">
        <f t="shared" si="236"/>
        <v>0</v>
      </c>
      <c r="AX264" s="141">
        <f t="shared" si="236"/>
        <v>0</v>
      </c>
      <c r="AY264" s="141">
        <f t="shared" si="236"/>
        <v>0</v>
      </c>
      <c r="AZ264" s="141">
        <f t="shared" si="236"/>
        <v>0</v>
      </c>
      <c r="BA264" s="141">
        <f t="shared" si="236"/>
        <v>0</v>
      </c>
      <c r="BB264" s="141">
        <f t="shared" si="236"/>
        <v>0</v>
      </c>
      <c r="BC264" s="141">
        <f t="shared" si="236"/>
        <v>0</v>
      </c>
      <c r="BD264" s="141">
        <f t="shared" si="236"/>
        <v>0</v>
      </c>
      <c r="BE264" s="141">
        <f t="shared" si="236"/>
        <v>0</v>
      </c>
      <c r="BF264" s="141">
        <f t="shared" si="236"/>
        <v>0</v>
      </c>
      <c r="BG264" s="141">
        <f t="shared" ref="BG264:BG272" si="237">BH264+BI264+BJ264</f>
        <v>0</v>
      </c>
      <c r="BH264" s="141">
        <f>BH265+BH266+BH267+BH269+BH270</f>
        <v>0</v>
      </c>
      <c r="BI264" s="141">
        <f>BI265+BI266+BI267+BI269+BI270</f>
        <v>0</v>
      </c>
      <c r="BJ264" s="141">
        <f>BJ265+BJ266+BJ267+BJ269+BJ270</f>
        <v>0</v>
      </c>
      <c r="BK264" s="29"/>
      <c r="BL264" s="29"/>
      <c r="BM264" s="29"/>
      <c r="BN264" s="29"/>
      <c r="BO264" s="29"/>
      <c r="BP264" s="143">
        <v>0</v>
      </c>
      <c r="BR264" s="572"/>
      <c r="CH264" s="573"/>
    </row>
    <row r="265" spans="1:91" s="26" customFormat="1" hidden="1" x14ac:dyDescent="0.3">
      <c r="A265" s="27" t="s">
        <v>346</v>
      </c>
      <c r="B265" s="163" t="s">
        <v>16</v>
      </c>
      <c r="C265" s="141">
        <f t="shared" si="228"/>
        <v>0</v>
      </c>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29"/>
      <c r="BL265" s="29"/>
      <c r="BM265" s="29"/>
      <c r="BN265" s="29"/>
      <c r="BO265" s="29"/>
      <c r="BP265" s="143">
        <v>0</v>
      </c>
      <c r="BR265" s="572"/>
      <c r="CH265" s="573"/>
    </row>
    <row r="266" spans="1:91" s="26" customFormat="1" hidden="1" x14ac:dyDescent="0.3">
      <c r="A266" s="27" t="s">
        <v>347</v>
      </c>
      <c r="B266" s="163" t="s">
        <v>348</v>
      </c>
      <c r="C266" s="141">
        <f t="shared" si="228"/>
        <v>0</v>
      </c>
      <c r="D266" s="141"/>
      <c r="E266" s="141">
        <f t="shared" si="205"/>
        <v>0</v>
      </c>
      <c r="F266" s="141">
        <f t="shared" si="206"/>
        <v>0</v>
      </c>
      <c r="G266" s="141"/>
      <c r="H266" s="141"/>
      <c r="I266" s="141"/>
      <c r="J266" s="141"/>
      <c r="K266" s="141"/>
      <c r="L266" s="141"/>
      <c r="M266" s="141">
        <f t="shared" si="185"/>
        <v>0</v>
      </c>
      <c r="N266" s="141"/>
      <c r="O266" s="141"/>
      <c r="P266" s="141"/>
      <c r="Q266" s="141"/>
      <c r="R266" s="141"/>
      <c r="S266" s="141"/>
      <c r="T266" s="141"/>
      <c r="U266" s="141">
        <f t="shared" si="209"/>
        <v>0</v>
      </c>
      <c r="V266" s="141"/>
      <c r="W266" s="141"/>
      <c r="X266" s="141"/>
      <c r="Y266" s="141"/>
      <c r="Z266" s="141"/>
      <c r="AA266" s="141"/>
      <c r="AB266" s="141"/>
      <c r="AC266" s="141"/>
      <c r="AD266" s="141">
        <f t="shared" si="210"/>
        <v>0</v>
      </c>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f t="shared" si="237"/>
        <v>0</v>
      </c>
      <c r="BH266" s="141"/>
      <c r="BI266" s="141"/>
      <c r="BJ266" s="141"/>
      <c r="BK266" s="29"/>
      <c r="BL266" s="29"/>
      <c r="BM266" s="29"/>
      <c r="BN266" s="29"/>
      <c r="BO266" s="29"/>
      <c r="BP266" s="143">
        <v>0</v>
      </c>
      <c r="BR266" s="572"/>
      <c r="CH266" s="573"/>
    </row>
    <row r="267" spans="1:91" s="26" customFormat="1" hidden="1" x14ac:dyDescent="0.3">
      <c r="A267" s="27" t="s">
        <v>349</v>
      </c>
      <c r="B267" s="163" t="s">
        <v>18</v>
      </c>
      <c r="C267" s="141">
        <f t="shared" si="228"/>
        <v>32.11</v>
      </c>
      <c r="D267" s="141">
        <f>SUM(D268:D268)</f>
        <v>0</v>
      </c>
      <c r="E267" s="141">
        <f t="shared" si="205"/>
        <v>32.11</v>
      </c>
      <c r="F267" s="141">
        <f t="shared" si="206"/>
        <v>32.11</v>
      </c>
      <c r="G267" s="141">
        <f t="shared" ref="G267:L267" si="238">SUM(G268:G268)</f>
        <v>0</v>
      </c>
      <c r="H267" s="141">
        <f t="shared" si="238"/>
        <v>0</v>
      </c>
      <c r="I267" s="141">
        <f t="shared" si="238"/>
        <v>0</v>
      </c>
      <c r="J267" s="141">
        <f t="shared" si="238"/>
        <v>0</v>
      </c>
      <c r="K267" s="141">
        <f t="shared" si="238"/>
        <v>32.11</v>
      </c>
      <c r="L267" s="141">
        <f t="shared" si="238"/>
        <v>0</v>
      </c>
      <c r="M267" s="141">
        <f t="shared" si="185"/>
        <v>0</v>
      </c>
      <c r="N267" s="141">
        <f t="shared" ref="N267:T267" si="239">SUM(N268:N268)</f>
        <v>0</v>
      </c>
      <c r="O267" s="141">
        <f t="shared" si="239"/>
        <v>0</v>
      </c>
      <c r="P267" s="141">
        <f t="shared" si="239"/>
        <v>0</v>
      </c>
      <c r="Q267" s="141">
        <f t="shared" si="239"/>
        <v>0</v>
      </c>
      <c r="R267" s="141">
        <f t="shared" si="239"/>
        <v>0</v>
      </c>
      <c r="S267" s="141">
        <f t="shared" si="239"/>
        <v>0</v>
      </c>
      <c r="T267" s="141">
        <f t="shared" si="239"/>
        <v>0</v>
      </c>
      <c r="U267" s="141">
        <f t="shared" si="209"/>
        <v>0</v>
      </c>
      <c r="V267" s="141">
        <f t="shared" ref="V267:AC267" si="240">SUM(V268:V268)</f>
        <v>0</v>
      </c>
      <c r="W267" s="141">
        <f t="shared" si="240"/>
        <v>0</v>
      </c>
      <c r="X267" s="141">
        <f t="shared" si="240"/>
        <v>0</v>
      </c>
      <c r="Y267" s="141">
        <f t="shared" si="240"/>
        <v>0</v>
      </c>
      <c r="Z267" s="141">
        <f t="shared" si="240"/>
        <v>0</v>
      </c>
      <c r="AA267" s="141">
        <f t="shared" si="240"/>
        <v>0</v>
      </c>
      <c r="AB267" s="141">
        <f t="shared" si="240"/>
        <v>0</v>
      </c>
      <c r="AC267" s="141">
        <f t="shared" si="240"/>
        <v>0</v>
      </c>
      <c r="AD267" s="141">
        <f t="shared" si="210"/>
        <v>0</v>
      </c>
      <c r="AE267" s="141">
        <f t="shared" ref="AE267:BF267" si="241">SUM(AE268:AE268)</f>
        <v>0</v>
      </c>
      <c r="AF267" s="141">
        <f t="shared" si="241"/>
        <v>0</v>
      </c>
      <c r="AG267" s="141">
        <f t="shared" si="241"/>
        <v>0</v>
      </c>
      <c r="AH267" s="141">
        <f t="shared" si="241"/>
        <v>0</v>
      </c>
      <c r="AI267" s="141">
        <f t="shared" si="241"/>
        <v>0</v>
      </c>
      <c r="AJ267" s="141">
        <f t="shared" si="241"/>
        <v>0</v>
      </c>
      <c r="AK267" s="141">
        <f t="shared" si="241"/>
        <v>0</v>
      </c>
      <c r="AL267" s="141">
        <f t="shared" si="241"/>
        <v>0</v>
      </c>
      <c r="AM267" s="141">
        <f t="shared" si="241"/>
        <v>0</v>
      </c>
      <c r="AN267" s="141">
        <f t="shared" si="241"/>
        <v>0</v>
      </c>
      <c r="AO267" s="141">
        <f t="shared" si="241"/>
        <v>0</v>
      </c>
      <c r="AP267" s="141">
        <f t="shared" si="241"/>
        <v>0</v>
      </c>
      <c r="AQ267" s="141">
        <f t="shared" si="241"/>
        <v>0</v>
      </c>
      <c r="AR267" s="141">
        <f t="shared" si="241"/>
        <v>0</v>
      </c>
      <c r="AS267" s="141">
        <f t="shared" si="241"/>
        <v>0</v>
      </c>
      <c r="AT267" s="141">
        <f t="shared" si="241"/>
        <v>0</v>
      </c>
      <c r="AU267" s="141">
        <f t="shared" si="241"/>
        <v>0</v>
      </c>
      <c r="AV267" s="141">
        <f t="shared" si="241"/>
        <v>0</v>
      </c>
      <c r="AW267" s="141">
        <f t="shared" si="241"/>
        <v>0</v>
      </c>
      <c r="AX267" s="141">
        <f t="shared" si="241"/>
        <v>0</v>
      </c>
      <c r="AY267" s="141">
        <f t="shared" si="241"/>
        <v>0</v>
      </c>
      <c r="AZ267" s="141">
        <f t="shared" si="241"/>
        <v>0</v>
      </c>
      <c r="BA267" s="141">
        <f t="shared" si="241"/>
        <v>0</v>
      </c>
      <c r="BB267" s="141">
        <f t="shared" si="241"/>
        <v>0</v>
      </c>
      <c r="BC267" s="141">
        <f t="shared" si="241"/>
        <v>0</v>
      </c>
      <c r="BD267" s="141">
        <f t="shared" si="241"/>
        <v>0</v>
      </c>
      <c r="BE267" s="141">
        <f t="shared" si="241"/>
        <v>0</v>
      </c>
      <c r="BF267" s="141">
        <f t="shared" si="241"/>
        <v>0</v>
      </c>
      <c r="BG267" s="141">
        <f t="shared" si="237"/>
        <v>0</v>
      </c>
      <c r="BH267" s="141">
        <f>SUM(BH268:BH268)</f>
        <v>0</v>
      </c>
      <c r="BI267" s="141">
        <f>SUM(BI268:BI268)</f>
        <v>0</v>
      </c>
      <c r="BJ267" s="141">
        <f>SUM(BJ268:BJ268)</f>
        <v>0</v>
      </c>
      <c r="BK267" s="29"/>
      <c r="BL267" s="29"/>
      <c r="BM267" s="29"/>
      <c r="BN267" s="29"/>
      <c r="BO267" s="29"/>
      <c r="BP267" s="143">
        <v>0</v>
      </c>
      <c r="BR267" s="572"/>
      <c r="CH267" s="573"/>
    </row>
    <row r="268" spans="1:91" s="49" customFormat="1" ht="65.45" hidden="1" customHeight="1" x14ac:dyDescent="0.3">
      <c r="A268" s="15">
        <v>1</v>
      </c>
      <c r="B268" s="34" t="s">
        <v>980</v>
      </c>
      <c r="C268" s="7">
        <f t="shared" si="228"/>
        <v>32.11</v>
      </c>
      <c r="D268" s="7"/>
      <c r="E268" s="7">
        <f t="shared" si="205"/>
        <v>32.11</v>
      </c>
      <c r="F268" s="7">
        <f t="shared" si="206"/>
        <v>32.11</v>
      </c>
      <c r="G268" s="7">
        <f>H268+I268+J268</f>
        <v>0</v>
      </c>
      <c r="H268" s="7"/>
      <c r="I268" s="7"/>
      <c r="J268" s="7"/>
      <c r="K268" s="7">
        <v>32.11</v>
      </c>
      <c r="L268" s="7"/>
      <c r="M268" s="7">
        <f t="shared" si="185"/>
        <v>0</v>
      </c>
      <c r="N268" s="7"/>
      <c r="O268" s="7"/>
      <c r="P268" s="7"/>
      <c r="Q268" s="7"/>
      <c r="R268" s="7"/>
      <c r="S268" s="7"/>
      <c r="T268" s="7"/>
      <c r="U268" s="7">
        <f t="shared" si="209"/>
        <v>0</v>
      </c>
      <c r="V268" s="7"/>
      <c r="W268" s="7"/>
      <c r="X268" s="7"/>
      <c r="Y268" s="7"/>
      <c r="Z268" s="7"/>
      <c r="AA268" s="7"/>
      <c r="AB268" s="7"/>
      <c r="AC268" s="7"/>
      <c r="AD268" s="25">
        <f t="shared" si="210"/>
        <v>0</v>
      </c>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f t="shared" si="237"/>
        <v>0</v>
      </c>
      <c r="BH268" s="7"/>
      <c r="BI268" s="7"/>
      <c r="BJ268" s="7"/>
      <c r="BK268" s="10" t="s">
        <v>409</v>
      </c>
      <c r="BL268" s="15" t="s">
        <v>199</v>
      </c>
      <c r="BM268" s="15" t="s">
        <v>1028</v>
      </c>
      <c r="BN268" s="38" t="s">
        <v>75</v>
      </c>
      <c r="BO268" s="15" t="s">
        <v>506</v>
      </c>
      <c r="BP268" s="15" t="s">
        <v>954</v>
      </c>
      <c r="BQ268" s="46"/>
      <c r="BR268" s="631"/>
      <c r="BT268" s="46"/>
      <c r="BU268" s="46"/>
      <c r="BV268" s="46"/>
      <c r="BW268" s="46"/>
      <c r="BX268" s="46"/>
      <c r="BY268" s="46"/>
      <c r="BZ268" s="46"/>
      <c r="CA268" s="46"/>
      <c r="CB268" s="46"/>
      <c r="CC268" s="46"/>
      <c r="CD268" s="46"/>
      <c r="CE268" s="46"/>
      <c r="CF268" s="46"/>
      <c r="CG268" s="46"/>
      <c r="CH268" s="588" t="s">
        <v>977</v>
      </c>
      <c r="CI268" s="46" t="s">
        <v>964</v>
      </c>
      <c r="CJ268" s="46"/>
      <c r="CK268" s="46"/>
      <c r="CL268" s="46"/>
      <c r="CM268" s="46"/>
    </row>
    <row r="269" spans="1:91" s="26" customFormat="1" hidden="1" x14ac:dyDescent="0.3">
      <c r="A269" s="27" t="s">
        <v>353</v>
      </c>
      <c r="B269" s="163" t="s">
        <v>20</v>
      </c>
      <c r="C269" s="141">
        <f t="shared" si="228"/>
        <v>0</v>
      </c>
      <c r="D269" s="141"/>
      <c r="E269" s="141">
        <f t="shared" si="205"/>
        <v>0</v>
      </c>
      <c r="F269" s="141">
        <f t="shared" si="206"/>
        <v>0</v>
      </c>
      <c r="G269" s="141"/>
      <c r="H269" s="141"/>
      <c r="I269" s="141"/>
      <c r="J269" s="141"/>
      <c r="K269" s="141"/>
      <c r="L269" s="141"/>
      <c r="M269" s="141">
        <f t="shared" si="185"/>
        <v>0</v>
      </c>
      <c r="N269" s="141"/>
      <c r="O269" s="141"/>
      <c r="P269" s="141"/>
      <c r="Q269" s="141"/>
      <c r="R269" s="141"/>
      <c r="S269" s="141"/>
      <c r="T269" s="141"/>
      <c r="U269" s="141">
        <f t="shared" si="209"/>
        <v>0</v>
      </c>
      <c r="V269" s="141"/>
      <c r="W269" s="141"/>
      <c r="X269" s="141"/>
      <c r="Y269" s="141"/>
      <c r="Z269" s="141"/>
      <c r="AA269" s="141"/>
      <c r="AB269" s="141"/>
      <c r="AC269" s="141"/>
      <c r="AD269" s="141">
        <f t="shared" si="210"/>
        <v>0</v>
      </c>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f t="shared" si="237"/>
        <v>0</v>
      </c>
      <c r="BH269" s="141"/>
      <c r="BI269" s="141"/>
      <c r="BJ269" s="141"/>
      <c r="BK269" s="29"/>
      <c r="BL269" s="29"/>
      <c r="BM269" s="29"/>
      <c r="BN269" s="29"/>
      <c r="BO269" s="29"/>
      <c r="BP269" s="143">
        <v>0</v>
      </c>
      <c r="BR269" s="572"/>
      <c r="CH269" s="573"/>
    </row>
    <row r="270" spans="1:91" s="26" customFormat="1" hidden="1" x14ac:dyDescent="0.3">
      <c r="A270" s="27" t="s">
        <v>354</v>
      </c>
      <c r="B270" s="163" t="s">
        <v>19</v>
      </c>
      <c r="C270" s="141">
        <f t="shared" si="228"/>
        <v>3.5900000000000003</v>
      </c>
      <c r="D270" s="141">
        <f t="shared" ref="D270:AI270" si="242">SUM(D271:D272)</f>
        <v>0</v>
      </c>
      <c r="E270" s="141">
        <f t="shared" si="242"/>
        <v>3.5900000000000003</v>
      </c>
      <c r="F270" s="141">
        <f t="shared" si="242"/>
        <v>3.5900000000000003</v>
      </c>
      <c r="G270" s="141">
        <f t="shared" si="242"/>
        <v>0</v>
      </c>
      <c r="H270" s="141">
        <f t="shared" si="242"/>
        <v>0</v>
      </c>
      <c r="I270" s="141">
        <f t="shared" si="242"/>
        <v>0</v>
      </c>
      <c r="J270" s="141">
        <f t="shared" si="242"/>
        <v>0</v>
      </c>
      <c r="K270" s="141">
        <f t="shared" si="242"/>
        <v>0</v>
      </c>
      <c r="L270" s="141">
        <f t="shared" si="242"/>
        <v>0</v>
      </c>
      <c r="M270" s="141">
        <f t="shared" si="242"/>
        <v>3.5900000000000003</v>
      </c>
      <c r="N270" s="141">
        <f t="shared" si="242"/>
        <v>0</v>
      </c>
      <c r="O270" s="141">
        <f t="shared" si="242"/>
        <v>0</v>
      </c>
      <c r="P270" s="141">
        <f t="shared" si="242"/>
        <v>3.5900000000000003</v>
      </c>
      <c r="Q270" s="141">
        <f t="shared" si="242"/>
        <v>0</v>
      </c>
      <c r="R270" s="141">
        <f t="shared" si="242"/>
        <v>0</v>
      </c>
      <c r="S270" s="141">
        <f t="shared" si="242"/>
        <v>0</v>
      </c>
      <c r="T270" s="141">
        <f t="shared" si="242"/>
        <v>0</v>
      </c>
      <c r="U270" s="141">
        <f t="shared" si="242"/>
        <v>0</v>
      </c>
      <c r="V270" s="141">
        <f t="shared" si="242"/>
        <v>0</v>
      </c>
      <c r="W270" s="141">
        <f t="shared" si="242"/>
        <v>0</v>
      </c>
      <c r="X270" s="141">
        <f t="shared" si="242"/>
        <v>0</v>
      </c>
      <c r="Y270" s="141">
        <f t="shared" si="242"/>
        <v>0</v>
      </c>
      <c r="Z270" s="141">
        <f t="shared" si="242"/>
        <v>0</v>
      </c>
      <c r="AA270" s="141">
        <f t="shared" si="242"/>
        <v>0</v>
      </c>
      <c r="AB270" s="141">
        <f t="shared" si="242"/>
        <v>0</v>
      </c>
      <c r="AC270" s="141">
        <f t="shared" si="242"/>
        <v>0</v>
      </c>
      <c r="AD270" s="141">
        <f t="shared" si="242"/>
        <v>0</v>
      </c>
      <c r="AE270" s="141">
        <f t="shared" si="242"/>
        <v>0</v>
      </c>
      <c r="AF270" s="141">
        <f t="shared" si="242"/>
        <v>0</v>
      </c>
      <c r="AG270" s="141">
        <f t="shared" si="242"/>
        <v>0</v>
      </c>
      <c r="AH270" s="141">
        <f t="shared" si="242"/>
        <v>0</v>
      </c>
      <c r="AI270" s="141">
        <f t="shared" si="242"/>
        <v>0</v>
      </c>
      <c r="AJ270" s="141">
        <f t="shared" ref="AJ270:BJ270" si="243">SUM(AJ271:AJ272)</f>
        <v>0</v>
      </c>
      <c r="AK270" s="141">
        <f t="shared" si="243"/>
        <v>0</v>
      </c>
      <c r="AL270" s="141">
        <f t="shared" si="243"/>
        <v>0</v>
      </c>
      <c r="AM270" s="141">
        <f t="shared" si="243"/>
        <v>0</v>
      </c>
      <c r="AN270" s="141">
        <f t="shared" si="243"/>
        <v>0</v>
      </c>
      <c r="AO270" s="141">
        <f t="shared" si="243"/>
        <v>0</v>
      </c>
      <c r="AP270" s="141">
        <f t="shared" si="243"/>
        <v>0</v>
      </c>
      <c r="AQ270" s="141">
        <f t="shared" si="243"/>
        <v>0</v>
      </c>
      <c r="AR270" s="141">
        <f t="shared" si="243"/>
        <v>0</v>
      </c>
      <c r="AS270" s="141">
        <f t="shared" si="243"/>
        <v>0</v>
      </c>
      <c r="AT270" s="141">
        <f t="shared" si="243"/>
        <v>0</v>
      </c>
      <c r="AU270" s="141">
        <f t="shared" si="243"/>
        <v>0</v>
      </c>
      <c r="AV270" s="141">
        <f t="shared" si="243"/>
        <v>0</v>
      </c>
      <c r="AW270" s="141">
        <f t="shared" si="243"/>
        <v>0</v>
      </c>
      <c r="AX270" s="141">
        <f t="shared" si="243"/>
        <v>0</v>
      </c>
      <c r="AY270" s="141">
        <f t="shared" si="243"/>
        <v>0</v>
      </c>
      <c r="AZ270" s="141">
        <f t="shared" si="243"/>
        <v>0</v>
      </c>
      <c r="BA270" s="141">
        <f t="shared" si="243"/>
        <v>0</v>
      </c>
      <c r="BB270" s="141">
        <f t="shared" si="243"/>
        <v>0</v>
      </c>
      <c r="BC270" s="141">
        <f t="shared" si="243"/>
        <v>0</v>
      </c>
      <c r="BD270" s="141">
        <f t="shared" si="243"/>
        <v>0</v>
      </c>
      <c r="BE270" s="141">
        <f t="shared" si="243"/>
        <v>0</v>
      </c>
      <c r="BF270" s="141">
        <f t="shared" si="243"/>
        <v>0</v>
      </c>
      <c r="BG270" s="141">
        <f t="shared" si="243"/>
        <v>0</v>
      </c>
      <c r="BH270" s="141">
        <f t="shared" si="243"/>
        <v>0</v>
      </c>
      <c r="BI270" s="141">
        <f t="shared" si="243"/>
        <v>0</v>
      </c>
      <c r="BJ270" s="141">
        <f t="shared" si="243"/>
        <v>0</v>
      </c>
      <c r="BK270" s="29"/>
      <c r="BL270" s="29"/>
      <c r="BM270" s="29"/>
      <c r="BN270" s="29"/>
      <c r="BO270" s="29"/>
      <c r="BP270" s="143">
        <v>0</v>
      </c>
      <c r="BR270" s="572"/>
      <c r="CH270" s="573"/>
    </row>
    <row r="271" spans="1:91" s="49" customFormat="1" ht="50.65" hidden="1" customHeight="1" x14ac:dyDescent="0.3">
      <c r="A271" s="15">
        <v>1</v>
      </c>
      <c r="B271" s="571" t="s">
        <v>807</v>
      </c>
      <c r="C271" s="7">
        <f t="shared" si="228"/>
        <v>0.6</v>
      </c>
      <c r="D271" s="7"/>
      <c r="E271" s="7">
        <f t="shared" si="205"/>
        <v>0.6</v>
      </c>
      <c r="F271" s="7">
        <f t="shared" si="206"/>
        <v>0.6</v>
      </c>
      <c r="G271" s="7">
        <f t="shared" ref="G271" si="244">H271+I271+J271</f>
        <v>0</v>
      </c>
      <c r="H271" s="68"/>
      <c r="I271" s="565"/>
      <c r="J271" s="565"/>
      <c r="K271" s="58"/>
      <c r="L271" s="58"/>
      <c r="M271" s="7">
        <f t="shared" ref="M271:M292" si="245">SUM(N271:P271)</f>
        <v>0.6</v>
      </c>
      <c r="N271" s="58"/>
      <c r="O271" s="565"/>
      <c r="P271" s="58">
        <v>0.6</v>
      </c>
      <c r="Q271" s="565"/>
      <c r="R271" s="58"/>
      <c r="S271" s="565"/>
      <c r="T271" s="565"/>
      <c r="U271" s="7">
        <f t="shared" ref="U271:U292" si="246">V271+W271+X271+Y271+Z271+AA271+AB271+AC271+AD271+AU271+AV271+AW271+AX271+AY271+AZ271+BA271+BB271+BC271+BD271+BE271+BF271</f>
        <v>0</v>
      </c>
      <c r="V271" s="565"/>
      <c r="W271" s="565"/>
      <c r="X271" s="565"/>
      <c r="Y271" s="565"/>
      <c r="Z271" s="58"/>
      <c r="AA271" s="565"/>
      <c r="AB271" s="565"/>
      <c r="AC271" s="565"/>
      <c r="AD271" s="25">
        <f t="shared" ref="AD271:AD292" si="247">SUM(AE271:AT271)</f>
        <v>0</v>
      </c>
      <c r="AE271" s="58"/>
      <c r="AF271" s="58"/>
      <c r="AG271" s="565"/>
      <c r="AH271" s="565"/>
      <c r="AI271" s="58"/>
      <c r="AJ271" s="565"/>
      <c r="AK271" s="58"/>
      <c r="AL271" s="565"/>
      <c r="AM271" s="565"/>
      <c r="AN271" s="565"/>
      <c r="AO271" s="565"/>
      <c r="AP271" s="565"/>
      <c r="AQ271" s="565"/>
      <c r="AR271" s="565"/>
      <c r="AS271" s="565"/>
      <c r="AT271" s="565"/>
      <c r="AU271" s="565"/>
      <c r="AV271" s="58"/>
      <c r="AW271" s="565"/>
      <c r="AX271" s="565"/>
      <c r="AY271" s="58"/>
      <c r="AZ271" s="58"/>
      <c r="BA271" s="565"/>
      <c r="BB271" s="565"/>
      <c r="BC271" s="565"/>
      <c r="BD271" s="58"/>
      <c r="BE271" s="565"/>
      <c r="BF271" s="565"/>
      <c r="BG271" s="7">
        <f t="shared" si="237"/>
        <v>0</v>
      </c>
      <c r="BH271" s="11"/>
      <c r="BI271" s="15"/>
      <c r="BJ271" s="11"/>
      <c r="BK271" s="10" t="s">
        <v>409</v>
      </c>
      <c r="BL271" s="38" t="s">
        <v>161</v>
      </c>
      <c r="BM271" s="15" t="s">
        <v>1073</v>
      </c>
      <c r="BN271" s="38" t="s">
        <v>79</v>
      </c>
      <c r="BO271" s="15" t="s">
        <v>810</v>
      </c>
      <c r="BP271" s="15" t="s">
        <v>954</v>
      </c>
      <c r="BQ271" s="46"/>
      <c r="BR271" s="631" t="s">
        <v>1168</v>
      </c>
      <c r="BT271" s="46"/>
      <c r="BU271" s="46"/>
      <c r="BV271" s="46"/>
      <c r="BW271" s="46"/>
      <c r="BX271" s="46"/>
      <c r="BY271" s="46"/>
      <c r="BZ271" s="46"/>
      <c r="CA271" s="46"/>
      <c r="CB271" s="46"/>
      <c r="CC271" s="46"/>
      <c r="CD271" s="46"/>
      <c r="CE271" s="46"/>
      <c r="CF271" s="46"/>
      <c r="CG271" s="46"/>
      <c r="CH271" s="588"/>
      <c r="CI271" s="46"/>
      <c r="CJ271" s="46"/>
      <c r="CK271" s="46"/>
      <c r="CL271" s="46"/>
      <c r="CM271" s="46"/>
    </row>
    <row r="272" spans="1:91" s="49" customFormat="1" ht="45" hidden="1" customHeight="1" x14ac:dyDescent="0.3">
      <c r="A272" s="15">
        <v>2</v>
      </c>
      <c r="B272" s="586" t="s">
        <v>807</v>
      </c>
      <c r="C272" s="7">
        <f t="shared" si="228"/>
        <v>2.99</v>
      </c>
      <c r="D272" s="7"/>
      <c r="E272" s="7">
        <f t="shared" si="205"/>
        <v>2.99</v>
      </c>
      <c r="F272" s="7">
        <f t="shared" si="206"/>
        <v>2.99</v>
      </c>
      <c r="G272" s="7">
        <f t="shared" ref="G272" si="248">H272+I272+J272</f>
        <v>0</v>
      </c>
      <c r="H272" s="58"/>
      <c r="I272" s="565"/>
      <c r="J272" s="565"/>
      <c r="K272" s="562"/>
      <c r="L272" s="562"/>
      <c r="M272" s="7">
        <f t="shared" si="245"/>
        <v>2.99</v>
      </c>
      <c r="N272" s="58"/>
      <c r="O272" s="565"/>
      <c r="P272" s="58">
        <v>2.99</v>
      </c>
      <c r="Q272" s="565"/>
      <c r="R272" s="58"/>
      <c r="S272" s="565"/>
      <c r="T272" s="565"/>
      <c r="U272" s="7">
        <f t="shared" si="246"/>
        <v>0</v>
      </c>
      <c r="V272" s="565"/>
      <c r="W272" s="565"/>
      <c r="X272" s="565"/>
      <c r="Y272" s="565"/>
      <c r="Z272" s="58"/>
      <c r="AA272" s="565"/>
      <c r="AB272" s="565"/>
      <c r="AC272" s="565"/>
      <c r="AD272" s="25">
        <f t="shared" si="247"/>
        <v>0</v>
      </c>
      <c r="AE272" s="562"/>
      <c r="AF272" s="562"/>
      <c r="AG272" s="565"/>
      <c r="AH272" s="565"/>
      <c r="AI272" s="562"/>
      <c r="AJ272" s="565"/>
      <c r="AK272" s="562"/>
      <c r="AL272" s="565"/>
      <c r="AM272" s="565"/>
      <c r="AN272" s="565"/>
      <c r="AO272" s="565"/>
      <c r="AP272" s="565"/>
      <c r="AQ272" s="565"/>
      <c r="AR272" s="565"/>
      <c r="AS272" s="565"/>
      <c r="AT272" s="565"/>
      <c r="AU272" s="565"/>
      <c r="AV272" s="58"/>
      <c r="AW272" s="565"/>
      <c r="AX272" s="565"/>
      <c r="AY272" s="562"/>
      <c r="AZ272" s="562"/>
      <c r="BA272" s="565"/>
      <c r="BB272" s="565"/>
      <c r="BC272" s="565"/>
      <c r="BD272" s="562"/>
      <c r="BE272" s="565"/>
      <c r="BF272" s="565"/>
      <c r="BG272" s="7">
        <f t="shared" si="237"/>
        <v>0</v>
      </c>
      <c r="BH272" s="11"/>
      <c r="BI272" s="40"/>
      <c r="BJ272" s="11"/>
      <c r="BK272" s="10" t="s">
        <v>409</v>
      </c>
      <c r="BL272" s="38" t="s">
        <v>169</v>
      </c>
      <c r="BM272" s="15" t="s">
        <v>1074</v>
      </c>
      <c r="BN272" s="38" t="s">
        <v>79</v>
      </c>
      <c r="BO272" s="15" t="s">
        <v>810</v>
      </c>
      <c r="BP272" s="15" t="s">
        <v>954</v>
      </c>
      <c r="BQ272" s="46"/>
      <c r="BR272" s="631" t="s">
        <v>1168</v>
      </c>
      <c r="BS272" s="587"/>
      <c r="BT272" s="46"/>
      <c r="BU272" s="46"/>
      <c r="BV272" s="46"/>
      <c r="BW272" s="46"/>
      <c r="BX272" s="46"/>
      <c r="BY272" s="46"/>
      <c r="BZ272" s="46"/>
      <c r="CA272" s="46"/>
      <c r="CB272" s="46"/>
      <c r="CC272" s="46"/>
      <c r="CD272" s="46"/>
      <c r="CE272" s="46"/>
      <c r="CF272" s="46"/>
      <c r="CG272" s="46"/>
      <c r="CH272" s="588"/>
      <c r="CI272" s="46"/>
      <c r="CJ272" s="46"/>
      <c r="CK272" s="46"/>
      <c r="CL272" s="46"/>
      <c r="CM272" s="46"/>
    </row>
    <row r="273" spans="1:91" s="26" customFormat="1" hidden="1" x14ac:dyDescent="0.3">
      <c r="A273" s="27" t="s">
        <v>359</v>
      </c>
      <c r="B273" s="139" t="s">
        <v>13</v>
      </c>
      <c r="C273" s="141">
        <f t="shared" si="228"/>
        <v>69.31</v>
      </c>
      <c r="D273" s="141">
        <f t="shared" ref="D273:AI273" si="249">D274+D276+D278+D282+D285+D293</f>
        <v>48.55</v>
      </c>
      <c r="E273" s="141">
        <f t="shared" si="249"/>
        <v>20.759999999999998</v>
      </c>
      <c r="F273" s="141">
        <f t="shared" si="249"/>
        <v>20.259999999999998</v>
      </c>
      <c r="G273" s="141">
        <f t="shared" si="249"/>
        <v>0</v>
      </c>
      <c r="H273" s="141">
        <f t="shared" si="249"/>
        <v>0</v>
      </c>
      <c r="I273" s="141">
        <f t="shared" si="249"/>
        <v>0</v>
      </c>
      <c r="J273" s="141">
        <f t="shared" si="249"/>
        <v>0</v>
      </c>
      <c r="K273" s="141">
        <f t="shared" si="249"/>
        <v>16.259999999999998</v>
      </c>
      <c r="L273" s="141">
        <f t="shared" si="249"/>
        <v>1</v>
      </c>
      <c r="M273" s="141">
        <f t="shared" si="249"/>
        <v>3</v>
      </c>
      <c r="N273" s="141">
        <f t="shared" si="249"/>
        <v>0</v>
      </c>
      <c r="O273" s="141">
        <f t="shared" si="249"/>
        <v>0</v>
      </c>
      <c r="P273" s="141">
        <f t="shared" si="249"/>
        <v>3</v>
      </c>
      <c r="Q273" s="141">
        <f t="shared" si="249"/>
        <v>0</v>
      </c>
      <c r="R273" s="141">
        <f t="shared" si="249"/>
        <v>0</v>
      </c>
      <c r="S273" s="141">
        <f t="shared" si="249"/>
        <v>0</v>
      </c>
      <c r="T273" s="141">
        <f t="shared" si="249"/>
        <v>0</v>
      </c>
      <c r="U273" s="141">
        <f t="shared" si="249"/>
        <v>0</v>
      </c>
      <c r="V273" s="141">
        <f t="shared" si="249"/>
        <v>0</v>
      </c>
      <c r="W273" s="141">
        <f t="shared" si="249"/>
        <v>0</v>
      </c>
      <c r="X273" s="141">
        <f t="shared" si="249"/>
        <v>0</v>
      </c>
      <c r="Y273" s="141">
        <f t="shared" si="249"/>
        <v>0</v>
      </c>
      <c r="Z273" s="141">
        <f t="shared" si="249"/>
        <v>0</v>
      </c>
      <c r="AA273" s="141">
        <f t="shared" si="249"/>
        <v>0</v>
      </c>
      <c r="AB273" s="141">
        <f t="shared" si="249"/>
        <v>0</v>
      </c>
      <c r="AC273" s="141">
        <f t="shared" si="249"/>
        <v>0</v>
      </c>
      <c r="AD273" s="141">
        <f t="shared" si="249"/>
        <v>0</v>
      </c>
      <c r="AE273" s="141">
        <f t="shared" si="249"/>
        <v>0</v>
      </c>
      <c r="AF273" s="141">
        <f t="shared" si="249"/>
        <v>0</v>
      </c>
      <c r="AG273" s="141">
        <f t="shared" si="249"/>
        <v>0</v>
      </c>
      <c r="AH273" s="141">
        <f t="shared" si="249"/>
        <v>0</v>
      </c>
      <c r="AI273" s="141">
        <f t="shared" si="249"/>
        <v>0</v>
      </c>
      <c r="AJ273" s="141">
        <f t="shared" ref="AJ273:BJ273" si="250">AJ274+AJ276+AJ278+AJ282+AJ285+AJ293</f>
        <v>0</v>
      </c>
      <c r="AK273" s="141">
        <f t="shared" si="250"/>
        <v>0</v>
      </c>
      <c r="AL273" s="141">
        <f t="shared" si="250"/>
        <v>0</v>
      </c>
      <c r="AM273" s="141">
        <f t="shared" si="250"/>
        <v>0</v>
      </c>
      <c r="AN273" s="141">
        <f t="shared" si="250"/>
        <v>0</v>
      </c>
      <c r="AO273" s="141">
        <f t="shared" si="250"/>
        <v>0</v>
      </c>
      <c r="AP273" s="141">
        <f t="shared" si="250"/>
        <v>0</v>
      </c>
      <c r="AQ273" s="141">
        <f t="shared" si="250"/>
        <v>0</v>
      </c>
      <c r="AR273" s="141">
        <f t="shared" si="250"/>
        <v>0</v>
      </c>
      <c r="AS273" s="141">
        <f t="shared" si="250"/>
        <v>0</v>
      </c>
      <c r="AT273" s="141">
        <f t="shared" si="250"/>
        <v>0</v>
      </c>
      <c r="AU273" s="141">
        <f t="shared" si="250"/>
        <v>0</v>
      </c>
      <c r="AV273" s="141">
        <f t="shared" si="250"/>
        <v>0</v>
      </c>
      <c r="AW273" s="141">
        <f t="shared" si="250"/>
        <v>0</v>
      </c>
      <c r="AX273" s="141">
        <f t="shared" si="250"/>
        <v>0</v>
      </c>
      <c r="AY273" s="141">
        <f t="shared" si="250"/>
        <v>0</v>
      </c>
      <c r="AZ273" s="141">
        <f t="shared" si="250"/>
        <v>0</v>
      </c>
      <c r="BA273" s="141">
        <f t="shared" si="250"/>
        <v>0</v>
      </c>
      <c r="BB273" s="141">
        <f t="shared" si="250"/>
        <v>0</v>
      </c>
      <c r="BC273" s="141">
        <f t="shared" si="250"/>
        <v>0</v>
      </c>
      <c r="BD273" s="141">
        <f t="shared" si="250"/>
        <v>0</v>
      </c>
      <c r="BE273" s="141">
        <f t="shared" si="250"/>
        <v>0</v>
      </c>
      <c r="BF273" s="141">
        <f t="shared" si="250"/>
        <v>0</v>
      </c>
      <c r="BG273" s="141">
        <f t="shared" si="250"/>
        <v>0.5</v>
      </c>
      <c r="BH273" s="141">
        <f t="shared" si="250"/>
        <v>0</v>
      </c>
      <c r="BI273" s="141">
        <f t="shared" si="250"/>
        <v>0.5</v>
      </c>
      <c r="BJ273" s="141">
        <f t="shared" si="250"/>
        <v>0</v>
      </c>
      <c r="BK273" s="29"/>
      <c r="BL273" s="29"/>
      <c r="BM273" s="29"/>
      <c r="BN273" s="29"/>
      <c r="BO273" s="29"/>
      <c r="BP273" s="143">
        <v>0</v>
      </c>
      <c r="BR273" s="572"/>
      <c r="CH273" s="573"/>
    </row>
    <row r="274" spans="1:91" s="26" customFormat="1" hidden="1" x14ac:dyDescent="0.3">
      <c r="A274" s="27" t="s">
        <v>360</v>
      </c>
      <c r="B274" s="163" t="s">
        <v>361</v>
      </c>
      <c r="C274" s="141">
        <f t="shared" si="228"/>
        <v>0.3</v>
      </c>
      <c r="D274" s="141">
        <f>SUM(D275:D275)</f>
        <v>0</v>
      </c>
      <c r="E274" s="141">
        <f t="shared" si="205"/>
        <v>0.3</v>
      </c>
      <c r="F274" s="141">
        <f t="shared" si="206"/>
        <v>0.3</v>
      </c>
      <c r="G274" s="141">
        <f t="shared" ref="G274:L274" si="251">SUM(G275:G275)</f>
        <v>0</v>
      </c>
      <c r="H274" s="141">
        <f t="shared" si="251"/>
        <v>0</v>
      </c>
      <c r="I274" s="141">
        <f t="shared" si="251"/>
        <v>0</v>
      </c>
      <c r="J274" s="141">
        <f t="shared" si="251"/>
        <v>0</v>
      </c>
      <c r="K274" s="141">
        <f t="shared" si="251"/>
        <v>0.3</v>
      </c>
      <c r="L274" s="141">
        <f t="shared" si="251"/>
        <v>0</v>
      </c>
      <c r="M274" s="141">
        <f t="shared" si="245"/>
        <v>0</v>
      </c>
      <c r="N274" s="141">
        <f t="shared" ref="N274:T274" si="252">SUM(N275:N275)</f>
        <v>0</v>
      </c>
      <c r="O274" s="141">
        <f t="shared" si="252"/>
        <v>0</v>
      </c>
      <c r="P274" s="141">
        <f t="shared" si="252"/>
        <v>0</v>
      </c>
      <c r="Q274" s="141">
        <f t="shared" si="252"/>
        <v>0</v>
      </c>
      <c r="R274" s="141">
        <f t="shared" si="252"/>
        <v>0</v>
      </c>
      <c r="S274" s="141">
        <f t="shared" si="252"/>
        <v>0</v>
      </c>
      <c r="T274" s="141">
        <f t="shared" si="252"/>
        <v>0</v>
      </c>
      <c r="U274" s="141">
        <f t="shared" si="246"/>
        <v>0</v>
      </c>
      <c r="V274" s="141">
        <f t="shared" ref="V274:AC274" si="253">SUM(V275:V275)</f>
        <v>0</v>
      </c>
      <c r="W274" s="141">
        <f t="shared" si="253"/>
        <v>0</v>
      </c>
      <c r="X274" s="141">
        <f t="shared" si="253"/>
        <v>0</v>
      </c>
      <c r="Y274" s="141">
        <f t="shared" si="253"/>
        <v>0</v>
      </c>
      <c r="Z274" s="141">
        <f t="shared" si="253"/>
        <v>0</v>
      </c>
      <c r="AA274" s="141">
        <f t="shared" si="253"/>
        <v>0</v>
      </c>
      <c r="AB274" s="141">
        <f t="shared" si="253"/>
        <v>0</v>
      </c>
      <c r="AC274" s="141">
        <f t="shared" si="253"/>
        <v>0</v>
      </c>
      <c r="AD274" s="141">
        <f t="shared" si="247"/>
        <v>0</v>
      </c>
      <c r="AE274" s="141">
        <f t="shared" ref="AE274:BF274" si="254">SUM(AE275:AE275)</f>
        <v>0</v>
      </c>
      <c r="AF274" s="141">
        <f t="shared" si="254"/>
        <v>0</v>
      </c>
      <c r="AG274" s="141">
        <f t="shared" si="254"/>
        <v>0</v>
      </c>
      <c r="AH274" s="141">
        <f t="shared" si="254"/>
        <v>0</v>
      </c>
      <c r="AI274" s="141">
        <f t="shared" si="254"/>
        <v>0</v>
      </c>
      <c r="AJ274" s="141">
        <f t="shared" si="254"/>
        <v>0</v>
      </c>
      <c r="AK274" s="141">
        <f t="shared" si="254"/>
        <v>0</v>
      </c>
      <c r="AL274" s="141">
        <f t="shared" si="254"/>
        <v>0</v>
      </c>
      <c r="AM274" s="141">
        <f t="shared" si="254"/>
        <v>0</v>
      </c>
      <c r="AN274" s="141">
        <f t="shared" si="254"/>
        <v>0</v>
      </c>
      <c r="AO274" s="141">
        <f t="shared" si="254"/>
        <v>0</v>
      </c>
      <c r="AP274" s="141">
        <f t="shared" si="254"/>
        <v>0</v>
      </c>
      <c r="AQ274" s="141">
        <f t="shared" si="254"/>
        <v>0</v>
      </c>
      <c r="AR274" s="141">
        <f t="shared" si="254"/>
        <v>0</v>
      </c>
      <c r="AS274" s="141">
        <f t="shared" si="254"/>
        <v>0</v>
      </c>
      <c r="AT274" s="141">
        <f t="shared" si="254"/>
        <v>0</v>
      </c>
      <c r="AU274" s="141">
        <f t="shared" si="254"/>
        <v>0</v>
      </c>
      <c r="AV274" s="141">
        <f t="shared" si="254"/>
        <v>0</v>
      </c>
      <c r="AW274" s="141">
        <f t="shared" si="254"/>
        <v>0</v>
      </c>
      <c r="AX274" s="141">
        <f t="shared" si="254"/>
        <v>0</v>
      </c>
      <c r="AY274" s="141">
        <f t="shared" si="254"/>
        <v>0</v>
      </c>
      <c r="AZ274" s="141">
        <f t="shared" si="254"/>
        <v>0</v>
      </c>
      <c r="BA274" s="141">
        <f t="shared" si="254"/>
        <v>0</v>
      </c>
      <c r="BB274" s="141">
        <f t="shared" si="254"/>
        <v>0</v>
      </c>
      <c r="BC274" s="141">
        <f t="shared" si="254"/>
        <v>0</v>
      </c>
      <c r="BD274" s="141">
        <f t="shared" si="254"/>
        <v>0</v>
      </c>
      <c r="BE274" s="141">
        <f t="shared" si="254"/>
        <v>0</v>
      </c>
      <c r="BF274" s="141">
        <f t="shared" si="254"/>
        <v>0</v>
      </c>
      <c r="BG274" s="141">
        <f t="shared" ref="BG274:BG310" si="255">BH274+BI274+BJ274</f>
        <v>0</v>
      </c>
      <c r="BH274" s="141">
        <f>SUM(BH275:BH275)</f>
        <v>0</v>
      </c>
      <c r="BI274" s="141">
        <f>SUM(BI275:BI275)</f>
        <v>0</v>
      </c>
      <c r="BJ274" s="141">
        <f>SUM(BJ275:BJ275)</f>
        <v>0</v>
      </c>
      <c r="BK274" s="29"/>
      <c r="BL274" s="29"/>
      <c r="BM274" s="29"/>
      <c r="BN274" s="29"/>
      <c r="BO274" s="29"/>
      <c r="BP274" s="143">
        <v>0</v>
      </c>
      <c r="BR274" s="572"/>
      <c r="CH274" s="573"/>
    </row>
    <row r="275" spans="1:91" s="49" customFormat="1" ht="31.35" hidden="1" customHeight="1" x14ac:dyDescent="0.3">
      <c r="A275" s="15">
        <v>1</v>
      </c>
      <c r="B275" s="11" t="s">
        <v>1094</v>
      </c>
      <c r="C275" s="7">
        <f t="shared" si="228"/>
        <v>0.3</v>
      </c>
      <c r="D275" s="7"/>
      <c r="E275" s="7">
        <f t="shared" ref="E275:E292" si="256">F275+U275+BG275</f>
        <v>0.3</v>
      </c>
      <c r="F275" s="7">
        <f t="shared" ref="F275:F292" si="257">G275+K275+L275+M275+R275+S275+T275</f>
        <v>0.3</v>
      </c>
      <c r="G275" s="7">
        <f t="shared" ref="G275" si="258">H275+I275+J275</f>
        <v>0</v>
      </c>
      <c r="H275" s="565"/>
      <c r="I275" s="565"/>
      <c r="J275" s="565"/>
      <c r="K275" s="569">
        <v>0.3</v>
      </c>
      <c r="L275" s="569"/>
      <c r="M275" s="7">
        <f t="shared" si="245"/>
        <v>0</v>
      </c>
      <c r="N275" s="565"/>
      <c r="O275" s="565"/>
      <c r="P275" s="565"/>
      <c r="Q275" s="565"/>
      <c r="R275" s="565"/>
      <c r="S275" s="565"/>
      <c r="T275" s="565"/>
      <c r="U275" s="7">
        <f t="shared" si="246"/>
        <v>0</v>
      </c>
      <c r="V275" s="565"/>
      <c r="W275" s="565"/>
      <c r="X275" s="565"/>
      <c r="Y275" s="565"/>
      <c r="Z275" s="565"/>
      <c r="AA275" s="565"/>
      <c r="AB275" s="565"/>
      <c r="AC275" s="565"/>
      <c r="AD275" s="25">
        <f t="shared" si="247"/>
        <v>0</v>
      </c>
      <c r="AE275" s="565"/>
      <c r="AF275" s="565"/>
      <c r="AG275" s="565"/>
      <c r="AH275" s="565"/>
      <c r="AI275" s="565"/>
      <c r="AJ275" s="565"/>
      <c r="AK275" s="58"/>
      <c r="AL275" s="565"/>
      <c r="AM275" s="565"/>
      <c r="AN275" s="565"/>
      <c r="AO275" s="565"/>
      <c r="AP275" s="565"/>
      <c r="AQ275" s="565"/>
      <c r="AR275" s="565"/>
      <c r="AS275" s="565"/>
      <c r="AT275" s="565"/>
      <c r="AU275" s="565"/>
      <c r="AV275" s="565"/>
      <c r="AW275" s="565"/>
      <c r="AX275" s="565"/>
      <c r="AY275" s="565"/>
      <c r="AZ275" s="565"/>
      <c r="BA275" s="565"/>
      <c r="BB275" s="565"/>
      <c r="BC275" s="565"/>
      <c r="BD275" s="565"/>
      <c r="BE275" s="565"/>
      <c r="BF275" s="565"/>
      <c r="BG275" s="7">
        <f t="shared" si="255"/>
        <v>0</v>
      </c>
      <c r="BH275" s="11"/>
      <c r="BI275" s="11"/>
      <c r="BJ275" s="11"/>
      <c r="BK275" s="10" t="s">
        <v>409</v>
      </c>
      <c r="BL275" s="15" t="s">
        <v>169</v>
      </c>
      <c r="BM275" s="15" t="s">
        <v>1076</v>
      </c>
      <c r="BN275" s="15" t="s">
        <v>113</v>
      </c>
      <c r="BO275" s="15" t="s">
        <v>512</v>
      </c>
      <c r="BP275" s="15" t="s">
        <v>954</v>
      </c>
      <c r="BQ275" s="46"/>
      <c r="BR275" s="631"/>
      <c r="BT275" s="46">
        <v>0.6</v>
      </c>
      <c r="BU275" s="46"/>
      <c r="BV275" s="46"/>
      <c r="BW275" s="46"/>
      <c r="BX275" s="46"/>
      <c r="BY275" s="46"/>
      <c r="BZ275" s="46"/>
      <c r="CA275" s="46"/>
      <c r="CB275" s="46"/>
      <c r="CC275" s="46"/>
      <c r="CD275" s="46"/>
      <c r="CE275" s="46"/>
      <c r="CF275" s="46"/>
      <c r="CG275" s="46"/>
      <c r="CH275" s="588"/>
      <c r="CI275" s="46"/>
      <c r="CJ275" s="46"/>
      <c r="CK275" s="46"/>
      <c r="CL275" s="46"/>
      <c r="CM275" s="46"/>
    </row>
    <row r="276" spans="1:91" s="26" customFormat="1" hidden="1" x14ac:dyDescent="0.3">
      <c r="A276" s="27" t="s">
        <v>362</v>
      </c>
      <c r="B276" s="163" t="s">
        <v>363</v>
      </c>
      <c r="C276" s="141">
        <f t="shared" si="228"/>
        <v>2.5</v>
      </c>
      <c r="D276" s="141"/>
      <c r="E276" s="141">
        <f t="shared" si="256"/>
        <v>2.5</v>
      </c>
      <c r="F276" s="141">
        <f t="shared" si="257"/>
        <v>2.5</v>
      </c>
      <c r="G276" s="141">
        <f t="shared" ref="G276:L276" si="259">G277</f>
        <v>0</v>
      </c>
      <c r="H276" s="141">
        <f t="shared" si="259"/>
        <v>0</v>
      </c>
      <c r="I276" s="141">
        <f t="shared" si="259"/>
        <v>0</v>
      </c>
      <c r="J276" s="141">
        <f t="shared" si="259"/>
        <v>0</v>
      </c>
      <c r="K276" s="141">
        <f t="shared" si="259"/>
        <v>1.5</v>
      </c>
      <c r="L276" s="141">
        <f t="shared" si="259"/>
        <v>1</v>
      </c>
      <c r="M276" s="141">
        <f t="shared" si="245"/>
        <v>0</v>
      </c>
      <c r="N276" s="141">
        <f t="shared" ref="N276:T276" si="260">N277</f>
        <v>0</v>
      </c>
      <c r="O276" s="141">
        <f t="shared" si="260"/>
        <v>0</v>
      </c>
      <c r="P276" s="141">
        <f t="shared" si="260"/>
        <v>0</v>
      </c>
      <c r="Q276" s="141">
        <f t="shared" si="260"/>
        <v>0</v>
      </c>
      <c r="R276" s="141">
        <f t="shared" si="260"/>
        <v>0</v>
      </c>
      <c r="S276" s="141">
        <f t="shared" si="260"/>
        <v>0</v>
      </c>
      <c r="T276" s="141">
        <f t="shared" si="260"/>
        <v>0</v>
      </c>
      <c r="U276" s="141">
        <f t="shared" si="246"/>
        <v>0</v>
      </c>
      <c r="V276" s="141">
        <f t="shared" ref="V276:AC276" si="261">V277</f>
        <v>0</v>
      </c>
      <c r="W276" s="141">
        <f t="shared" si="261"/>
        <v>0</v>
      </c>
      <c r="X276" s="141">
        <f t="shared" si="261"/>
        <v>0</v>
      </c>
      <c r="Y276" s="141">
        <f t="shared" si="261"/>
        <v>0</v>
      </c>
      <c r="Z276" s="141">
        <f t="shared" si="261"/>
        <v>0</v>
      </c>
      <c r="AA276" s="141">
        <f t="shared" si="261"/>
        <v>0</v>
      </c>
      <c r="AB276" s="141">
        <f t="shared" si="261"/>
        <v>0</v>
      </c>
      <c r="AC276" s="141">
        <f t="shared" si="261"/>
        <v>0</v>
      </c>
      <c r="AD276" s="141">
        <f t="shared" si="247"/>
        <v>0</v>
      </c>
      <c r="AE276" s="141">
        <f t="shared" ref="AE276:BF276" si="262">AE277</f>
        <v>0</v>
      </c>
      <c r="AF276" s="141">
        <f t="shared" si="262"/>
        <v>0</v>
      </c>
      <c r="AG276" s="141">
        <f t="shared" si="262"/>
        <v>0</v>
      </c>
      <c r="AH276" s="141">
        <f t="shared" si="262"/>
        <v>0</v>
      </c>
      <c r="AI276" s="141">
        <f t="shared" si="262"/>
        <v>0</v>
      </c>
      <c r="AJ276" s="141">
        <f t="shared" si="262"/>
        <v>0</v>
      </c>
      <c r="AK276" s="141">
        <f t="shared" si="262"/>
        <v>0</v>
      </c>
      <c r="AL276" s="141">
        <f t="shared" si="262"/>
        <v>0</v>
      </c>
      <c r="AM276" s="141">
        <f t="shared" si="262"/>
        <v>0</v>
      </c>
      <c r="AN276" s="141">
        <f t="shared" si="262"/>
        <v>0</v>
      </c>
      <c r="AO276" s="141">
        <f t="shared" si="262"/>
        <v>0</v>
      </c>
      <c r="AP276" s="141">
        <f t="shared" si="262"/>
        <v>0</v>
      </c>
      <c r="AQ276" s="141">
        <f t="shared" si="262"/>
        <v>0</v>
      </c>
      <c r="AR276" s="141">
        <f t="shared" si="262"/>
        <v>0</v>
      </c>
      <c r="AS276" s="141">
        <f t="shared" si="262"/>
        <v>0</v>
      </c>
      <c r="AT276" s="141">
        <f t="shared" si="262"/>
        <v>0</v>
      </c>
      <c r="AU276" s="141">
        <f t="shared" si="262"/>
        <v>0</v>
      </c>
      <c r="AV276" s="141">
        <f t="shared" si="262"/>
        <v>0</v>
      </c>
      <c r="AW276" s="141">
        <f t="shared" si="262"/>
        <v>0</v>
      </c>
      <c r="AX276" s="141">
        <f t="shared" si="262"/>
        <v>0</v>
      </c>
      <c r="AY276" s="141">
        <f t="shared" si="262"/>
        <v>0</v>
      </c>
      <c r="AZ276" s="141">
        <f t="shared" si="262"/>
        <v>0</v>
      </c>
      <c r="BA276" s="141">
        <f t="shared" si="262"/>
        <v>0</v>
      </c>
      <c r="BB276" s="141">
        <f t="shared" si="262"/>
        <v>0</v>
      </c>
      <c r="BC276" s="141">
        <f t="shared" si="262"/>
        <v>0</v>
      </c>
      <c r="BD276" s="141">
        <f t="shared" si="262"/>
        <v>0</v>
      </c>
      <c r="BE276" s="141">
        <f t="shared" si="262"/>
        <v>0</v>
      </c>
      <c r="BF276" s="141">
        <f t="shared" si="262"/>
        <v>0</v>
      </c>
      <c r="BG276" s="141">
        <f t="shared" si="255"/>
        <v>0</v>
      </c>
      <c r="BH276" s="141">
        <f>BH277</f>
        <v>0</v>
      </c>
      <c r="BI276" s="141">
        <f>BI277</f>
        <v>0</v>
      </c>
      <c r="BJ276" s="141">
        <f>BJ277</f>
        <v>0</v>
      </c>
      <c r="BK276" s="29"/>
      <c r="BL276" s="29"/>
      <c r="BM276" s="29"/>
      <c r="BN276" s="29"/>
      <c r="BO276" s="29"/>
      <c r="BP276" s="143">
        <v>0</v>
      </c>
      <c r="BR276" s="572"/>
      <c r="CH276" s="573"/>
    </row>
    <row r="277" spans="1:91" s="49" customFormat="1" ht="36" hidden="1" customHeight="1" x14ac:dyDescent="0.3">
      <c r="A277" s="5">
        <v>1</v>
      </c>
      <c r="B277" s="567" t="s">
        <v>374</v>
      </c>
      <c r="C277" s="7">
        <f t="shared" si="228"/>
        <v>2.5</v>
      </c>
      <c r="D277" s="7"/>
      <c r="E277" s="7">
        <f t="shared" si="256"/>
        <v>2.5</v>
      </c>
      <c r="F277" s="7">
        <f t="shared" si="257"/>
        <v>2.5</v>
      </c>
      <c r="G277" s="7">
        <f>H277+I277+J277</f>
        <v>0</v>
      </c>
      <c r="H277" s="7"/>
      <c r="I277" s="7"/>
      <c r="J277" s="7"/>
      <c r="K277" s="568">
        <v>1.5</v>
      </c>
      <c r="L277" s="7">
        <v>1</v>
      </c>
      <c r="M277" s="7">
        <f t="shared" si="245"/>
        <v>0</v>
      </c>
      <c r="N277" s="7"/>
      <c r="O277" s="7"/>
      <c r="P277" s="7"/>
      <c r="Q277" s="7"/>
      <c r="R277" s="7"/>
      <c r="S277" s="7"/>
      <c r="T277" s="7"/>
      <c r="U277" s="7">
        <f t="shared" si="246"/>
        <v>0</v>
      </c>
      <c r="V277" s="7"/>
      <c r="W277" s="7"/>
      <c r="X277" s="7"/>
      <c r="Y277" s="7"/>
      <c r="Z277" s="7"/>
      <c r="AA277" s="7"/>
      <c r="AB277" s="7"/>
      <c r="AC277" s="7"/>
      <c r="AD277" s="25">
        <f t="shared" si="247"/>
        <v>0</v>
      </c>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f t="shared" si="255"/>
        <v>0</v>
      </c>
      <c r="BH277" s="7"/>
      <c r="BI277" s="7"/>
      <c r="BJ277" s="7"/>
      <c r="BK277" s="10" t="s">
        <v>409</v>
      </c>
      <c r="BL277" s="38" t="s">
        <v>161</v>
      </c>
      <c r="BM277" s="5"/>
      <c r="BN277" s="5" t="s">
        <v>114</v>
      </c>
      <c r="BO277" s="5" t="s">
        <v>512</v>
      </c>
      <c r="BP277" s="15" t="s">
        <v>954</v>
      </c>
      <c r="BQ277" s="46"/>
      <c r="BR277" s="631"/>
      <c r="BT277" s="46"/>
      <c r="BU277" s="46"/>
      <c r="BV277" s="46"/>
      <c r="BW277" s="46"/>
      <c r="BX277" s="46"/>
      <c r="BY277" s="46"/>
      <c r="BZ277" s="46"/>
      <c r="CA277" s="46"/>
      <c r="CB277" s="46"/>
      <c r="CC277" s="46"/>
      <c r="CD277" s="46"/>
      <c r="CE277" s="46"/>
      <c r="CF277" s="46"/>
      <c r="CG277" s="46"/>
      <c r="CH277" s="588"/>
      <c r="CI277" s="46"/>
      <c r="CJ277" s="46"/>
      <c r="CK277" s="46"/>
      <c r="CL277" s="46"/>
      <c r="CM277" s="46"/>
    </row>
    <row r="278" spans="1:91" s="26" customFormat="1" hidden="1" x14ac:dyDescent="0.3">
      <c r="A278" s="27" t="s">
        <v>364</v>
      </c>
      <c r="B278" s="163" t="s">
        <v>365</v>
      </c>
      <c r="C278" s="141">
        <f t="shared" si="228"/>
        <v>2.98</v>
      </c>
      <c r="D278" s="141">
        <f>SUM(D279:D280)</f>
        <v>0.91</v>
      </c>
      <c r="E278" s="141">
        <f t="shared" si="256"/>
        <v>2.0699999999999998</v>
      </c>
      <c r="F278" s="141">
        <f t="shared" si="257"/>
        <v>2.0699999999999998</v>
      </c>
      <c r="G278" s="141">
        <f t="shared" ref="G278:L278" si="263">SUM(G279:G281)</f>
        <v>0</v>
      </c>
      <c r="H278" s="141">
        <f t="shared" si="263"/>
        <v>0</v>
      </c>
      <c r="I278" s="141">
        <f t="shared" si="263"/>
        <v>0</v>
      </c>
      <c r="J278" s="141">
        <f t="shared" si="263"/>
        <v>0</v>
      </c>
      <c r="K278" s="141">
        <f t="shared" si="263"/>
        <v>2.0699999999999998</v>
      </c>
      <c r="L278" s="141">
        <f t="shared" si="263"/>
        <v>0</v>
      </c>
      <c r="M278" s="141">
        <f t="shared" si="245"/>
        <v>0</v>
      </c>
      <c r="N278" s="141">
        <f t="shared" ref="N278:T278" si="264">SUM(N279:N281)</f>
        <v>0</v>
      </c>
      <c r="O278" s="141">
        <f t="shared" si="264"/>
        <v>0</v>
      </c>
      <c r="P278" s="141">
        <f t="shared" si="264"/>
        <v>0</v>
      </c>
      <c r="Q278" s="141">
        <f t="shared" si="264"/>
        <v>0</v>
      </c>
      <c r="R278" s="141">
        <f t="shared" si="264"/>
        <v>0</v>
      </c>
      <c r="S278" s="141">
        <f t="shared" si="264"/>
        <v>0</v>
      </c>
      <c r="T278" s="141">
        <f t="shared" si="264"/>
        <v>0</v>
      </c>
      <c r="U278" s="141">
        <f t="shared" si="246"/>
        <v>0</v>
      </c>
      <c r="V278" s="141">
        <f t="shared" ref="V278:AC278" si="265">SUM(V279:V281)</f>
        <v>0</v>
      </c>
      <c r="W278" s="141">
        <f t="shared" si="265"/>
        <v>0</v>
      </c>
      <c r="X278" s="141">
        <f t="shared" si="265"/>
        <v>0</v>
      </c>
      <c r="Y278" s="141">
        <f t="shared" si="265"/>
        <v>0</v>
      </c>
      <c r="Z278" s="141">
        <f t="shared" si="265"/>
        <v>0</v>
      </c>
      <c r="AA278" s="141">
        <f t="shared" si="265"/>
        <v>0</v>
      </c>
      <c r="AB278" s="141">
        <f t="shared" si="265"/>
        <v>0</v>
      </c>
      <c r="AC278" s="141">
        <f t="shared" si="265"/>
        <v>0</v>
      </c>
      <c r="AD278" s="141">
        <f t="shared" si="247"/>
        <v>0</v>
      </c>
      <c r="AE278" s="141">
        <f t="shared" ref="AE278:BF278" si="266">SUM(AE279:AE281)</f>
        <v>0</v>
      </c>
      <c r="AF278" s="141">
        <f t="shared" si="266"/>
        <v>0</v>
      </c>
      <c r="AG278" s="141">
        <f t="shared" si="266"/>
        <v>0</v>
      </c>
      <c r="AH278" s="141">
        <f t="shared" si="266"/>
        <v>0</v>
      </c>
      <c r="AI278" s="141">
        <f t="shared" si="266"/>
        <v>0</v>
      </c>
      <c r="AJ278" s="141">
        <f t="shared" si="266"/>
        <v>0</v>
      </c>
      <c r="AK278" s="141">
        <f t="shared" si="266"/>
        <v>0</v>
      </c>
      <c r="AL278" s="141">
        <f t="shared" si="266"/>
        <v>0</v>
      </c>
      <c r="AM278" s="141">
        <f t="shared" si="266"/>
        <v>0</v>
      </c>
      <c r="AN278" s="141">
        <f t="shared" si="266"/>
        <v>0</v>
      </c>
      <c r="AO278" s="141">
        <f t="shared" si="266"/>
        <v>0</v>
      </c>
      <c r="AP278" s="141">
        <f t="shared" si="266"/>
        <v>0</v>
      </c>
      <c r="AQ278" s="141">
        <f t="shared" si="266"/>
        <v>0</v>
      </c>
      <c r="AR278" s="141">
        <f t="shared" si="266"/>
        <v>0</v>
      </c>
      <c r="AS278" s="141">
        <f t="shared" si="266"/>
        <v>0</v>
      </c>
      <c r="AT278" s="141">
        <f t="shared" si="266"/>
        <v>0</v>
      </c>
      <c r="AU278" s="141">
        <f t="shared" si="266"/>
        <v>0</v>
      </c>
      <c r="AV278" s="141">
        <f t="shared" si="266"/>
        <v>0</v>
      </c>
      <c r="AW278" s="141">
        <f t="shared" si="266"/>
        <v>0</v>
      </c>
      <c r="AX278" s="141">
        <f t="shared" si="266"/>
        <v>0</v>
      </c>
      <c r="AY278" s="141">
        <f t="shared" si="266"/>
        <v>0</v>
      </c>
      <c r="AZ278" s="141">
        <f t="shared" si="266"/>
        <v>0</v>
      </c>
      <c r="BA278" s="141">
        <f t="shared" si="266"/>
        <v>0</v>
      </c>
      <c r="BB278" s="141">
        <f t="shared" si="266"/>
        <v>0</v>
      </c>
      <c r="BC278" s="141">
        <f t="shared" si="266"/>
        <v>0</v>
      </c>
      <c r="BD278" s="141">
        <f t="shared" si="266"/>
        <v>0</v>
      </c>
      <c r="BE278" s="141">
        <f t="shared" si="266"/>
        <v>0</v>
      </c>
      <c r="BF278" s="141">
        <f t="shared" si="266"/>
        <v>0</v>
      </c>
      <c r="BG278" s="141">
        <f t="shared" si="255"/>
        <v>0</v>
      </c>
      <c r="BH278" s="141">
        <f>SUM(BH279:BH281)</f>
        <v>0</v>
      </c>
      <c r="BI278" s="141">
        <f>SUM(BI279:BI281)</f>
        <v>0</v>
      </c>
      <c r="BJ278" s="141">
        <f>SUM(BJ279:BJ281)</f>
        <v>0</v>
      </c>
      <c r="BK278" s="29"/>
      <c r="BL278" s="29"/>
      <c r="BM278" s="29"/>
      <c r="BN278" s="29"/>
      <c r="BO278" s="29"/>
      <c r="BP278" s="143">
        <v>0</v>
      </c>
      <c r="BR278" s="572"/>
      <c r="CH278" s="573"/>
    </row>
    <row r="279" spans="1:91" s="49" customFormat="1" ht="37.35" hidden="1" customHeight="1" x14ac:dyDescent="0.3">
      <c r="A279" s="15">
        <v>1</v>
      </c>
      <c r="B279" s="584" t="s">
        <v>501</v>
      </c>
      <c r="C279" s="7">
        <f t="shared" si="228"/>
        <v>0.91</v>
      </c>
      <c r="D279" s="7">
        <v>0.91</v>
      </c>
      <c r="E279" s="7">
        <f t="shared" si="256"/>
        <v>0</v>
      </c>
      <c r="F279" s="7">
        <f t="shared" si="257"/>
        <v>0</v>
      </c>
      <c r="G279" s="7">
        <f>H279+I279+J279</f>
        <v>0</v>
      </c>
      <c r="H279" s="565"/>
      <c r="I279" s="565"/>
      <c r="J279" s="565"/>
      <c r="K279" s="565"/>
      <c r="L279" s="565"/>
      <c r="M279" s="7">
        <f t="shared" si="245"/>
        <v>0</v>
      </c>
      <c r="N279" s="565"/>
      <c r="O279" s="565"/>
      <c r="P279" s="565"/>
      <c r="Q279" s="565"/>
      <c r="R279" s="565"/>
      <c r="S279" s="565"/>
      <c r="T279" s="565"/>
      <c r="U279" s="7">
        <f t="shared" si="246"/>
        <v>0</v>
      </c>
      <c r="V279" s="565"/>
      <c r="W279" s="565"/>
      <c r="X279" s="565"/>
      <c r="Y279" s="565"/>
      <c r="Z279" s="565"/>
      <c r="AA279" s="565"/>
      <c r="AB279" s="565"/>
      <c r="AC279" s="565"/>
      <c r="AD279" s="25">
        <f t="shared" si="247"/>
        <v>0</v>
      </c>
      <c r="AE279" s="565"/>
      <c r="AF279" s="565"/>
      <c r="AG279" s="565"/>
      <c r="AH279" s="565"/>
      <c r="AI279" s="565"/>
      <c r="AJ279" s="565"/>
      <c r="AK279" s="565"/>
      <c r="AL279" s="565"/>
      <c r="AM279" s="565"/>
      <c r="AN279" s="565"/>
      <c r="AO279" s="565"/>
      <c r="AP279" s="565"/>
      <c r="AQ279" s="565"/>
      <c r="AR279" s="565"/>
      <c r="AS279" s="565"/>
      <c r="AT279" s="565"/>
      <c r="AU279" s="565"/>
      <c r="AV279" s="565"/>
      <c r="AW279" s="565"/>
      <c r="AX279" s="565"/>
      <c r="AY279" s="565"/>
      <c r="AZ279" s="565"/>
      <c r="BA279" s="565"/>
      <c r="BB279" s="565"/>
      <c r="BC279" s="565"/>
      <c r="BD279" s="565"/>
      <c r="BE279" s="565"/>
      <c r="BF279" s="565"/>
      <c r="BG279" s="7">
        <f t="shared" si="255"/>
        <v>0</v>
      </c>
      <c r="BH279" s="11"/>
      <c r="BI279" s="11"/>
      <c r="BJ279" s="11"/>
      <c r="BK279" s="10" t="s">
        <v>409</v>
      </c>
      <c r="BL279" s="38" t="s">
        <v>161</v>
      </c>
      <c r="BM279" s="15" t="s">
        <v>1080</v>
      </c>
      <c r="BN279" s="15" t="s">
        <v>89</v>
      </c>
      <c r="BO279" s="15" t="s">
        <v>591</v>
      </c>
      <c r="BP279" s="15" t="s">
        <v>954</v>
      </c>
      <c r="BQ279" s="46"/>
      <c r="BR279" s="631"/>
      <c r="BT279" s="46"/>
      <c r="BU279" s="46"/>
      <c r="BV279" s="46"/>
      <c r="BW279" s="46"/>
      <c r="BX279" s="46"/>
      <c r="BY279" s="46"/>
      <c r="BZ279" s="46"/>
      <c r="CA279" s="46"/>
      <c r="CB279" s="46"/>
      <c r="CC279" s="46"/>
      <c r="CD279" s="46"/>
      <c r="CE279" s="46"/>
      <c r="CF279" s="46"/>
      <c r="CG279" s="46"/>
      <c r="CH279" s="588"/>
      <c r="CI279" s="46"/>
      <c r="CJ279" s="46"/>
      <c r="CK279" s="46"/>
      <c r="CL279" s="46"/>
      <c r="CM279" s="46"/>
    </row>
    <row r="280" spans="1:91" s="49" customFormat="1" ht="36.6" hidden="1" customHeight="1" x14ac:dyDescent="0.3">
      <c r="A280" s="15">
        <v>2</v>
      </c>
      <c r="B280" s="11" t="s">
        <v>367</v>
      </c>
      <c r="C280" s="7">
        <f t="shared" si="228"/>
        <v>7.0000000000000007E-2</v>
      </c>
      <c r="D280" s="7"/>
      <c r="E280" s="7">
        <f t="shared" si="256"/>
        <v>7.0000000000000007E-2</v>
      </c>
      <c r="F280" s="7">
        <f t="shared" si="257"/>
        <v>7.0000000000000007E-2</v>
      </c>
      <c r="G280" s="7">
        <f>H280+I280+J280</f>
        <v>0</v>
      </c>
      <c r="H280" s="565"/>
      <c r="I280" s="565"/>
      <c r="J280" s="565"/>
      <c r="K280" s="565">
        <v>7.0000000000000007E-2</v>
      </c>
      <c r="L280" s="565"/>
      <c r="M280" s="7">
        <f t="shared" si="245"/>
        <v>0</v>
      </c>
      <c r="N280" s="565"/>
      <c r="O280" s="565"/>
      <c r="P280" s="565"/>
      <c r="Q280" s="565"/>
      <c r="R280" s="565"/>
      <c r="S280" s="565"/>
      <c r="T280" s="565"/>
      <c r="U280" s="7">
        <f t="shared" si="246"/>
        <v>0</v>
      </c>
      <c r="V280" s="565"/>
      <c r="W280" s="565"/>
      <c r="X280" s="565"/>
      <c r="Y280" s="565"/>
      <c r="Z280" s="565"/>
      <c r="AA280" s="565"/>
      <c r="AB280" s="565"/>
      <c r="AC280" s="565"/>
      <c r="AD280" s="25">
        <f t="shared" si="247"/>
        <v>0</v>
      </c>
      <c r="AE280" s="565"/>
      <c r="AF280" s="565"/>
      <c r="AG280" s="565"/>
      <c r="AH280" s="565"/>
      <c r="AI280" s="565"/>
      <c r="AJ280" s="565"/>
      <c r="AK280" s="565"/>
      <c r="AL280" s="565"/>
      <c r="AM280" s="565"/>
      <c r="AN280" s="565"/>
      <c r="AO280" s="565"/>
      <c r="AP280" s="565"/>
      <c r="AQ280" s="565"/>
      <c r="AR280" s="565"/>
      <c r="AS280" s="565"/>
      <c r="AT280" s="565"/>
      <c r="AU280" s="565"/>
      <c r="AV280" s="565"/>
      <c r="AW280" s="565"/>
      <c r="AX280" s="565"/>
      <c r="AY280" s="565"/>
      <c r="AZ280" s="565"/>
      <c r="BA280" s="565"/>
      <c r="BB280" s="565"/>
      <c r="BC280" s="565"/>
      <c r="BD280" s="565"/>
      <c r="BE280" s="565"/>
      <c r="BF280" s="565"/>
      <c r="BG280" s="7">
        <f t="shared" si="255"/>
        <v>0</v>
      </c>
      <c r="BH280" s="11"/>
      <c r="BI280" s="11"/>
      <c r="BJ280" s="11"/>
      <c r="BK280" s="10" t="s">
        <v>409</v>
      </c>
      <c r="BL280" s="17" t="s">
        <v>450</v>
      </c>
      <c r="BM280" s="15" t="s">
        <v>1081</v>
      </c>
      <c r="BN280" s="15" t="s">
        <v>89</v>
      </c>
      <c r="BO280" s="15" t="s">
        <v>591</v>
      </c>
      <c r="BP280" s="15" t="s">
        <v>954</v>
      </c>
      <c r="BQ280" s="46"/>
      <c r="BR280" s="631"/>
      <c r="BT280" s="46"/>
      <c r="BU280" s="46"/>
      <c r="BV280" s="46"/>
      <c r="BW280" s="46"/>
      <c r="BX280" s="46"/>
      <c r="BY280" s="46"/>
      <c r="BZ280" s="46"/>
      <c r="CA280" s="46"/>
      <c r="CB280" s="46"/>
      <c r="CC280" s="46"/>
      <c r="CD280" s="46"/>
      <c r="CE280" s="46"/>
      <c r="CF280" s="46"/>
      <c r="CG280" s="46"/>
      <c r="CH280" s="588"/>
      <c r="CI280" s="46"/>
      <c r="CJ280" s="46"/>
      <c r="CK280" s="46"/>
      <c r="CL280" s="46"/>
      <c r="CM280" s="46"/>
    </row>
    <row r="281" spans="1:91" s="49" customFormat="1" ht="48" hidden="1" customHeight="1" x14ac:dyDescent="0.3">
      <c r="A281" s="15">
        <v>3</v>
      </c>
      <c r="B281" s="576" t="s">
        <v>592</v>
      </c>
      <c r="C281" s="7">
        <f t="shared" ref="C281:C310" si="267">D281+E281</f>
        <v>2</v>
      </c>
      <c r="D281" s="7"/>
      <c r="E281" s="7">
        <f t="shared" si="256"/>
        <v>2</v>
      </c>
      <c r="F281" s="7">
        <f t="shared" si="257"/>
        <v>2</v>
      </c>
      <c r="G281" s="7">
        <f>H281+I281+J281</f>
        <v>0</v>
      </c>
      <c r="H281" s="58"/>
      <c r="I281" s="565"/>
      <c r="J281" s="565"/>
      <c r="K281" s="7">
        <v>2</v>
      </c>
      <c r="L281" s="565"/>
      <c r="M281" s="7">
        <f t="shared" si="245"/>
        <v>0</v>
      </c>
      <c r="N281" s="565"/>
      <c r="O281" s="565"/>
      <c r="P281" s="565"/>
      <c r="Q281" s="565"/>
      <c r="R281" s="565"/>
      <c r="S281" s="565"/>
      <c r="T281" s="565"/>
      <c r="U281" s="7">
        <f t="shared" si="246"/>
        <v>0</v>
      </c>
      <c r="V281" s="565"/>
      <c r="W281" s="565"/>
      <c r="X281" s="565"/>
      <c r="Y281" s="565"/>
      <c r="Z281" s="565"/>
      <c r="AA281" s="565"/>
      <c r="AB281" s="565"/>
      <c r="AC281" s="565"/>
      <c r="AD281" s="25">
        <f t="shared" si="247"/>
        <v>0</v>
      </c>
      <c r="AE281" s="58"/>
      <c r="AF281" s="58"/>
      <c r="AG281" s="565"/>
      <c r="AH281" s="565"/>
      <c r="AI281" s="58"/>
      <c r="AJ281" s="565"/>
      <c r="AK281" s="58"/>
      <c r="AL281" s="565"/>
      <c r="AM281" s="565"/>
      <c r="AN281" s="565"/>
      <c r="AO281" s="565"/>
      <c r="AP281" s="565"/>
      <c r="AQ281" s="565"/>
      <c r="AR281" s="565"/>
      <c r="AS281" s="565"/>
      <c r="AT281" s="565"/>
      <c r="AU281" s="565"/>
      <c r="AV281" s="565"/>
      <c r="AW281" s="565"/>
      <c r="AX281" s="565"/>
      <c r="AY281" s="58"/>
      <c r="AZ281" s="58"/>
      <c r="BA281" s="565"/>
      <c r="BB281" s="565"/>
      <c r="BC281" s="565"/>
      <c r="BD281" s="58"/>
      <c r="BE281" s="565"/>
      <c r="BF281" s="565"/>
      <c r="BG281" s="7">
        <f t="shared" si="255"/>
        <v>0</v>
      </c>
      <c r="BH281" s="11"/>
      <c r="BI281" s="11"/>
      <c r="BJ281" s="11"/>
      <c r="BK281" s="10" t="s">
        <v>409</v>
      </c>
      <c r="BL281" s="38" t="s">
        <v>161</v>
      </c>
      <c r="BM281" s="15" t="s">
        <v>1082</v>
      </c>
      <c r="BN281" s="45" t="s">
        <v>89</v>
      </c>
      <c r="BO281" s="15" t="s">
        <v>739</v>
      </c>
      <c r="BP281" s="15" t="s">
        <v>954</v>
      </c>
      <c r="BQ281" s="46"/>
      <c r="BR281" s="631"/>
      <c r="BT281" s="46"/>
      <c r="BU281" s="46"/>
      <c r="BV281" s="46"/>
      <c r="BW281" s="46"/>
      <c r="BX281" s="46"/>
      <c r="BY281" s="46"/>
      <c r="BZ281" s="46"/>
      <c r="CA281" s="46"/>
      <c r="CB281" s="46"/>
      <c r="CC281" s="46"/>
      <c r="CD281" s="46"/>
      <c r="CE281" s="46"/>
      <c r="CF281" s="46"/>
      <c r="CG281" s="46"/>
      <c r="CH281" s="588"/>
      <c r="CI281" s="46"/>
      <c r="CJ281" s="46"/>
      <c r="CK281" s="46"/>
      <c r="CL281" s="46"/>
      <c r="CM281" s="46"/>
    </row>
    <row r="282" spans="1:91" s="26" customFormat="1" hidden="1" x14ac:dyDescent="0.3">
      <c r="A282" s="27" t="s">
        <v>368</v>
      </c>
      <c r="B282" s="163" t="s">
        <v>28</v>
      </c>
      <c r="C282" s="141">
        <f t="shared" si="267"/>
        <v>4.5299999999999994</v>
      </c>
      <c r="D282" s="141">
        <f>SUM(D283:D284)</f>
        <v>0.5</v>
      </c>
      <c r="E282" s="141">
        <f t="shared" si="256"/>
        <v>4.0299999999999994</v>
      </c>
      <c r="F282" s="141">
        <f t="shared" si="257"/>
        <v>3.53</v>
      </c>
      <c r="G282" s="141">
        <f t="shared" ref="G282:L282" si="268">SUM(G283:G284)</f>
        <v>0</v>
      </c>
      <c r="H282" s="141">
        <f t="shared" si="268"/>
        <v>0</v>
      </c>
      <c r="I282" s="141">
        <f t="shared" si="268"/>
        <v>0</v>
      </c>
      <c r="J282" s="141">
        <f t="shared" si="268"/>
        <v>0</v>
      </c>
      <c r="K282" s="141">
        <f t="shared" si="268"/>
        <v>3.53</v>
      </c>
      <c r="L282" s="141">
        <f t="shared" si="268"/>
        <v>0</v>
      </c>
      <c r="M282" s="141">
        <f t="shared" si="245"/>
        <v>0</v>
      </c>
      <c r="N282" s="141">
        <f t="shared" ref="N282:T282" si="269">SUM(N283:N284)</f>
        <v>0</v>
      </c>
      <c r="O282" s="141">
        <f t="shared" si="269"/>
        <v>0</v>
      </c>
      <c r="P282" s="141">
        <f t="shared" si="269"/>
        <v>0</v>
      </c>
      <c r="Q282" s="141">
        <f t="shared" si="269"/>
        <v>0</v>
      </c>
      <c r="R282" s="141">
        <f t="shared" si="269"/>
        <v>0</v>
      </c>
      <c r="S282" s="141">
        <f t="shared" si="269"/>
        <v>0</v>
      </c>
      <c r="T282" s="141">
        <f t="shared" si="269"/>
        <v>0</v>
      </c>
      <c r="U282" s="141">
        <f t="shared" si="246"/>
        <v>0</v>
      </c>
      <c r="V282" s="141">
        <f t="shared" ref="V282:AC282" si="270">SUM(V283:V284)</f>
        <v>0</v>
      </c>
      <c r="W282" s="141">
        <f t="shared" si="270"/>
        <v>0</v>
      </c>
      <c r="X282" s="141">
        <f t="shared" si="270"/>
        <v>0</v>
      </c>
      <c r="Y282" s="141">
        <f t="shared" si="270"/>
        <v>0</v>
      </c>
      <c r="Z282" s="141">
        <f t="shared" si="270"/>
        <v>0</v>
      </c>
      <c r="AA282" s="141">
        <f t="shared" si="270"/>
        <v>0</v>
      </c>
      <c r="AB282" s="141">
        <f t="shared" si="270"/>
        <v>0</v>
      </c>
      <c r="AC282" s="141">
        <f t="shared" si="270"/>
        <v>0</v>
      </c>
      <c r="AD282" s="141">
        <f t="shared" si="247"/>
        <v>0</v>
      </c>
      <c r="AE282" s="141">
        <f t="shared" ref="AE282:BF282" si="271">SUM(AE283:AE284)</f>
        <v>0</v>
      </c>
      <c r="AF282" s="141">
        <f t="shared" si="271"/>
        <v>0</v>
      </c>
      <c r="AG282" s="141">
        <f t="shared" si="271"/>
        <v>0</v>
      </c>
      <c r="AH282" s="141">
        <f t="shared" si="271"/>
        <v>0</v>
      </c>
      <c r="AI282" s="141">
        <f t="shared" si="271"/>
        <v>0</v>
      </c>
      <c r="AJ282" s="141">
        <f t="shared" si="271"/>
        <v>0</v>
      </c>
      <c r="AK282" s="141">
        <f t="shared" si="271"/>
        <v>0</v>
      </c>
      <c r="AL282" s="141">
        <f t="shared" si="271"/>
        <v>0</v>
      </c>
      <c r="AM282" s="141">
        <f t="shared" si="271"/>
        <v>0</v>
      </c>
      <c r="AN282" s="141">
        <f t="shared" si="271"/>
        <v>0</v>
      </c>
      <c r="AO282" s="141">
        <f t="shared" si="271"/>
        <v>0</v>
      </c>
      <c r="AP282" s="141">
        <f t="shared" si="271"/>
        <v>0</v>
      </c>
      <c r="AQ282" s="141">
        <f t="shared" si="271"/>
        <v>0</v>
      </c>
      <c r="AR282" s="141">
        <f t="shared" si="271"/>
        <v>0</v>
      </c>
      <c r="AS282" s="141">
        <f t="shared" si="271"/>
        <v>0</v>
      </c>
      <c r="AT282" s="141">
        <f t="shared" si="271"/>
        <v>0</v>
      </c>
      <c r="AU282" s="141">
        <f t="shared" si="271"/>
        <v>0</v>
      </c>
      <c r="AV282" s="141">
        <f t="shared" si="271"/>
        <v>0</v>
      </c>
      <c r="AW282" s="141">
        <f t="shared" si="271"/>
        <v>0</v>
      </c>
      <c r="AX282" s="141">
        <f t="shared" si="271"/>
        <v>0</v>
      </c>
      <c r="AY282" s="141">
        <f t="shared" si="271"/>
        <v>0</v>
      </c>
      <c r="AZ282" s="141">
        <f t="shared" si="271"/>
        <v>0</v>
      </c>
      <c r="BA282" s="141">
        <f t="shared" si="271"/>
        <v>0</v>
      </c>
      <c r="BB282" s="141">
        <f t="shared" si="271"/>
        <v>0</v>
      </c>
      <c r="BC282" s="141">
        <f t="shared" si="271"/>
        <v>0</v>
      </c>
      <c r="BD282" s="141">
        <f t="shared" si="271"/>
        <v>0</v>
      </c>
      <c r="BE282" s="141">
        <f t="shared" si="271"/>
        <v>0</v>
      </c>
      <c r="BF282" s="141">
        <f t="shared" si="271"/>
        <v>0</v>
      </c>
      <c r="BG282" s="141">
        <f>BH282+BI282+BJ282</f>
        <v>0.5</v>
      </c>
      <c r="BH282" s="141">
        <f>SUM(BH283:BH284)</f>
        <v>0</v>
      </c>
      <c r="BI282" s="141">
        <f>SUM(BI283:BI284)</f>
        <v>0.5</v>
      </c>
      <c r="BJ282" s="141">
        <f>SUM(BJ283:BJ284)</f>
        <v>0</v>
      </c>
      <c r="BK282" s="29"/>
      <c r="BL282" s="29"/>
      <c r="BM282" s="29"/>
      <c r="BN282" s="29"/>
      <c r="BO282" s="29"/>
      <c r="BP282" s="143">
        <v>0</v>
      </c>
      <c r="BR282" s="572"/>
      <c r="CH282" s="573"/>
    </row>
    <row r="283" spans="1:91" s="49" customFormat="1" ht="40.35" hidden="1" customHeight="1" x14ac:dyDescent="0.3">
      <c r="A283" s="15">
        <v>1</v>
      </c>
      <c r="B283" s="11" t="s">
        <v>771</v>
      </c>
      <c r="C283" s="7">
        <f t="shared" si="267"/>
        <v>1</v>
      </c>
      <c r="D283" s="7">
        <v>0.5</v>
      </c>
      <c r="E283" s="7">
        <f t="shared" si="256"/>
        <v>0.5</v>
      </c>
      <c r="F283" s="7">
        <f t="shared" si="257"/>
        <v>0</v>
      </c>
      <c r="G283" s="7">
        <f>H283+I283+J283</f>
        <v>0</v>
      </c>
      <c r="H283" s="565"/>
      <c r="I283" s="565"/>
      <c r="J283" s="565"/>
      <c r="K283" s="565"/>
      <c r="L283" s="565"/>
      <c r="M283" s="7">
        <f t="shared" si="245"/>
        <v>0</v>
      </c>
      <c r="N283" s="565"/>
      <c r="O283" s="565"/>
      <c r="P283" s="565"/>
      <c r="Q283" s="565"/>
      <c r="R283" s="565"/>
      <c r="S283" s="565"/>
      <c r="T283" s="565"/>
      <c r="U283" s="7">
        <f t="shared" si="246"/>
        <v>0</v>
      </c>
      <c r="V283" s="565"/>
      <c r="W283" s="565"/>
      <c r="X283" s="565"/>
      <c r="Y283" s="565"/>
      <c r="Z283" s="565"/>
      <c r="AA283" s="565"/>
      <c r="AB283" s="565"/>
      <c r="AC283" s="565"/>
      <c r="AD283" s="25">
        <f t="shared" si="247"/>
        <v>0</v>
      </c>
      <c r="AE283" s="565"/>
      <c r="AF283" s="565"/>
      <c r="AG283" s="565"/>
      <c r="AH283" s="565"/>
      <c r="AI283" s="565"/>
      <c r="AJ283" s="565"/>
      <c r="AK283" s="58"/>
      <c r="AL283" s="565"/>
      <c r="AM283" s="565"/>
      <c r="AN283" s="565"/>
      <c r="AO283" s="565"/>
      <c r="AP283" s="565"/>
      <c r="AQ283" s="565"/>
      <c r="AR283" s="565"/>
      <c r="AS283" s="565"/>
      <c r="AT283" s="565"/>
      <c r="AU283" s="565"/>
      <c r="AV283" s="565"/>
      <c r="AW283" s="565"/>
      <c r="AX283" s="565"/>
      <c r="AY283" s="565"/>
      <c r="AZ283" s="565"/>
      <c r="BA283" s="565"/>
      <c r="BB283" s="565"/>
      <c r="BC283" s="565"/>
      <c r="BD283" s="565"/>
      <c r="BE283" s="565"/>
      <c r="BF283" s="565"/>
      <c r="BG283" s="7">
        <f t="shared" si="255"/>
        <v>0.5</v>
      </c>
      <c r="BH283" s="11"/>
      <c r="BI283" s="15">
        <v>0.5</v>
      </c>
      <c r="BJ283" s="11"/>
      <c r="BK283" s="10" t="s">
        <v>409</v>
      </c>
      <c r="BL283" s="15" t="s">
        <v>169</v>
      </c>
      <c r="BM283" s="15" t="s">
        <v>1083</v>
      </c>
      <c r="BN283" s="15" t="s">
        <v>90</v>
      </c>
      <c r="BO283" s="15" t="s">
        <v>992</v>
      </c>
      <c r="BP283" s="15" t="s">
        <v>954</v>
      </c>
      <c r="BQ283" s="46" t="s">
        <v>854</v>
      </c>
      <c r="BR283" s="631"/>
      <c r="BT283" s="46"/>
      <c r="BU283" s="46"/>
      <c r="BV283" s="46"/>
      <c r="BW283" s="46"/>
      <c r="BX283" s="46"/>
      <c r="BY283" s="46"/>
      <c r="BZ283" s="46"/>
      <c r="CA283" s="46"/>
      <c r="CB283" s="46"/>
      <c r="CC283" s="46"/>
      <c r="CD283" s="46"/>
      <c r="CE283" s="46"/>
      <c r="CF283" s="46"/>
      <c r="CG283" s="46"/>
      <c r="CH283" s="588"/>
      <c r="CI283" s="46"/>
      <c r="CJ283" s="46"/>
      <c r="CK283" s="46"/>
      <c r="CL283" s="46"/>
      <c r="CM283" s="46"/>
    </row>
    <row r="284" spans="1:91" s="49" customFormat="1" ht="81" hidden="1" customHeight="1" x14ac:dyDescent="0.3">
      <c r="A284" s="15">
        <v>2</v>
      </c>
      <c r="B284" s="11" t="s">
        <v>1105</v>
      </c>
      <c r="C284" s="7">
        <f t="shared" si="267"/>
        <v>3.53</v>
      </c>
      <c r="D284" s="7"/>
      <c r="E284" s="7">
        <f t="shared" si="256"/>
        <v>3.53</v>
      </c>
      <c r="F284" s="7">
        <f t="shared" si="257"/>
        <v>3.53</v>
      </c>
      <c r="G284" s="7">
        <f>H284+I284+J284</f>
        <v>0</v>
      </c>
      <c r="H284" s="58"/>
      <c r="I284" s="565"/>
      <c r="J284" s="565"/>
      <c r="K284" s="58">
        <v>3.53</v>
      </c>
      <c r="L284" s="58"/>
      <c r="M284" s="7">
        <f t="shared" si="245"/>
        <v>0</v>
      </c>
      <c r="N284" s="58"/>
      <c r="O284" s="565"/>
      <c r="P284" s="58"/>
      <c r="Q284" s="565"/>
      <c r="R284" s="58"/>
      <c r="S284" s="565"/>
      <c r="T284" s="565"/>
      <c r="U284" s="7">
        <f t="shared" si="246"/>
        <v>0</v>
      </c>
      <c r="V284" s="565"/>
      <c r="W284" s="565"/>
      <c r="X284" s="565"/>
      <c r="Y284" s="565"/>
      <c r="Z284" s="565"/>
      <c r="AA284" s="565"/>
      <c r="AB284" s="565"/>
      <c r="AC284" s="565"/>
      <c r="AD284" s="25">
        <f t="shared" si="247"/>
        <v>0</v>
      </c>
      <c r="AE284" s="565"/>
      <c r="AF284" s="565"/>
      <c r="AG284" s="565"/>
      <c r="AH284" s="565"/>
      <c r="AI284" s="565"/>
      <c r="AJ284" s="565"/>
      <c r="AK284" s="565"/>
      <c r="AL284" s="565"/>
      <c r="AM284" s="565"/>
      <c r="AN284" s="565"/>
      <c r="AO284" s="565"/>
      <c r="AP284" s="565"/>
      <c r="AQ284" s="565"/>
      <c r="AR284" s="565"/>
      <c r="AS284" s="565"/>
      <c r="AT284" s="565"/>
      <c r="AU284" s="565"/>
      <c r="AV284" s="58"/>
      <c r="AW284" s="565"/>
      <c r="AX284" s="565"/>
      <c r="AY284" s="58"/>
      <c r="AZ284" s="58"/>
      <c r="BA284" s="565"/>
      <c r="BB284" s="565"/>
      <c r="BC284" s="565"/>
      <c r="BD284" s="58"/>
      <c r="BE284" s="565"/>
      <c r="BF284" s="565"/>
      <c r="BG284" s="7">
        <f t="shared" si="255"/>
        <v>0</v>
      </c>
      <c r="BH284" s="11"/>
      <c r="BI284" s="11"/>
      <c r="BJ284" s="11"/>
      <c r="BK284" s="10" t="s">
        <v>409</v>
      </c>
      <c r="BL284" s="15" t="s">
        <v>199</v>
      </c>
      <c r="BM284" s="15" t="s">
        <v>1029</v>
      </c>
      <c r="BN284" s="15" t="s">
        <v>90</v>
      </c>
      <c r="BO284" s="15" t="s">
        <v>506</v>
      </c>
      <c r="BP284" s="15" t="s">
        <v>954</v>
      </c>
      <c r="BQ284" s="46"/>
      <c r="BR284" s="631"/>
      <c r="BT284" s="46"/>
      <c r="BU284" s="46"/>
      <c r="BV284" s="46"/>
      <c r="BW284" s="46"/>
      <c r="BX284" s="46"/>
      <c r="BY284" s="46"/>
      <c r="BZ284" s="46"/>
      <c r="CA284" s="46"/>
      <c r="CB284" s="46"/>
      <c r="CC284" s="46"/>
      <c r="CD284" s="46"/>
      <c r="CE284" s="46"/>
      <c r="CF284" s="46"/>
      <c r="CG284" s="46"/>
      <c r="CH284" s="588"/>
      <c r="CI284" s="46"/>
      <c r="CJ284" s="46"/>
      <c r="CK284" s="46"/>
      <c r="CL284" s="46"/>
      <c r="CM284" s="46"/>
    </row>
    <row r="285" spans="1:91" s="26" customFormat="1" hidden="1" x14ac:dyDescent="0.3">
      <c r="A285" s="27" t="s">
        <v>370</v>
      </c>
      <c r="B285" s="163" t="s">
        <v>30</v>
      </c>
      <c r="C285" s="141">
        <f t="shared" si="267"/>
        <v>52.44</v>
      </c>
      <c r="D285" s="141">
        <f>SUM(D286:D292)</f>
        <v>47.14</v>
      </c>
      <c r="E285" s="141">
        <f t="shared" si="256"/>
        <v>5.3</v>
      </c>
      <c r="F285" s="141">
        <f t="shared" si="257"/>
        <v>5.3</v>
      </c>
      <c r="G285" s="141">
        <f t="shared" ref="G285:L285" si="272">SUM(G286:G292)</f>
        <v>0</v>
      </c>
      <c r="H285" s="141">
        <f t="shared" si="272"/>
        <v>0</v>
      </c>
      <c r="I285" s="141">
        <f t="shared" si="272"/>
        <v>0</v>
      </c>
      <c r="J285" s="141">
        <f t="shared" si="272"/>
        <v>0</v>
      </c>
      <c r="K285" s="141">
        <f t="shared" si="272"/>
        <v>2.2999999999999998</v>
      </c>
      <c r="L285" s="141">
        <f t="shared" si="272"/>
        <v>0</v>
      </c>
      <c r="M285" s="141">
        <f t="shared" si="245"/>
        <v>3</v>
      </c>
      <c r="N285" s="141">
        <f t="shared" ref="N285:T285" si="273">SUM(N286:N292)</f>
        <v>0</v>
      </c>
      <c r="O285" s="141">
        <f t="shared" si="273"/>
        <v>0</v>
      </c>
      <c r="P285" s="141">
        <f t="shared" si="273"/>
        <v>3</v>
      </c>
      <c r="Q285" s="141">
        <f t="shared" si="273"/>
        <v>0</v>
      </c>
      <c r="R285" s="141">
        <f t="shared" si="273"/>
        <v>0</v>
      </c>
      <c r="S285" s="141">
        <f t="shared" si="273"/>
        <v>0</v>
      </c>
      <c r="T285" s="141">
        <f t="shared" si="273"/>
        <v>0</v>
      </c>
      <c r="U285" s="141">
        <f t="shared" si="246"/>
        <v>0</v>
      </c>
      <c r="V285" s="141">
        <f t="shared" ref="V285:AC285" si="274">SUM(V286:V292)</f>
        <v>0</v>
      </c>
      <c r="W285" s="141">
        <f t="shared" si="274"/>
        <v>0</v>
      </c>
      <c r="X285" s="141">
        <f t="shared" si="274"/>
        <v>0</v>
      </c>
      <c r="Y285" s="141">
        <f t="shared" si="274"/>
        <v>0</v>
      </c>
      <c r="Z285" s="141">
        <f t="shared" si="274"/>
        <v>0</v>
      </c>
      <c r="AA285" s="141">
        <f t="shared" si="274"/>
        <v>0</v>
      </c>
      <c r="AB285" s="141">
        <f t="shared" si="274"/>
        <v>0</v>
      </c>
      <c r="AC285" s="141">
        <f t="shared" si="274"/>
        <v>0</v>
      </c>
      <c r="AD285" s="141">
        <f t="shared" si="247"/>
        <v>0</v>
      </c>
      <c r="AE285" s="141">
        <f t="shared" ref="AE285:BF285" si="275">SUM(AE286:AE292)</f>
        <v>0</v>
      </c>
      <c r="AF285" s="141">
        <f t="shared" si="275"/>
        <v>0</v>
      </c>
      <c r="AG285" s="141">
        <f t="shared" si="275"/>
        <v>0</v>
      </c>
      <c r="AH285" s="141">
        <f t="shared" si="275"/>
        <v>0</v>
      </c>
      <c r="AI285" s="141">
        <f t="shared" si="275"/>
        <v>0</v>
      </c>
      <c r="AJ285" s="141">
        <f t="shared" si="275"/>
        <v>0</v>
      </c>
      <c r="AK285" s="141">
        <f t="shared" si="275"/>
        <v>0</v>
      </c>
      <c r="AL285" s="141">
        <f t="shared" si="275"/>
        <v>0</v>
      </c>
      <c r="AM285" s="141">
        <f t="shared" si="275"/>
        <v>0</v>
      </c>
      <c r="AN285" s="141">
        <f t="shared" si="275"/>
        <v>0</v>
      </c>
      <c r="AO285" s="141">
        <f t="shared" si="275"/>
        <v>0</v>
      </c>
      <c r="AP285" s="141">
        <f t="shared" si="275"/>
        <v>0</v>
      </c>
      <c r="AQ285" s="141">
        <f t="shared" si="275"/>
        <v>0</v>
      </c>
      <c r="AR285" s="141">
        <f t="shared" si="275"/>
        <v>0</v>
      </c>
      <c r="AS285" s="141">
        <f t="shared" si="275"/>
        <v>0</v>
      </c>
      <c r="AT285" s="141">
        <f t="shared" si="275"/>
        <v>0</v>
      </c>
      <c r="AU285" s="141">
        <f t="shared" si="275"/>
        <v>0</v>
      </c>
      <c r="AV285" s="141">
        <f t="shared" si="275"/>
        <v>0</v>
      </c>
      <c r="AW285" s="141">
        <f t="shared" si="275"/>
        <v>0</v>
      </c>
      <c r="AX285" s="141">
        <f t="shared" si="275"/>
        <v>0</v>
      </c>
      <c r="AY285" s="141">
        <f t="shared" si="275"/>
        <v>0</v>
      </c>
      <c r="AZ285" s="141">
        <f t="shared" si="275"/>
        <v>0</v>
      </c>
      <c r="BA285" s="141">
        <f t="shared" si="275"/>
        <v>0</v>
      </c>
      <c r="BB285" s="141">
        <f t="shared" si="275"/>
        <v>0</v>
      </c>
      <c r="BC285" s="141">
        <f t="shared" si="275"/>
        <v>0</v>
      </c>
      <c r="BD285" s="141">
        <f t="shared" si="275"/>
        <v>0</v>
      </c>
      <c r="BE285" s="141">
        <f t="shared" si="275"/>
        <v>0</v>
      </c>
      <c r="BF285" s="141">
        <f t="shared" si="275"/>
        <v>0</v>
      </c>
      <c r="BG285" s="141">
        <f t="shared" si="255"/>
        <v>0</v>
      </c>
      <c r="BH285" s="141">
        <f>SUM(BH286:BH292)</f>
        <v>0</v>
      </c>
      <c r="BI285" s="141">
        <f>SUM(BI286:BI292)</f>
        <v>0</v>
      </c>
      <c r="BJ285" s="141">
        <f>SUM(BJ286:BJ292)</f>
        <v>0</v>
      </c>
      <c r="BK285" s="29"/>
      <c r="BL285" s="29"/>
      <c r="BM285" s="29"/>
      <c r="BN285" s="29"/>
      <c r="BO285" s="29"/>
      <c r="BP285" s="143">
        <v>0</v>
      </c>
      <c r="BR285" s="572"/>
      <c r="CH285" s="573"/>
    </row>
    <row r="286" spans="1:91" s="49" customFormat="1" ht="44.1" hidden="1" customHeight="1" x14ac:dyDescent="0.3">
      <c r="A286" s="15">
        <v>1</v>
      </c>
      <c r="B286" s="583" t="s">
        <v>593</v>
      </c>
      <c r="C286" s="7">
        <f t="shared" si="267"/>
        <v>42.4</v>
      </c>
      <c r="D286" s="7">
        <v>41.4</v>
      </c>
      <c r="E286" s="7">
        <f t="shared" si="256"/>
        <v>1</v>
      </c>
      <c r="F286" s="7">
        <f t="shared" si="257"/>
        <v>1</v>
      </c>
      <c r="G286" s="7">
        <f t="shared" ref="G286:G292" si="276">H286+I286+J286</f>
        <v>0</v>
      </c>
      <c r="H286" s="7"/>
      <c r="I286" s="7"/>
      <c r="J286" s="7"/>
      <c r="K286" s="7">
        <v>1</v>
      </c>
      <c r="L286" s="7"/>
      <c r="M286" s="7">
        <f t="shared" si="245"/>
        <v>0</v>
      </c>
      <c r="N286" s="7"/>
      <c r="O286" s="7"/>
      <c r="P286" s="7"/>
      <c r="Q286" s="7"/>
      <c r="R286" s="7"/>
      <c r="S286" s="7"/>
      <c r="T286" s="7"/>
      <c r="U286" s="7">
        <f t="shared" si="246"/>
        <v>0</v>
      </c>
      <c r="V286" s="7"/>
      <c r="W286" s="7"/>
      <c r="X286" s="7"/>
      <c r="Y286" s="7"/>
      <c r="Z286" s="7"/>
      <c r="AA286" s="7"/>
      <c r="AB286" s="7"/>
      <c r="AC286" s="7"/>
      <c r="AD286" s="25">
        <f t="shared" si="247"/>
        <v>0</v>
      </c>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58"/>
      <c r="BE286" s="7"/>
      <c r="BF286" s="7"/>
      <c r="BG286" s="7">
        <f t="shared" si="255"/>
        <v>0</v>
      </c>
      <c r="BH286" s="7"/>
      <c r="BI286" s="7"/>
      <c r="BJ286" s="7"/>
      <c r="BK286" s="10" t="s">
        <v>409</v>
      </c>
      <c r="BL286" s="15" t="s">
        <v>131</v>
      </c>
      <c r="BM286" s="63" t="s">
        <v>1084</v>
      </c>
      <c r="BN286" s="5" t="s">
        <v>119</v>
      </c>
      <c r="BO286" s="15" t="s">
        <v>513</v>
      </c>
      <c r="BP286" s="15" t="s">
        <v>954</v>
      </c>
      <c r="BQ286" s="46"/>
      <c r="BR286" s="631"/>
      <c r="BT286" s="46"/>
      <c r="BU286" s="46"/>
      <c r="BV286" s="46"/>
      <c r="BW286" s="46"/>
      <c r="BX286" s="46"/>
      <c r="BY286" s="46"/>
      <c r="BZ286" s="46"/>
      <c r="CA286" s="46"/>
      <c r="CB286" s="46"/>
      <c r="CC286" s="46"/>
      <c r="CD286" s="46"/>
      <c r="CE286" s="46"/>
      <c r="CF286" s="46"/>
      <c r="CG286" s="46"/>
      <c r="CH286" s="588"/>
      <c r="CI286" s="46"/>
      <c r="CJ286" s="46"/>
      <c r="CK286" s="46"/>
      <c r="CL286" s="46"/>
      <c r="CM286" s="46"/>
    </row>
    <row r="287" spans="1:91" s="49" customFormat="1" ht="44.1" hidden="1" customHeight="1" x14ac:dyDescent="0.3">
      <c r="A287" s="15">
        <v>2</v>
      </c>
      <c r="B287" s="583" t="s">
        <v>594</v>
      </c>
      <c r="C287" s="7">
        <f t="shared" si="267"/>
        <v>2.7</v>
      </c>
      <c r="D287" s="7">
        <v>2</v>
      </c>
      <c r="E287" s="7">
        <f t="shared" si="256"/>
        <v>0.7</v>
      </c>
      <c r="F287" s="7">
        <f t="shared" si="257"/>
        <v>0.7</v>
      </c>
      <c r="G287" s="7">
        <f t="shared" si="276"/>
        <v>0</v>
      </c>
      <c r="H287" s="7"/>
      <c r="I287" s="7"/>
      <c r="J287" s="7"/>
      <c r="K287" s="7">
        <v>0.7</v>
      </c>
      <c r="L287" s="7"/>
      <c r="M287" s="7">
        <f t="shared" si="245"/>
        <v>0</v>
      </c>
      <c r="N287" s="7"/>
      <c r="O287" s="7"/>
      <c r="P287" s="7"/>
      <c r="Q287" s="7"/>
      <c r="R287" s="7"/>
      <c r="S287" s="7"/>
      <c r="T287" s="7"/>
      <c r="U287" s="7">
        <f t="shared" si="246"/>
        <v>0</v>
      </c>
      <c r="V287" s="7"/>
      <c r="W287" s="7"/>
      <c r="X287" s="7"/>
      <c r="Y287" s="7"/>
      <c r="Z287" s="7"/>
      <c r="AA287" s="7"/>
      <c r="AB287" s="7"/>
      <c r="AC287" s="7"/>
      <c r="AD287" s="25">
        <f t="shared" si="247"/>
        <v>0</v>
      </c>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58"/>
      <c r="BE287" s="7"/>
      <c r="BF287" s="7"/>
      <c r="BG287" s="7">
        <f t="shared" si="255"/>
        <v>0</v>
      </c>
      <c r="BH287" s="7"/>
      <c r="BI287" s="7"/>
      <c r="BJ287" s="7"/>
      <c r="BK287" s="10" t="s">
        <v>409</v>
      </c>
      <c r="BL287" s="17" t="s">
        <v>132</v>
      </c>
      <c r="BM287" s="15" t="s">
        <v>1038</v>
      </c>
      <c r="BN287" s="5" t="s">
        <v>119</v>
      </c>
      <c r="BO287" s="15" t="s">
        <v>513</v>
      </c>
      <c r="BP287" s="15" t="s">
        <v>954</v>
      </c>
      <c r="BQ287" s="46"/>
      <c r="BR287" s="631"/>
      <c r="BT287" s="46"/>
      <c r="BU287" s="46"/>
      <c r="BV287" s="46"/>
      <c r="BW287" s="46"/>
      <c r="BX287" s="46"/>
      <c r="BY287" s="46"/>
      <c r="BZ287" s="46"/>
      <c r="CA287" s="46"/>
      <c r="CB287" s="46"/>
      <c r="CC287" s="46"/>
      <c r="CD287" s="46"/>
      <c r="CE287" s="46"/>
      <c r="CF287" s="46"/>
      <c r="CG287" s="46"/>
      <c r="CH287" s="588"/>
      <c r="CI287" s="46"/>
      <c r="CJ287" s="46"/>
      <c r="CK287" s="46"/>
      <c r="CL287" s="46"/>
      <c r="CM287" s="46"/>
    </row>
    <row r="288" spans="1:91" s="49" customFormat="1" ht="44.1" hidden="1" customHeight="1" x14ac:dyDescent="0.3">
      <c r="A288" s="15">
        <v>3</v>
      </c>
      <c r="B288" s="583" t="s">
        <v>595</v>
      </c>
      <c r="C288" s="7">
        <f t="shared" si="267"/>
        <v>1</v>
      </c>
      <c r="D288" s="7">
        <v>0.7</v>
      </c>
      <c r="E288" s="7">
        <f t="shared" si="256"/>
        <v>0.3</v>
      </c>
      <c r="F288" s="7">
        <f t="shared" si="257"/>
        <v>0.3</v>
      </c>
      <c r="G288" s="7">
        <f t="shared" si="276"/>
        <v>0</v>
      </c>
      <c r="H288" s="569"/>
      <c r="I288" s="565"/>
      <c r="J288" s="565"/>
      <c r="K288" s="569">
        <v>0.3</v>
      </c>
      <c r="L288" s="569"/>
      <c r="M288" s="7">
        <f t="shared" si="245"/>
        <v>0</v>
      </c>
      <c r="N288" s="569"/>
      <c r="O288" s="565"/>
      <c r="P288" s="569"/>
      <c r="Q288" s="565"/>
      <c r="R288" s="569"/>
      <c r="S288" s="565"/>
      <c r="T288" s="565"/>
      <c r="U288" s="7">
        <f t="shared" si="246"/>
        <v>0</v>
      </c>
      <c r="V288" s="565"/>
      <c r="W288" s="565"/>
      <c r="X288" s="565"/>
      <c r="Y288" s="565"/>
      <c r="Z288" s="569"/>
      <c r="AA288" s="565"/>
      <c r="AB288" s="565"/>
      <c r="AC288" s="565"/>
      <c r="AD288" s="25">
        <f t="shared" si="247"/>
        <v>0</v>
      </c>
      <c r="AE288" s="569"/>
      <c r="AF288" s="569"/>
      <c r="AG288" s="565"/>
      <c r="AH288" s="565"/>
      <c r="AI288" s="569"/>
      <c r="AJ288" s="565"/>
      <c r="AK288" s="58"/>
      <c r="AL288" s="565"/>
      <c r="AM288" s="565"/>
      <c r="AN288" s="565"/>
      <c r="AO288" s="565"/>
      <c r="AP288" s="565"/>
      <c r="AQ288" s="565"/>
      <c r="AR288" s="565"/>
      <c r="AS288" s="565"/>
      <c r="AT288" s="565"/>
      <c r="AU288" s="565"/>
      <c r="AV288" s="569"/>
      <c r="AW288" s="565"/>
      <c r="AX288" s="565"/>
      <c r="AY288" s="569"/>
      <c r="AZ288" s="569"/>
      <c r="BA288" s="565"/>
      <c r="BB288" s="565"/>
      <c r="BC288" s="565"/>
      <c r="BD288" s="569"/>
      <c r="BE288" s="565"/>
      <c r="BF288" s="565"/>
      <c r="BG288" s="7">
        <f t="shared" si="255"/>
        <v>0</v>
      </c>
      <c r="BH288" s="7"/>
      <c r="BI288" s="7"/>
      <c r="BJ288" s="7"/>
      <c r="BK288" s="10" t="s">
        <v>409</v>
      </c>
      <c r="BL288" s="15" t="s">
        <v>169</v>
      </c>
      <c r="BM288" s="63" t="s">
        <v>1085</v>
      </c>
      <c r="BN288" s="5" t="s">
        <v>119</v>
      </c>
      <c r="BO288" s="15" t="s">
        <v>513</v>
      </c>
      <c r="BP288" s="15" t="s">
        <v>954</v>
      </c>
      <c r="BQ288" s="46"/>
      <c r="BR288" s="631"/>
      <c r="BT288" s="46"/>
      <c r="BU288" s="46"/>
      <c r="BV288" s="46"/>
      <c r="BW288" s="46"/>
      <c r="BX288" s="46"/>
      <c r="BY288" s="46"/>
      <c r="BZ288" s="46"/>
      <c r="CA288" s="46"/>
      <c r="CB288" s="46"/>
      <c r="CC288" s="46"/>
      <c r="CD288" s="46"/>
      <c r="CE288" s="46"/>
      <c r="CF288" s="46"/>
      <c r="CG288" s="46"/>
      <c r="CH288" s="588"/>
      <c r="CI288" s="46"/>
      <c r="CJ288" s="46"/>
      <c r="CK288" s="46"/>
      <c r="CL288" s="46"/>
      <c r="CM288" s="46"/>
    </row>
    <row r="289" spans="1:94" s="49" customFormat="1" ht="44.1" hidden="1" customHeight="1" x14ac:dyDescent="0.3">
      <c r="A289" s="15">
        <v>4</v>
      </c>
      <c r="B289" s="583" t="s">
        <v>596</v>
      </c>
      <c r="C289" s="7">
        <f t="shared" si="267"/>
        <v>1</v>
      </c>
      <c r="D289" s="7">
        <v>0.7</v>
      </c>
      <c r="E289" s="7">
        <f t="shared" si="256"/>
        <v>0.3</v>
      </c>
      <c r="F289" s="7">
        <f t="shared" si="257"/>
        <v>0.3</v>
      </c>
      <c r="G289" s="7">
        <f t="shared" si="276"/>
        <v>0</v>
      </c>
      <c r="H289" s="569"/>
      <c r="I289" s="565"/>
      <c r="J289" s="565"/>
      <c r="K289" s="569">
        <v>0.3</v>
      </c>
      <c r="L289" s="569"/>
      <c r="M289" s="7">
        <f t="shared" si="245"/>
        <v>0</v>
      </c>
      <c r="N289" s="569"/>
      <c r="O289" s="565"/>
      <c r="P289" s="569"/>
      <c r="Q289" s="565"/>
      <c r="R289" s="569"/>
      <c r="S289" s="565"/>
      <c r="T289" s="565"/>
      <c r="U289" s="7">
        <f t="shared" si="246"/>
        <v>0</v>
      </c>
      <c r="V289" s="565"/>
      <c r="W289" s="565"/>
      <c r="X289" s="565"/>
      <c r="Y289" s="565"/>
      <c r="Z289" s="569"/>
      <c r="AA289" s="565"/>
      <c r="AB289" s="565"/>
      <c r="AC289" s="565"/>
      <c r="AD289" s="25">
        <f t="shared" si="247"/>
        <v>0</v>
      </c>
      <c r="AE289" s="569"/>
      <c r="AF289" s="569"/>
      <c r="AG289" s="565"/>
      <c r="AH289" s="565"/>
      <c r="AI289" s="569"/>
      <c r="AJ289" s="565"/>
      <c r="AK289" s="58"/>
      <c r="AL289" s="565"/>
      <c r="AM289" s="565"/>
      <c r="AN289" s="565"/>
      <c r="AO289" s="565"/>
      <c r="AP289" s="565"/>
      <c r="AQ289" s="565"/>
      <c r="AR289" s="565"/>
      <c r="AS289" s="565"/>
      <c r="AT289" s="565"/>
      <c r="AU289" s="565"/>
      <c r="AV289" s="569"/>
      <c r="AW289" s="565"/>
      <c r="AX289" s="565"/>
      <c r="AY289" s="569"/>
      <c r="AZ289" s="569"/>
      <c r="BA289" s="565"/>
      <c r="BB289" s="565"/>
      <c r="BC289" s="565"/>
      <c r="BD289" s="569"/>
      <c r="BE289" s="565"/>
      <c r="BF289" s="565"/>
      <c r="BG289" s="7">
        <f t="shared" si="255"/>
        <v>0</v>
      </c>
      <c r="BH289" s="7"/>
      <c r="BI289" s="7"/>
      <c r="BJ289" s="7"/>
      <c r="BK289" s="10" t="s">
        <v>409</v>
      </c>
      <c r="BL289" s="15" t="s">
        <v>169</v>
      </c>
      <c r="BM289" s="63" t="s">
        <v>1086</v>
      </c>
      <c r="BN289" s="5" t="s">
        <v>119</v>
      </c>
      <c r="BO289" s="15" t="s">
        <v>513</v>
      </c>
      <c r="BP289" s="15" t="s">
        <v>954</v>
      </c>
      <c r="BQ289" s="46"/>
      <c r="BR289" s="631"/>
      <c r="BT289" s="46"/>
      <c r="BU289" s="46"/>
      <c r="BV289" s="46"/>
      <c r="BW289" s="46"/>
      <c r="BX289" s="46"/>
      <c r="BY289" s="46"/>
      <c r="BZ289" s="46"/>
      <c r="CA289" s="46"/>
      <c r="CB289" s="46"/>
      <c r="CC289" s="46"/>
      <c r="CD289" s="46"/>
      <c r="CE289" s="46"/>
      <c r="CF289" s="46"/>
      <c r="CG289" s="46"/>
      <c r="CH289" s="588"/>
      <c r="CI289" s="46"/>
      <c r="CJ289" s="46"/>
      <c r="CK289" s="46"/>
      <c r="CL289" s="46"/>
      <c r="CM289" s="46"/>
    </row>
    <row r="290" spans="1:94" s="49" customFormat="1" ht="60.6" hidden="1" customHeight="1" x14ac:dyDescent="0.3">
      <c r="A290" s="15">
        <v>5</v>
      </c>
      <c r="B290" s="583" t="s">
        <v>521</v>
      </c>
      <c r="C290" s="7">
        <f t="shared" si="267"/>
        <v>1.3</v>
      </c>
      <c r="D290" s="7">
        <v>1.3</v>
      </c>
      <c r="E290" s="7">
        <f t="shared" si="256"/>
        <v>0</v>
      </c>
      <c r="F290" s="7">
        <f t="shared" si="257"/>
        <v>0</v>
      </c>
      <c r="G290" s="7">
        <f t="shared" si="276"/>
        <v>0</v>
      </c>
      <c r="H290" s="569"/>
      <c r="I290" s="565"/>
      <c r="J290" s="565"/>
      <c r="K290" s="569"/>
      <c r="L290" s="569"/>
      <c r="M290" s="7">
        <f t="shared" si="245"/>
        <v>0</v>
      </c>
      <c r="N290" s="569"/>
      <c r="O290" s="565"/>
      <c r="P290" s="569"/>
      <c r="Q290" s="565"/>
      <c r="R290" s="569"/>
      <c r="S290" s="565"/>
      <c r="T290" s="565"/>
      <c r="U290" s="7">
        <f t="shared" si="246"/>
        <v>0</v>
      </c>
      <c r="V290" s="565"/>
      <c r="W290" s="565"/>
      <c r="X290" s="565"/>
      <c r="Y290" s="565"/>
      <c r="Z290" s="569"/>
      <c r="AA290" s="565"/>
      <c r="AB290" s="565"/>
      <c r="AC290" s="565"/>
      <c r="AD290" s="25">
        <f t="shared" si="247"/>
        <v>0</v>
      </c>
      <c r="AE290" s="569"/>
      <c r="AF290" s="569"/>
      <c r="AG290" s="565"/>
      <c r="AH290" s="565"/>
      <c r="AI290" s="569"/>
      <c r="AJ290" s="565"/>
      <c r="AK290" s="58"/>
      <c r="AL290" s="565"/>
      <c r="AM290" s="565"/>
      <c r="AN290" s="565"/>
      <c r="AO290" s="565"/>
      <c r="AP290" s="565"/>
      <c r="AQ290" s="565"/>
      <c r="AR290" s="565"/>
      <c r="AS290" s="565"/>
      <c r="AT290" s="565"/>
      <c r="AU290" s="565"/>
      <c r="AV290" s="569"/>
      <c r="AW290" s="565"/>
      <c r="AX290" s="565"/>
      <c r="AY290" s="569"/>
      <c r="AZ290" s="569"/>
      <c r="BA290" s="565"/>
      <c r="BB290" s="565"/>
      <c r="BC290" s="565"/>
      <c r="BD290" s="569"/>
      <c r="BE290" s="565"/>
      <c r="BF290" s="565"/>
      <c r="BG290" s="7">
        <f t="shared" si="255"/>
        <v>0</v>
      </c>
      <c r="BH290" s="7"/>
      <c r="BI290" s="7"/>
      <c r="BJ290" s="7"/>
      <c r="BK290" s="10" t="s">
        <v>409</v>
      </c>
      <c r="BL290" s="15" t="s">
        <v>169</v>
      </c>
      <c r="BM290" s="63" t="s">
        <v>1087</v>
      </c>
      <c r="BN290" s="5" t="s">
        <v>92</v>
      </c>
      <c r="BO290" s="15" t="s">
        <v>570</v>
      </c>
      <c r="BP290" s="15" t="s">
        <v>954</v>
      </c>
      <c r="BQ290" s="46"/>
      <c r="BR290" s="631"/>
      <c r="BT290" s="46"/>
      <c r="BU290" s="46"/>
      <c r="BV290" s="46"/>
      <c r="BW290" s="46"/>
      <c r="BX290" s="46"/>
      <c r="BY290" s="46"/>
      <c r="BZ290" s="46"/>
      <c r="CA290" s="46"/>
      <c r="CB290" s="46"/>
      <c r="CC290" s="46"/>
      <c r="CD290" s="46"/>
      <c r="CE290" s="46"/>
      <c r="CF290" s="46"/>
      <c r="CG290" s="46"/>
      <c r="CH290" s="588"/>
      <c r="CI290" s="46"/>
      <c r="CJ290" s="46"/>
      <c r="CK290" s="46"/>
      <c r="CL290" s="46"/>
      <c r="CM290" s="46"/>
    </row>
    <row r="291" spans="1:94" s="49" customFormat="1" ht="57" hidden="1" customHeight="1" x14ac:dyDescent="0.3">
      <c r="A291" s="15">
        <v>6</v>
      </c>
      <c r="B291" s="583" t="s">
        <v>956</v>
      </c>
      <c r="C291" s="7">
        <f t="shared" si="267"/>
        <v>1.04</v>
      </c>
      <c r="D291" s="7">
        <v>1.04</v>
      </c>
      <c r="E291" s="7">
        <f t="shared" si="256"/>
        <v>0</v>
      </c>
      <c r="F291" s="7">
        <f t="shared" si="257"/>
        <v>0</v>
      </c>
      <c r="G291" s="7">
        <f t="shared" si="276"/>
        <v>0</v>
      </c>
      <c r="H291" s="569"/>
      <c r="I291" s="565"/>
      <c r="J291" s="565"/>
      <c r="K291" s="569"/>
      <c r="L291" s="569"/>
      <c r="M291" s="7">
        <f t="shared" si="245"/>
        <v>0</v>
      </c>
      <c r="N291" s="569"/>
      <c r="O291" s="565"/>
      <c r="P291" s="569"/>
      <c r="Q291" s="565"/>
      <c r="R291" s="569"/>
      <c r="S291" s="565"/>
      <c r="T291" s="565"/>
      <c r="U291" s="7">
        <f t="shared" si="246"/>
        <v>0</v>
      </c>
      <c r="V291" s="565"/>
      <c r="W291" s="565"/>
      <c r="X291" s="565"/>
      <c r="Y291" s="565"/>
      <c r="Z291" s="569"/>
      <c r="AA291" s="565"/>
      <c r="AB291" s="565"/>
      <c r="AC291" s="565"/>
      <c r="AD291" s="25">
        <f t="shared" si="247"/>
        <v>0</v>
      </c>
      <c r="AE291" s="569"/>
      <c r="AF291" s="569"/>
      <c r="AG291" s="565"/>
      <c r="AH291" s="565"/>
      <c r="AI291" s="569"/>
      <c r="AJ291" s="565"/>
      <c r="AK291" s="58"/>
      <c r="AL291" s="565"/>
      <c r="AM291" s="565"/>
      <c r="AN291" s="565"/>
      <c r="AO291" s="565"/>
      <c r="AP291" s="565"/>
      <c r="AQ291" s="565"/>
      <c r="AR291" s="565"/>
      <c r="AS291" s="565"/>
      <c r="AT291" s="565"/>
      <c r="AU291" s="565"/>
      <c r="AV291" s="569"/>
      <c r="AW291" s="565"/>
      <c r="AX291" s="565"/>
      <c r="AY291" s="569"/>
      <c r="AZ291" s="569"/>
      <c r="BA291" s="565"/>
      <c r="BB291" s="565"/>
      <c r="BC291" s="565"/>
      <c r="BD291" s="569"/>
      <c r="BE291" s="565"/>
      <c r="BF291" s="565"/>
      <c r="BG291" s="7">
        <f t="shared" si="255"/>
        <v>0</v>
      </c>
      <c r="BH291" s="7"/>
      <c r="BI291" s="7"/>
      <c r="BJ291" s="7"/>
      <c r="BK291" s="10" t="s">
        <v>409</v>
      </c>
      <c r="BL291" s="15" t="s">
        <v>169</v>
      </c>
      <c r="BM291" s="63" t="s">
        <v>1088</v>
      </c>
      <c r="BN291" s="5" t="s">
        <v>92</v>
      </c>
      <c r="BO291" s="15" t="s">
        <v>570</v>
      </c>
      <c r="BP291" s="15" t="s">
        <v>863</v>
      </c>
      <c r="BQ291" s="46"/>
      <c r="BR291" s="631"/>
      <c r="BT291" s="46"/>
      <c r="BU291" s="46"/>
      <c r="BV291" s="46"/>
      <c r="BW291" s="46"/>
      <c r="BX291" s="46"/>
      <c r="BY291" s="46"/>
      <c r="BZ291" s="46"/>
      <c r="CA291" s="46"/>
      <c r="CB291" s="46"/>
      <c r="CC291" s="46"/>
      <c r="CD291" s="46"/>
      <c r="CE291" s="46"/>
      <c r="CF291" s="46"/>
      <c r="CG291" s="46"/>
      <c r="CH291" s="15" t="s">
        <v>978</v>
      </c>
      <c r="CI291" s="46"/>
      <c r="CJ291" s="46"/>
      <c r="CK291" s="46"/>
      <c r="CL291" s="46"/>
      <c r="CM291" s="46"/>
    </row>
    <row r="292" spans="1:94" s="49" customFormat="1" ht="53.45" hidden="1" customHeight="1" x14ac:dyDescent="0.3">
      <c r="A292" s="15">
        <v>7</v>
      </c>
      <c r="B292" s="11" t="s">
        <v>597</v>
      </c>
      <c r="C292" s="7">
        <f t="shared" si="267"/>
        <v>3</v>
      </c>
      <c r="D292" s="7"/>
      <c r="E292" s="7">
        <f t="shared" si="256"/>
        <v>3</v>
      </c>
      <c r="F292" s="7">
        <f t="shared" si="257"/>
        <v>3</v>
      </c>
      <c r="G292" s="7">
        <f t="shared" si="276"/>
        <v>0</v>
      </c>
      <c r="H292" s="565"/>
      <c r="I292" s="565"/>
      <c r="J292" s="565"/>
      <c r="K292" s="565"/>
      <c r="L292" s="565"/>
      <c r="M292" s="7">
        <f t="shared" si="245"/>
        <v>3</v>
      </c>
      <c r="N292" s="565"/>
      <c r="O292" s="565"/>
      <c r="P292" s="58">
        <v>3</v>
      </c>
      <c r="Q292" s="565"/>
      <c r="R292" s="565"/>
      <c r="S292" s="565"/>
      <c r="T292" s="565"/>
      <c r="U292" s="7">
        <f t="shared" si="246"/>
        <v>0</v>
      </c>
      <c r="V292" s="565"/>
      <c r="W292" s="565"/>
      <c r="X292" s="565"/>
      <c r="Y292" s="565"/>
      <c r="Z292" s="565"/>
      <c r="AA292" s="565"/>
      <c r="AB292" s="565"/>
      <c r="AC292" s="565"/>
      <c r="AD292" s="25">
        <f t="shared" si="247"/>
        <v>0</v>
      </c>
      <c r="AE292" s="565"/>
      <c r="AF292" s="565"/>
      <c r="AG292" s="565"/>
      <c r="AH292" s="565"/>
      <c r="AI292" s="565"/>
      <c r="AJ292" s="565"/>
      <c r="AK292" s="565"/>
      <c r="AL292" s="565"/>
      <c r="AM292" s="565"/>
      <c r="AN292" s="565"/>
      <c r="AO292" s="565"/>
      <c r="AP292" s="565"/>
      <c r="AQ292" s="565"/>
      <c r="AR292" s="565"/>
      <c r="AS292" s="565"/>
      <c r="AT292" s="565"/>
      <c r="AU292" s="565"/>
      <c r="AV292" s="565"/>
      <c r="AW292" s="565"/>
      <c r="AX292" s="565"/>
      <c r="AY292" s="565"/>
      <c r="AZ292" s="565"/>
      <c r="BA292" s="565"/>
      <c r="BB292" s="565"/>
      <c r="BC292" s="565"/>
      <c r="BD292" s="565"/>
      <c r="BE292" s="565"/>
      <c r="BF292" s="565"/>
      <c r="BG292" s="7">
        <f t="shared" si="255"/>
        <v>0</v>
      </c>
      <c r="BH292" s="11"/>
      <c r="BI292" s="11"/>
      <c r="BJ292" s="11"/>
      <c r="BK292" s="10" t="s">
        <v>409</v>
      </c>
      <c r="BL292" s="17" t="s">
        <v>450</v>
      </c>
      <c r="BM292" s="15" t="s">
        <v>639</v>
      </c>
      <c r="BN292" s="15" t="s">
        <v>92</v>
      </c>
      <c r="BO292" s="15" t="s">
        <v>513</v>
      </c>
      <c r="BP292" s="15" t="s">
        <v>954</v>
      </c>
      <c r="BQ292" s="46"/>
      <c r="BR292" s="631"/>
      <c r="BT292" s="46"/>
      <c r="BU292" s="46"/>
      <c r="BV292" s="46"/>
      <c r="BW292" s="46"/>
      <c r="BX292" s="46"/>
      <c r="BY292" s="46"/>
      <c r="BZ292" s="46"/>
      <c r="CA292" s="46"/>
      <c r="CB292" s="46"/>
      <c r="CC292" s="46"/>
      <c r="CD292" s="46"/>
      <c r="CE292" s="46"/>
      <c r="CF292" s="46"/>
      <c r="CG292" s="46"/>
      <c r="CH292" s="588"/>
      <c r="CI292" s="46"/>
      <c r="CJ292" s="46"/>
      <c r="CK292" s="46"/>
      <c r="CL292" s="46"/>
      <c r="CM292" s="46"/>
    </row>
    <row r="293" spans="1:94" s="26" customFormat="1" hidden="1" x14ac:dyDescent="0.3">
      <c r="A293" s="27" t="s">
        <v>952</v>
      </c>
      <c r="B293" s="163" t="s">
        <v>43</v>
      </c>
      <c r="C293" s="141">
        <f t="shared" ref="C293" si="277">D293+E293</f>
        <v>6.5600000000000005</v>
      </c>
      <c r="D293" s="141">
        <f>SUM(D294:D299)</f>
        <v>0</v>
      </c>
      <c r="E293" s="141">
        <f t="shared" ref="E293" si="278">F293+U293+BG293</f>
        <v>6.5600000000000005</v>
      </c>
      <c r="F293" s="141">
        <f t="shared" ref="F293" si="279">G293+K293+L293+M293+R293+S293+T293</f>
        <v>6.5600000000000005</v>
      </c>
      <c r="G293" s="141">
        <f t="shared" ref="G293:L293" si="280">SUM(G294:G300)</f>
        <v>0</v>
      </c>
      <c r="H293" s="141">
        <f t="shared" si="280"/>
        <v>0</v>
      </c>
      <c r="I293" s="141">
        <f t="shared" si="280"/>
        <v>0</v>
      </c>
      <c r="J293" s="141">
        <f t="shared" si="280"/>
        <v>0</v>
      </c>
      <c r="K293" s="141">
        <f>SUM(K294:K299)</f>
        <v>6.5600000000000005</v>
      </c>
      <c r="L293" s="141">
        <f t="shared" si="280"/>
        <v>0</v>
      </c>
      <c r="M293" s="141">
        <f t="shared" ref="M293" si="281">SUM(N293:P293)</f>
        <v>0</v>
      </c>
      <c r="N293" s="141">
        <f t="shared" ref="N293:T293" si="282">SUM(N294:N300)</f>
        <v>0</v>
      </c>
      <c r="O293" s="141">
        <f t="shared" si="282"/>
        <v>0</v>
      </c>
      <c r="P293" s="141">
        <f t="shared" si="282"/>
        <v>0</v>
      </c>
      <c r="Q293" s="141">
        <f t="shared" si="282"/>
        <v>0</v>
      </c>
      <c r="R293" s="141">
        <f t="shared" si="282"/>
        <v>0</v>
      </c>
      <c r="S293" s="141">
        <f t="shared" si="282"/>
        <v>0</v>
      </c>
      <c r="T293" s="141">
        <f t="shared" si="282"/>
        <v>0</v>
      </c>
      <c r="U293" s="141">
        <f t="shared" ref="U293" si="283">V293+W293+X293+Y293+Z293+AA293+AB293+AC293+AD293+AU293+AV293+AW293+AX293+AY293+AZ293+BA293+BB293+BC293+BD293+BE293+BF293</f>
        <v>0</v>
      </c>
      <c r="V293" s="141">
        <f t="shared" ref="V293:AC293" si="284">SUM(V294:V300)</f>
        <v>0</v>
      </c>
      <c r="W293" s="141">
        <f t="shared" si="284"/>
        <v>0</v>
      </c>
      <c r="X293" s="141">
        <f t="shared" si="284"/>
        <v>0</v>
      </c>
      <c r="Y293" s="141">
        <f t="shared" si="284"/>
        <v>0</v>
      </c>
      <c r="Z293" s="141">
        <f t="shared" si="284"/>
        <v>0</v>
      </c>
      <c r="AA293" s="141">
        <f t="shared" si="284"/>
        <v>0</v>
      </c>
      <c r="AB293" s="141">
        <f t="shared" si="284"/>
        <v>0</v>
      </c>
      <c r="AC293" s="141">
        <f t="shared" si="284"/>
        <v>0</v>
      </c>
      <c r="AD293" s="141">
        <f t="shared" ref="AD293" si="285">SUM(AE293:AT293)</f>
        <v>0</v>
      </c>
      <c r="AE293" s="141">
        <f t="shared" ref="AE293:BF293" si="286">SUM(AE294:AE300)</f>
        <v>0</v>
      </c>
      <c r="AF293" s="141">
        <f t="shared" si="286"/>
        <v>0</v>
      </c>
      <c r="AG293" s="141">
        <f t="shared" si="286"/>
        <v>0</v>
      </c>
      <c r="AH293" s="141">
        <f t="shared" si="286"/>
        <v>0</v>
      </c>
      <c r="AI293" s="141">
        <f t="shared" si="286"/>
        <v>0</v>
      </c>
      <c r="AJ293" s="141">
        <f t="shared" si="286"/>
        <v>0</v>
      </c>
      <c r="AK293" s="141">
        <f t="shared" si="286"/>
        <v>0</v>
      </c>
      <c r="AL293" s="141">
        <f t="shared" si="286"/>
        <v>0</v>
      </c>
      <c r="AM293" s="141">
        <f t="shared" si="286"/>
        <v>0</v>
      </c>
      <c r="AN293" s="141">
        <f t="shared" si="286"/>
        <v>0</v>
      </c>
      <c r="AO293" s="141">
        <f t="shared" si="286"/>
        <v>0</v>
      </c>
      <c r="AP293" s="141">
        <f t="shared" si="286"/>
        <v>0</v>
      </c>
      <c r="AQ293" s="141">
        <f t="shared" si="286"/>
        <v>0</v>
      </c>
      <c r="AR293" s="141">
        <f t="shared" si="286"/>
        <v>0</v>
      </c>
      <c r="AS293" s="141">
        <f t="shared" si="286"/>
        <v>0</v>
      </c>
      <c r="AT293" s="141">
        <f t="shared" si="286"/>
        <v>0</v>
      </c>
      <c r="AU293" s="141">
        <f t="shared" si="286"/>
        <v>0</v>
      </c>
      <c r="AV293" s="141">
        <f t="shared" si="286"/>
        <v>0</v>
      </c>
      <c r="AW293" s="141">
        <f t="shared" si="286"/>
        <v>0</v>
      </c>
      <c r="AX293" s="141">
        <f t="shared" si="286"/>
        <v>0</v>
      </c>
      <c r="AY293" s="141">
        <f t="shared" si="286"/>
        <v>0</v>
      </c>
      <c r="AZ293" s="141">
        <f t="shared" si="286"/>
        <v>0</v>
      </c>
      <c r="BA293" s="141">
        <f t="shared" si="286"/>
        <v>0</v>
      </c>
      <c r="BB293" s="141">
        <f t="shared" si="286"/>
        <v>0</v>
      </c>
      <c r="BC293" s="141">
        <f t="shared" si="286"/>
        <v>0</v>
      </c>
      <c r="BD293" s="141">
        <f t="shared" si="286"/>
        <v>0</v>
      </c>
      <c r="BE293" s="141">
        <f t="shared" si="286"/>
        <v>0</v>
      </c>
      <c r="BF293" s="141">
        <f t="shared" si="286"/>
        <v>0</v>
      </c>
      <c r="BG293" s="141">
        <f t="shared" ref="BG293" si="287">BH293+BI293+BJ293</f>
        <v>0</v>
      </c>
      <c r="BH293" s="141">
        <f>SUM(BH294:BH300)</f>
        <v>0</v>
      </c>
      <c r="BI293" s="141">
        <f>SUM(BI294:BI300)</f>
        <v>0</v>
      </c>
      <c r="BJ293" s="141">
        <f>SUM(BJ294:BJ300)</f>
        <v>0</v>
      </c>
      <c r="BK293" s="29"/>
      <c r="BL293" s="29"/>
      <c r="BM293" s="29"/>
      <c r="BN293" s="29"/>
      <c r="BO293" s="29"/>
      <c r="BP293" s="143">
        <v>0</v>
      </c>
      <c r="BR293" s="572"/>
      <c r="CH293" s="573"/>
    </row>
    <row r="294" spans="1:94" s="49" customFormat="1" ht="48" hidden="1" customHeight="1" x14ac:dyDescent="0.3">
      <c r="A294" s="15">
        <v>1</v>
      </c>
      <c r="B294" s="11" t="s">
        <v>780</v>
      </c>
      <c r="C294" s="7">
        <f t="shared" ref="C294:C299" si="288">D294+E294</f>
        <v>0.1</v>
      </c>
      <c r="D294" s="7"/>
      <c r="E294" s="7">
        <f t="shared" ref="E294:E299" si="289">F294+U294+BG294</f>
        <v>0.1</v>
      </c>
      <c r="F294" s="7">
        <f t="shared" ref="F294:F299" si="290">G294+K294+L294+M294+R294+S294+T294</f>
        <v>0.1</v>
      </c>
      <c r="G294" s="7">
        <f t="shared" ref="G294:G299" si="291">H294+I294+J294</f>
        <v>0</v>
      </c>
      <c r="H294" s="565"/>
      <c r="I294" s="565"/>
      <c r="J294" s="565"/>
      <c r="K294" s="565">
        <v>0.1</v>
      </c>
      <c r="L294" s="565"/>
      <c r="M294" s="7">
        <f t="shared" ref="M294:M299" si="292">SUM(N294:P294)</f>
        <v>0</v>
      </c>
      <c r="N294" s="565"/>
      <c r="O294" s="565"/>
      <c r="P294" s="58"/>
      <c r="Q294" s="565"/>
      <c r="R294" s="565"/>
      <c r="S294" s="565"/>
      <c r="T294" s="565"/>
      <c r="U294" s="7">
        <f t="shared" ref="U294:U299" si="293">V294+W294+X294+Y294+Z294+AA294+AB294+AC294+AD294+AU294+AV294+AW294+AX294+AY294+AZ294+BA294+BB294+BC294+BD294+BE294+BF294</f>
        <v>0</v>
      </c>
      <c r="V294" s="565"/>
      <c r="W294" s="565"/>
      <c r="X294" s="565"/>
      <c r="Y294" s="565"/>
      <c r="Z294" s="565"/>
      <c r="AA294" s="565"/>
      <c r="AB294" s="565"/>
      <c r="AC294" s="565"/>
      <c r="AD294" s="25">
        <f t="shared" ref="AD294:AD299" si="294">SUM(AE294:AT294)</f>
        <v>0</v>
      </c>
      <c r="AE294" s="565"/>
      <c r="AF294" s="565"/>
      <c r="AG294" s="565"/>
      <c r="AH294" s="565"/>
      <c r="AI294" s="565"/>
      <c r="AJ294" s="565"/>
      <c r="AK294" s="565"/>
      <c r="AL294" s="565"/>
      <c r="AM294" s="565"/>
      <c r="AN294" s="565"/>
      <c r="AO294" s="565"/>
      <c r="AP294" s="565"/>
      <c r="AQ294" s="565"/>
      <c r="AR294" s="565"/>
      <c r="AS294" s="565"/>
      <c r="AT294" s="565"/>
      <c r="AU294" s="565"/>
      <c r="AV294" s="565"/>
      <c r="AW294" s="565"/>
      <c r="AX294" s="565"/>
      <c r="AY294" s="565"/>
      <c r="AZ294" s="565"/>
      <c r="BA294" s="565"/>
      <c r="BB294" s="565"/>
      <c r="BC294" s="565"/>
      <c r="BD294" s="565"/>
      <c r="BE294" s="565"/>
      <c r="BF294" s="565"/>
      <c r="BG294" s="7">
        <f t="shared" ref="BG294:BG299" si="295">BH294+BI294+BJ294</f>
        <v>0</v>
      </c>
      <c r="BH294" s="11"/>
      <c r="BI294" s="11"/>
      <c r="BJ294" s="11"/>
      <c r="BK294" s="10" t="s">
        <v>409</v>
      </c>
      <c r="BL294" s="17" t="s">
        <v>161</v>
      </c>
      <c r="BM294" s="15" t="s">
        <v>1072</v>
      </c>
      <c r="BN294" s="15" t="s">
        <v>121</v>
      </c>
      <c r="BO294" s="15" t="s">
        <v>512</v>
      </c>
      <c r="BP294" s="15" t="s">
        <v>954</v>
      </c>
      <c r="BQ294" s="46"/>
      <c r="BR294" s="631"/>
      <c r="BT294" s="46"/>
      <c r="BU294" s="46"/>
      <c r="BV294" s="46"/>
      <c r="BW294" s="46"/>
      <c r="BX294" s="46"/>
      <c r="BY294" s="46"/>
      <c r="BZ294" s="46"/>
      <c r="CA294" s="46"/>
      <c r="CB294" s="46"/>
      <c r="CC294" s="46"/>
      <c r="CD294" s="46"/>
      <c r="CE294" s="46"/>
      <c r="CF294" s="46"/>
      <c r="CG294" s="46"/>
      <c r="CH294" s="588"/>
      <c r="CI294" s="46"/>
      <c r="CJ294" s="46"/>
      <c r="CK294" s="46"/>
      <c r="CL294" s="46"/>
      <c r="CM294" s="46"/>
    </row>
    <row r="295" spans="1:94" s="678" customFormat="1" ht="56.1" hidden="1" customHeight="1" x14ac:dyDescent="0.3">
      <c r="A295" s="669">
        <v>2</v>
      </c>
      <c r="B295" s="670" t="s">
        <v>1172</v>
      </c>
      <c r="C295" s="671">
        <f t="shared" si="288"/>
        <v>1.8</v>
      </c>
      <c r="D295" s="671"/>
      <c r="E295" s="671">
        <f t="shared" si="289"/>
        <v>1.8</v>
      </c>
      <c r="F295" s="671">
        <f t="shared" si="290"/>
        <v>1.8</v>
      </c>
      <c r="G295" s="671">
        <f t="shared" si="291"/>
        <v>0</v>
      </c>
      <c r="H295" s="672"/>
      <c r="I295" s="672"/>
      <c r="J295" s="672"/>
      <c r="K295" s="672">
        <v>1.8</v>
      </c>
      <c r="L295" s="672"/>
      <c r="M295" s="671">
        <f t="shared" si="292"/>
        <v>0</v>
      </c>
      <c r="N295" s="672"/>
      <c r="O295" s="672"/>
      <c r="P295" s="673"/>
      <c r="Q295" s="672"/>
      <c r="R295" s="672"/>
      <c r="S295" s="672"/>
      <c r="T295" s="672"/>
      <c r="U295" s="671">
        <f t="shared" si="293"/>
        <v>0</v>
      </c>
      <c r="V295" s="672"/>
      <c r="W295" s="672"/>
      <c r="X295" s="672"/>
      <c r="Y295" s="672"/>
      <c r="Z295" s="672"/>
      <c r="AA295" s="672"/>
      <c r="AB295" s="672"/>
      <c r="AC295" s="672"/>
      <c r="AD295" s="674">
        <f t="shared" si="294"/>
        <v>0</v>
      </c>
      <c r="AE295" s="672"/>
      <c r="AF295" s="672"/>
      <c r="AG295" s="672"/>
      <c r="AH295" s="672"/>
      <c r="AI295" s="672"/>
      <c r="AJ295" s="672"/>
      <c r="AK295" s="672"/>
      <c r="AL295" s="672"/>
      <c r="AM295" s="672"/>
      <c r="AN295" s="672"/>
      <c r="AO295" s="672"/>
      <c r="AP295" s="672"/>
      <c r="AQ295" s="672"/>
      <c r="AR295" s="672"/>
      <c r="AS295" s="672"/>
      <c r="AT295" s="672"/>
      <c r="AU295" s="672"/>
      <c r="AV295" s="672"/>
      <c r="AW295" s="672"/>
      <c r="AX295" s="672"/>
      <c r="AY295" s="672"/>
      <c r="AZ295" s="672"/>
      <c r="BA295" s="672"/>
      <c r="BB295" s="672"/>
      <c r="BC295" s="672"/>
      <c r="BD295" s="672"/>
      <c r="BE295" s="672"/>
      <c r="BF295" s="672"/>
      <c r="BG295" s="671">
        <f t="shared" si="295"/>
        <v>0</v>
      </c>
      <c r="BH295" s="670"/>
      <c r="BI295" s="670"/>
      <c r="BJ295" s="670"/>
      <c r="BK295" s="675" t="s">
        <v>409</v>
      </c>
      <c r="BL295" s="676" t="s">
        <v>161</v>
      </c>
      <c r="BM295" s="669"/>
      <c r="BN295" s="669" t="s">
        <v>121</v>
      </c>
      <c r="BO295" s="669" t="s">
        <v>1167</v>
      </c>
      <c r="BP295" s="669" t="s">
        <v>863</v>
      </c>
      <c r="BQ295" s="290"/>
      <c r="BR295" s="677"/>
      <c r="BT295" s="290"/>
      <c r="BU295" s="290"/>
      <c r="BV295" s="290"/>
      <c r="BW295" s="290"/>
      <c r="BX295" s="290"/>
      <c r="BY295" s="290"/>
      <c r="BZ295" s="290"/>
      <c r="CA295" s="290"/>
      <c r="CB295" s="290"/>
      <c r="CC295" s="290"/>
      <c r="CD295" s="290"/>
      <c r="CE295" s="290"/>
      <c r="CF295" s="290"/>
      <c r="CG295" s="290"/>
      <c r="CH295" s="679"/>
      <c r="CI295" s="290"/>
      <c r="CJ295" s="290"/>
      <c r="CK295" s="290"/>
      <c r="CL295" s="290"/>
      <c r="CM295" s="290"/>
    </row>
    <row r="296" spans="1:94" s="678" customFormat="1" ht="56.1" hidden="1" customHeight="1" x14ac:dyDescent="0.3">
      <c r="A296" s="669">
        <v>2</v>
      </c>
      <c r="B296" s="670" t="s">
        <v>1171</v>
      </c>
      <c r="C296" s="671">
        <f t="shared" si="288"/>
        <v>0.13</v>
      </c>
      <c r="D296" s="671"/>
      <c r="E296" s="671">
        <f t="shared" si="289"/>
        <v>0.13</v>
      </c>
      <c r="F296" s="671">
        <f t="shared" si="290"/>
        <v>0.13</v>
      </c>
      <c r="G296" s="671">
        <f t="shared" si="291"/>
        <v>0</v>
      </c>
      <c r="H296" s="672"/>
      <c r="I296" s="672"/>
      <c r="J296" s="672"/>
      <c r="K296" s="672">
        <v>0.13</v>
      </c>
      <c r="L296" s="672"/>
      <c r="M296" s="671">
        <f t="shared" si="292"/>
        <v>0</v>
      </c>
      <c r="N296" s="672"/>
      <c r="O296" s="672"/>
      <c r="P296" s="673"/>
      <c r="Q296" s="672"/>
      <c r="R296" s="672"/>
      <c r="S296" s="672"/>
      <c r="T296" s="672"/>
      <c r="U296" s="671">
        <f t="shared" si="293"/>
        <v>0</v>
      </c>
      <c r="V296" s="672"/>
      <c r="W296" s="672"/>
      <c r="X296" s="672"/>
      <c r="Y296" s="672"/>
      <c r="Z296" s="672"/>
      <c r="AA296" s="672"/>
      <c r="AB296" s="672"/>
      <c r="AC296" s="672"/>
      <c r="AD296" s="674">
        <f t="shared" si="294"/>
        <v>0</v>
      </c>
      <c r="AE296" s="672"/>
      <c r="AF296" s="672"/>
      <c r="AG296" s="672"/>
      <c r="AH296" s="672"/>
      <c r="AI296" s="672"/>
      <c r="AJ296" s="672"/>
      <c r="AK296" s="672"/>
      <c r="AL296" s="672"/>
      <c r="AM296" s="672"/>
      <c r="AN296" s="672"/>
      <c r="AO296" s="672"/>
      <c r="AP296" s="672"/>
      <c r="AQ296" s="672"/>
      <c r="AR296" s="672"/>
      <c r="AS296" s="672"/>
      <c r="AT296" s="672"/>
      <c r="AU296" s="672"/>
      <c r="AV296" s="672"/>
      <c r="AW296" s="672"/>
      <c r="AX296" s="672"/>
      <c r="AY296" s="672"/>
      <c r="AZ296" s="672"/>
      <c r="BA296" s="672"/>
      <c r="BB296" s="672"/>
      <c r="BC296" s="672"/>
      <c r="BD296" s="672"/>
      <c r="BE296" s="672"/>
      <c r="BF296" s="672"/>
      <c r="BG296" s="671">
        <f t="shared" si="295"/>
        <v>0</v>
      </c>
      <c r="BH296" s="670"/>
      <c r="BI296" s="670"/>
      <c r="BJ296" s="670"/>
      <c r="BK296" s="675" t="s">
        <v>409</v>
      </c>
      <c r="BL296" s="676" t="s">
        <v>161</v>
      </c>
      <c r="BM296" s="669"/>
      <c r="BN296" s="669" t="s">
        <v>121</v>
      </c>
      <c r="BO296" s="669" t="s">
        <v>1173</v>
      </c>
      <c r="BP296" s="669" t="s">
        <v>863</v>
      </c>
      <c r="BQ296" s="290"/>
      <c r="BR296" s="677"/>
      <c r="BT296" s="290"/>
      <c r="BU296" s="290"/>
      <c r="BV296" s="290"/>
      <c r="BW296" s="290"/>
      <c r="BX296" s="290"/>
      <c r="BY296" s="290"/>
      <c r="BZ296" s="290"/>
      <c r="CA296" s="290"/>
      <c r="CB296" s="290"/>
      <c r="CC296" s="290"/>
      <c r="CD296" s="290"/>
      <c r="CE296" s="290"/>
      <c r="CF296" s="290"/>
      <c r="CG296" s="290"/>
      <c r="CH296" s="679"/>
      <c r="CI296" s="290"/>
      <c r="CJ296" s="290"/>
      <c r="CK296" s="290"/>
      <c r="CL296" s="290"/>
      <c r="CM296" s="290"/>
    </row>
    <row r="297" spans="1:94" s="678" customFormat="1" ht="56.1" hidden="1" customHeight="1" x14ac:dyDescent="0.3">
      <c r="A297" s="669">
        <v>2</v>
      </c>
      <c r="B297" s="670" t="s">
        <v>1171</v>
      </c>
      <c r="C297" s="671">
        <f t="shared" si="288"/>
        <v>0.13</v>
      </c>
      <c r="D297" s="671"/>
      <c r="E297" s="671">
        <f t="shared" si="289"/>
        <v>0.13</v>
      </c>
      <c r="F297" s="671">
        <f t="shared" si="290"/>
        <v>0.13</v>
      </c>
      <c r="G297" s="671">
        <f t="shared" si="291"/>
        <v>0</v>
      </c>
      <c r="H297" s="672"/>
      <c r="I297" s="672"/>
      <c r="J297" s="672"/>
      <c r="K297" s="672">
        <v>0.13</v>
      </c>
      <c r="L297" s="672"/>
      <c r="M297" s="671">
        <f t="shared" si="292"/>
        <v>0</v>
      </c>
      <c r="N297" s="672"/>
      <c r="O297" s="672"/>
      <c r="P297" s="673"/>
      <c r="Q297" s="672"/>
      <c r="R297" s="672"/>
      <c r="S297" s="672"/>
      <c r="T297" s="672"/>
      <c r="U297" s="671">
        <f t="shared" si="293"/>
        <v>0</v>
      </c>
      <c r="V297" s="672"/>
      <c r="W297" s="672"/>
      <c r="X297" s="672"/>
      <c r="Y297" s="672"/>
      <c r="Z297" s="672"/>
      <c r="AA297" s="672"/>
      <c r="AB297" s="672"/>
      <c r="AC297" s="672"/>
      <c r="AD297" s="674">
        <f t="shared" si="294"/>
        <v>0</v>
      </c>
      <c r="AE297" s="672"/>
      <c r="AF297" s="672"/>
      <c r="AG297" s="672"/>
      <c r="AH297" s="672"/>
      <c r="AI297" s="672"/>
      <c r="AJ297" s="672"/>
      <c r="AK297" s="672"/>
      <c r="AL297" s="672"/>
      <c r="AM297" s="672"/>
      <c r="AN297" s="672"/>
      <c r="AO297" s="672"/>
      <c r="AP297" s="672"/>
      <c r="AQ297" s="672"/>
      <c r="AR297" s="672"/>
      <c r="AS297" s="672"/>
      <c r="AT297" s="672"/>
      <c r="AU297" s="672"/>
      <c r="AV297" s="672"/>
      <c r="AW297" s="672"/>
      <c r="AX297" s="672"/>
      <c r="AY297" s="672"/>
      <c r="AZ297" s="672"/>
      <c r="BA297" s="672"/>
      <c r="BB297" s="672"/>
      <c r="BC297" s="672"/>
      <c r="BD297" s="672"/>
      <c r="BE297" s="672"/>
      <c r="BF297" s="672"/>
      <c r="BG297" s="671">
        <f t="shared" si="295"/>
        <v>0</v>
      </c>
      <c r="BH297" s="670"/>
      <c r="BI297" s="670"/>
      <c r="BJ297" s="670"/>
      <c r="BK297" s="675" t="s">
        <v>409</v>
      </c>
      <c r="BL297" s="676" t="s">
        <v>161</v>
      </c>
      <c r="BM297" s="669"/>
      <c r="BN297" s="669" t="s">
        <v>121</v>
      </c>
      <c r="BO297" s="669" t="s">
        <v>1173</v>
      </c>
      <c r="BP297" s="669" t="s">
        <v>863</v>
      </c>
      <c r="BQ297" s="290"/>
      <c r="BR297" s="677"/>
      <c r="BT297" s="290"/>
      <c r="BU297" s="290"/>
      <c r="BV297" s="290"/>
      <c r="BW297" s="290"/>
      <c r="BX297" s="290"/>
      <c r="BY297" s="290"/>
      <c r="BZ297" s="290"/>
      <c r="CA297" s="290"/>
      <c r="CB297" s="290"/>
      <c r="CC297" s="290"/>
      <c r="CD297" s="290"/>
      <c r="CE297" s="290"/>
      <c r="CF297" s="290"/>
      <c r="CG297" s="290"/>
      <c r="CH297" s="679"/>
      <c r="CI297" s="290"/>
      <c r="CJ297" s="290"/>
      <c r="CK297" s="290"/>
      <c r="CL297" s="290"/>
      <c r="CM297" s="290"/>
    </row>
    <row r="298" spans="1:94" s="678" customFormat="1" ht="48" hidden="1" customHeight="1" x14ac:dyDescent="0.3">
      <c r="A298" s="669">
        <v>3</v>
      </c>
      <c r="B298" s="670" t="s">
        <v>1174</v>
      </c>
      <c r="C298" s="671">
        <f t="shared" si="288"/>
        <v>4.2</v>
      </c>
      <c r="D298" s="671"/>
      <c r="E298" s="671">
        <f t="shared" si="289"/>
        <v>4.2</v>
      </c>
      <c r="F298" s="671">
        <f t="shared" si="290"/>
        <v>4.2</v>
      </c>
      <c r="G298" s="671">
        <f t="shared" si="291"/>
        <v>0</v>
      </c>
      <c r="H298" s="672"/>
      <c r="I298" s="672"/>
      <c r="J298" s="672"/>
      <c r="K298" s="672">
        <v>4.2</v>
      </c>
      <c r="L298" s="672"/>
      <c r="M298" s="671">
        <f t="shared" si="292"/>
        <v>0</v>
      </c>
      <c r="N298" s="672"/>
      <c r="O298" s="672"/>
      <c r="P298" s="673"/>
      <c r="Q298" s="672"/>
      <c r="R298" s="672"/>
      <c r="S298" s="672"/>
      <c r="T298" s="672"/>
      <c r="U298" s="671">
        <f t="shared" si="293"/>
        <v>0</v>
      </c>
      <c r="V298" s="672"/>
      <c r="W298" s="672"/>
      <c r="X298" s="672"/>
      <c r="Y298" s="672"/>
      <c r="Z298" s="672"/>
      <c r="AA298" s="672"/>
      <c r="AB298" s="672"/>
      <c r="AC298" s="672"/>
      <c r="AD298" s="674">
        <f t="shared" si="294"/>
        <v>0</v>
      </c>
      <c r="AE298" s="672"/>
      <c r="AF298" s="672"/>
      <c r="AG298" s="672"/>
      <c r="AH298" s="672"/>
      <c r="AI298" s="672"/>
      <c r="AJ298" s="672"/>
      <c r="AK298" s="672"/>
      <c r="AL298" s="672"/>
      <c r="AM298" s="672"/>
      <c r="AN298" s="672"/>
      <c r="AO298" s="672"/>
      <c r="AP298" s="672"/>
      <c r="AQ298" s="672"/>
      <c r="AR298" s="672"/>
      <c r="AS298" s="672"/>
      <c r="AT298" s="672"/>
      <c r="AU298" s="672"/>
      <c r="AV298" s="672"/>
      <c r="AW298" s="672"/>
      <c r="AX298" s="672"/>
      <c r="AY298" s="672"/>
      <c r="AZ298" s="672"/>
      <c r="BA298" s="672"/>
      <c r="BB298" s="672"/>
      <c r="BC298" s="672"/>
      <c r="BD298" s="672"/>
      <c r="BE298" s="672"/>
      <c r="BF298" s="672"/>
      <c r="BG298" s="671">
        <f t="shared" si="295"/>
        <v>0</v>
      </c>
      <c r="BH298" s="670"/>
      <c r="BI298" s="670"/>
      <c r="BJ298" s="670"/>
      <c r="BK298" s="675" t="s">
        <v>409</v>
      </c>
      <c r="BL298" s="676" t="s">
        <v>169</v>
      </c>
      <c r="BM298" s="669"/>
      <c r="BN298" s="669" t="s">
        <v>121</v>
      </c>
      <c r="BO298" s="669" t="s">
        <v>1173</v>
      </c>
      <c r="BP298" s="669" t="s">
        <v>863</v>
      </c>
      <c r="BQ298" s="290"/>
      <c r="BR298" s="677"/>
      <c r="BT298" s="290" t="s">
        <v>1180</v>
      </c>
      <c r="BU298" s="290"/>
      <c r="BV298" s="290"/>
      <c r="BW298" s="290"/>
      <c r="BX298" s="290"/>
      <c r="BY298" s="290"/>
      <c r="BZ298" s="290"/>
      <c r="CA298" s="290"/>
      <c r="CB298" s="290"/>
      <c r="CC298" s="290"/>
      <c r="CD298" s="290"/>
      <c r="CE298" s="290"/>
      <c r="CF298" s="290"/>
      <c r="CG298" s="290"/>
      <c r="CH298" s="679"/>
      <c r="CI298" s="290"/>
      <c r="CJ298" s="290"/>
      <c r="CK298" s="290"/>
      <c r="CL298" s="290"/>
      <c r="CM298" s="290"/>
    </row>
    <row r="299" spans="1:94" s="678" customFormat="1" ht="48" hidden="1" customHeight="1" x14ac:dyDescent="0.3">
      <c r="A299" s="669">
        <v>3</v>
      </c>
      <c r="B299" s="670" t="s">
        <v>1181</v>
      </c>
      <c r="C299" s="671">
        <f t="shared" si="288"/>
        <v>0.2</v>
      </c>
      <c r="D299" s="671"/>
      <c r="E299" s="671">
        <f t="shared" si="289"/>
        <v>0.2</v>
      </c>
      <c r="F299" s="671">
        <f t="shared" si="290"/>
        <v>0.2</v>
      </c>
      <c r="G299" s="671">
        <f t="shared" si="291"/>
        <v>0</v>
      </c>
      <c r="H299" s="672"/>
      <c r="I299" s="672"/>
      <c r="J299" s="672"/>
      <c r="K299" s="672">
        <v>0.2</v>
      </c>
      <c r="L299" s="672"/>
      <c r="M299" s="671">
        <f t="shared" si="292"/>
        <v>0</v>
      </c>
      <c r="N299" s="672"/>
      <c r="O299" s="672"/>
      <c r="P299" s="673"/>
      <c r="Q299" s="672"/>
      <c r="R299" s="672"/>
      <c r="S299" s="672"/>
      <c r="T299" s="672"/>
      <c r="U299" s="671">
        <f t="shared" si="293"/>
        <v>0</v>
      </c>
      <c r="V299" s="672"/>
      <c r="W299" s="672"/>
      <c r="X299" s="672"/>
      <c r="Y299" s="672"/>
      <c r="Z299" s="672"/>
      <c r="AA299" s="672"/>
      <c r="AB299" s="672"/>
      <c r="AC299" s="672"/>
      <c r="AD299" s="674">
        <f t="shared" si="294"/>
        <v>0</v>
      </c>
      <c r="AE299" s="672"/>
      <c r="AF299" s="672"/>
      <c r="AG299" s="672"/>
      <c r="AH299" s="672"/>
      <c r="AI299" s="672"/>
      <c r="AJ299" s="672"/>
      <c r="AK299" s="672"/>
      <c r="AL299" s="672"/>
      <c r="AM299" s="672"/>
      <c r="AN299" s="672"/>
      <c r="AO299" s="672"/>
      <c r="AP299" s="672"/>
      <c r="AQ299" s="672"/>
      <c r="AR299" s="672"/>
      <c r="AS299" s="672"/>
      <c r="AT299" s="672"/>
      <c r="AU299" s="672"/>
      <c r="AV299" s="672"/>
      <c r="AW299" s="672"/>
      <c r="AX299" s="672"/>
      <c r="AY299" s="672"/>
      <c r="AZ299" s="672"/>
      <c r="BA299" s="672"/>
      <c r="BB299" s="672"/>
      <c r="BC299" s="672"/>
      <c r="BD299" s="672"/>
      <c r="BE299" s="672"/>
      <c r="BF299" s="672"/>
      <c r="BG299" s="671">
        <f t="shared" si="295"/>
        <v>0</v>
      </c>
      <c r="BH299" s="670"/>
      <c r="BI299" s="670"/>
      <c r="BJ299" s="670"/>
      <c r="BK299" s="675" t="s">
        <v>409</v>
      </c>
      <c r="BL299" s="676" t="s">
        <v>169</v>
      </c>
      <c r="BM299" s="669"/>
      <c r="BN299" s="669" t="s">
        <v>121</v>
      </c>
      <c r="BO299" s="669" t="s">
        <v>512</v>
      </c>
      <c r="BP299" s="669" t="s">
        <v>954</v>
      </c>
      <c r="BQ299" s="290"/>
      <c r="BR299" s="677"/>
      <c r="BT299" s="290" t="s">
        <v>1180</v>
      </c>
      <c r="BU299" s="290"/>
      <c r="BV299" s="290"/>
      <c r="BW299" s="290"/>
      <c r="BX299" s="290"/>
      <c r="BY299" s="290"/>
      <c r="BZ299" s="290"/>
      <c r="CA299" s="290"/>
      <c r="CB299" s="290"/>
      <c r="CC299" s="290"/>
      <c r="CD299" s="290"/>
      <c r="CE299" s="290"/>
      <c r="CF299" s="290"/>
      <c r="CG299" s="290"/>
      <c r="CH299" s="679"/>
      <c r="CI299" s="290"/>
      <c r="CJ299" s="290"/>
      <c r="CK299" s="290"/>
      <c r="CL299" s="290"/>
      <c r="CM299" s="290"/>
    </row>
    <row r="300" spans="1:94" s="26" customFormat="1" hidden="1" x14ac:dyDescent="0.3">
      <c r="A300" s="27" t="s">
        <v>603</v>
      </c>
      <c r="B300" s="270" t="s">
        <v>605</v>
      </c>
      <c r="C300" s="141">
        <f t="shared" si="267"/>
        <v>313.15999999999997</v>
      </c>
      <c r="D300" s="141">
        <f t="shared" ref="D300:AI300" si="296">D301+D306+D307+D309</f>
        <v>313.15999999999997</v>
      </c>
      <c r="E300" s="141">
        <f t="shared" si="296"/>
        <v>0</v>
      </c>
      <c r="F300" s="141">
        <f t="shared" si="296"/>
        <v>0</v>
      </c>
      <c r="G300" s="141">
        <f t="shared" si="296"/>
        <v>0</v>
      </c>
      <c r="H300" s="141">
        <f t="shared" si="296"/>
        <v>0</v>
      </c>
      <c r="I300" s="141">
        <f t="shared" si="296"/>
        <v>0</v>
      </c>
      <c r="J300" s="141">
        <f t="shared" si="296"/>
        <v>0</v>
      </c>
      <c r="K300" s="141">
        <f t="shared" si="296"/>
        <v>0</v>
      </c>
      <c r="L300" s="141">
        <f t="shared" si="296"/>
        <v>0</v>
      </c>
      <c r="M300" s="141">
        <f t="shared" si="296"/>
        <v>0</v>
      </c>
      <c r="N300" s="141">
        <f t="shared" si="296"/>
        <v>0</v>
      </c>
      <c r="O300" s="141">
        <f t="shared" si="296"/>
        <v>0</v>
      </c>
      <c r="P300" s="141">
        <f t="shared" si="296"/>
        <v>0</v>
      </c>
      <c r="Q300" s="141">
        <f t="shared" si="296"/>
        <v>0</v>
      </c>
      <c r="R300" s="141">
        <f t="shared" si="296"/>
        <v>0</v>
      </c>
      <c r="S300" s="141">
        <f t="shared" si="296"/>
        <v>0</v>
      </c>
      <c r="T300" s="141">
        <f t="shared" si="296"/>
        <v>0</v>
      </c>
      <c r="U300" s="141">
        <f t="shared" si="296"/>
        <v>0</v>
      </c>
      <c r="V300" s="141">
        <f t="shared" si="296"/>
        <v>0</v>
      </c>
      <c r="W300" s="141">
        <f t="shared" si="296"/>
        <v>0</v>
      </c>
      <c r="X300" s="141">
        <f t="shared" si="296"/>
        <v>0</v>
      </c>
      <c r="Y300" s="141">
        <f t="shared" si="296"/>
        <v>0</v>
      </c>
      <c r="Z300" s="141">
        <f t="shared" si="296"/>
        <v>0</v>
      </c>
      <c r="AA300" s="141">
        <f t="shared" si="296"/>
        <v>0</v>
      </c>
      <c r="AB300" s="141">
        <f t="shared" si="296"/>
        <v>0</v>
      </c>
      <c r="AC300" s="141">
        <f t="shared" si="296"/>
        <v>0</v>
      </c>
      <c r="AD300" s="141">
        <f t="shared" si="296"/>
        <v>0</v>
      </c>
      <c r="AE300" s="141">
        <f t="shared" si="296"/>
        <v>0</v>
      </c>
      <c r="AF300" s="141">
        <f t="shared" si="296"/>
        <v>0</v>
      </c>
      <c r="AG300" s="141">
        <f t="shared" si="296"/>
        <v>0</v>
      </c>
      <c r="AH300" s="141">
        <f t="shared" si="296"/>
        <v>0</v>
      </c>
      <c r="AI300" s="141">
        <f t="shared" si="296"/>
        <v>0</v>
      </c>
      <c r="AJ300" s="141">
        <f t="shared" ref="AJ300:BF300" si="297">AJ301+AJ306+AJ307+AJ309</f>
        <v>0</v>
      </c>
      <c r="AK300" s="141">
        <f t="shared" si="297"/>
        <v>0</v>
      </c>
      <c r="AL300" s="141">
        <f t="shared" si="297"/>
        <v>0</v>
      </c>
      <c r="AM300" s="141">
        <f t="shared" si="297"/>
        <v>0</v>
      </c>
      <c r="AN300" s="141">
        <f t="shared" si="297"/>
        <v>0</v>
      </c>
      <c r="AO300" s="141">
        <f t="shared" si="297"/>
        <v>0</v>
      </c>
      <c r="AP300" s="141">
        <f t="shared" si="297"/>
        <v>0</v>
      </c>
      <c r="AQ300" s="141">
        <f t="shared" si="297"/>
        <v>0</v>
      </c>
      <c r="AR300" s="141">
        <f t="shared" si="297"/>
        <v>0</v>
      </c>
      <c r="AS300" s="141">
        <f t="shared" si="297"/>
        <v>0</v>
      </c>
      <c r="AT300" s="141">
        <f t="shared" si="297"/>
        <v>0</v>
      </c>
      <c r="AU300" s="141">
        <f t="shared" si="297"/>
        <v>0</v>
      </c>
      <c r="AV300" s="141">
        <f t="shared" si="297"/>
        <v>0</v>
      </c>
      <c r="AW300" s="141">
        <f t="shared" si="297"/>
        <v>0</v>
      </c>
      <c r="AX300" s="141">
        <f t="shared" si="297"/>
        <v>0</v>
      </c>
      <c r="AY300" s="141">
        <f t="shared" si="297"/>
        <v>0</v>
      </c>
      <c r="AZ300" s="141">
        <f t="shared" si="297"/>
        <v>0</v>
      </c>
      <c r="BA300" s="141">
        <f t="shared" si="297"/>
        <v>0</v>
      </c>
      <c r="BB300" s="141">
        <f t="shared" si="297"/>
        <v>0</v>
      </c>
      <c r="BC300" s="141">
        <f t="shared" si="297"/>
        <v>0</v>
      </c>
      <c r="BD300" s="141">
        <f t="shared" si="297"/>
        <v>0</v>
      </c>
      <c r="BE300" s="141">
        <f t="shared" si="297"/>
        <v>0</v>
      </c>
      <c r="BF300" s="141">
        <f t="shared" si="297"/>
        <v>0</v>
      </c>
      <c r="BG300" s="141">
        <f t="shared" si="255"/>
        <v>0</v>
      </c>
      <c r="BH300" s="141">
        <f>BH301+BH306+BH307+BH309</f>
        <v>0</v>
      </c>
      <c r="BI300" s="141">
        <f>BI301+BI306+BI307+BI309</f>
        <v>0</v>
      </c>
      <c r="BJ300" s="141">
        <f>BJ301+BJ306+BJ307+BJ309</f>
        <v>0</v>
      </c>
      <c r="BK300" s="29"/>
      <c r="BL300" s="29"/>
      <c r="BM300" s="29"/>
      <c r="BN300" s="29"/>
      <c r="BO300" s="29"/>
      <c r="BP300" s="143">
        <v>0</v>
      </c>
      <c r="BR300" s="572"/>
      <c r="CH300" s="573"/>
    </row>
    <row r="301" spans="1:94" s="26" customFormat="1" hidden="1" x14ac:dyDescent="0.3">
      <c r="A301" s="27" t="s">
        <v>604</v>
      </c>
      <c r="B301" s="163" t="s">
        <v>700</v>
      </c>
      <c r="C301" s="141">
        <f t="shared" si="267"/>
        <v>310.30999999999995</v>
      </c>
      <c r="D301" s="141">
        <f>SUM(D302:D305)</f>
        <v>310.30999999999995</v>
      </c>
      <c r="E301" s="141">
        <f t="shared" ref="E301:E305" si="298">F301+U301+BG301</f>
        <v>0</v>
      </c>
      <c r="F301" s="141">
        <f t="shared" ref="F301:F305" si="299">G301+K301+L301+M301+R301+S301+T301</f>
        <v>0</v>
      </c>
      <c r="G301" s="141">
        <f t="shared" ref="G301:BF301" si="300">SUM(G302:G305)</f>
        <v>0</v>
      </c>
      <c r="H301" s="141">
        <f t="shared" si="300"/>
        <v>0</v>
      </c>
      <c r="I301" s="141">
        <f t="shared" si="300"/>
        <v>0</v>
      </c>
      <c r="J301" s="141">
        <f t="shared" si="300"/>
        <v>0</v>
      </c>
      <c r="K301" s="141">
        <f t="shared" si="300"/>
        <v>0</v>
      </c>
      <c r="L301" s="141">
        <f t="shared" si="300"/>
        <v>0</v>
      </c>
      <c r="M301" s="141">
        <f t="shared" si="300"/>
        <v>0</v>
      </c>
      <c r="N301" s="141">
        <f t="shared" si="300"/>
        <v>0</v>
      </c>
      <c r="O301" s="141">
        <f t="shared" si="300"/>
        <v>0</v>
      </c>
      <c r="P301" s="141">
        <f t="shared" si="300"/>
        <v>0</v>
      </c>
      <c r="Q301" s="141">
        <f t="shared" si="300"/>
        <v>0</v>
      </c>
      <c r="R301" s="141">
        <f t="shared" si="300"/>
        <v>0</v>
      </c>
      <c r="S301" s="141">
        <f t="shared" si="300"/>
        <v>0</v>
      </c>
      <c r="T301" s="141">
        <f t="shared" si="300"/>
        <v>0</v>
      </c>
      <c r="U301" s="141">
        <f t="shared" si="300"/>
        <v>0</v>
      </c>
      <c r="V301" s="141">
        <f t="shared" si="300"/>
        <v>0</v>
      </c>
      <c r="W301" s="141">
        <f t="shared" si="300"/>
        <v>0</v>
      </c>
      <c r="X301" s="141">
        <f t="shared" si="300"/>
        <v>0</v>
      </c>
      <c r="Y301" s="141">
        <f t="shared" si="300"/>
        <v>0</v>
      </c>
      <c r="Z301" s="141">
        <f t="shared" si="300"/>
        <v>0</v>
      </c>
      <c r="AA301" s="141">
        <f t="shared" si="300"/>
        <v>0</v>
      </c>
      <c r="AB301" s="141">
        <f t="shared" si="300"/>
        <v>0</v>
      </c>
      <c r="AC301" s="141">
        <f t="shared" si="300"/>
        <v>0</v>
      </c>
      <c r="AD301" s="141">
        <f t="shared" si="300"/>
        <v>0</v>
      </c>
      <c r="AE301" s="141">
        <f t="shared" si="300"/>
        <v>0</v>
      </c>
      <c r="AF301" s="141">
        <f t="shared" si="300"/>
        <v>0</v>
      </c>
      <c r="AG301" s="141">
        <f t="shared" si="300"/>
        <v>0</v>
      </c>
      <c r="AH301" s="141">
        <f t="shared" si="300"/>
        <v>0</v>
      </c>
      <c r="AI301" s="141">
        <f t="shared" si="300"/>
        <v>0</v>
      </c>
      <c r="AJ301" s="141">
        <f t="shared" si="300"/>
        <v>0</v>
      </c>
      <c r="AK301" s="141">
        <f t="shared" si="300"/>
        <v>0</v>
      </c>
      <c r="AL301" s="141">
        <f t="shared" si="300"/>
        <v>0</v>
      </c>
      <c r="AM301" s="141">
        <f t="shared" si="300"/>
        <v>0</v>
      </c>
      <c r="AN301" s="141">
        <f t="shared" si="300"/>
        <v>0</v>
      </c>
      <c r="AO301" s="141">
        <f t="shared" si="300"/>
        <v>0</v>
      </c>
      <c r="AP301" s="141">
        <f t="shared" si="300"/>
        <v>0</v>
      </c>
      <c r="AQ301" s="141">
        <f t="shared" si="300"/>
        <v>0</v>
      </c>
      <c r="AR301" s="141">
        <f t="shared" si="300"/>
        <v>0</v>
      </c>
      <c r="AS301" s="141">
        <f t="shared" si="300"/>
        <v>0</v>
      </c>
      <c r="AT301" s="141">
        <f t="shared" si="300"/>
        <v>0</v>
      </c>
      <c r="AU301" s="141">
        <f t="shared" si="300"/>
        <v>0</v>
      </c>
      <c r="AV301" s="141">
        <f t="shared" si="300"/>
        <v>0</v>
      </c>
      <c r="AW301" s="141">
        <f t="shared" si="300"/>
        <v>0</v>
      </c>
      <c r="AX301" s="141">
        <f t="shared" si="300"/>
        <v>0</v>
      </c>
      <c r="AY301" s="141">
        <f t="shared" si="300"/>
        <v>0</v>
      </c>
      <c r="AZ301" s="141">
        <f t="shared" si="300"/>
        <v>0</v>
      </c>
      <c r="BA301" s="141">
        <f t="shared" si="300"/>
        <v>0</v>
      </c>
      <c r="BB301" s="141">
        <f t="shared" si="300"/>
        <v>0</v>
      </c>
      <c r="BC301" s="141">
        <f t="shared" si="300"/>
        <v>0</v>
      </c>
      <c r="BD301" s="141">
        <f t="shared" si="300"/>
        <v>0</v>
      </c>
      <c r="BE301" s="141">
        <f t="shared" si="300"/>
        <v>0</v>
      </c>
      <c r="BF301" s="141">
        <f t="shared" si="300"/>
        <v>0</v>
      </c>
      <c r="BG301" s="141">
        <f t="shared" si="255"/>
        <v>0</v>
      </c>
      <c r="BH301" s="141">
        <f>SUM(BH302:BH305)</f>
        <v>0</v>
      </c>
      <c r="BI301" s="141">
        <f>SUM(BI302:BI305)</f>
        <v>0</v>
      </c>
      <c r="BJ301" s="141">
        <f>SUM(BJ302:BJ305)</f>
        <v>0</v>
      </c>
      <c r="BK301" s="29"/>
      <c r="BL301" s="29"/>
      <c r="BM301" s="29"/>
      <c r="BN301" s="29"/>
      <c r="BO301" s="29"/>
      <c r="BP301" s="143">
        <v>0</v>
      </c>
      <c r="BR301" s="572"/>
      <c r="CH301" s="573"/>
    </row>
    <row r="302" spans="1:94" s="49" customFormat="1" ht="60.6" hidden="1" customHeight="1" x14ac:dyDescent="0.3">
      <c r="A302" s="15">
        <v>1</v>
      </c>
      <c r="B302" s="571" t="s">
        <v>675</v>
      </c>
      <c r="C302" s="7">
        <f t="shared" si="267"/>
        <v>1.1000000000000001</v>
      </c>
      <c r="D302" s="7">
        <v>1.1000000000000001</v>
      </c>
      <c r="E302" s="7">
        <f t="shared" si="298"/>
        <v>0</v>
      </c>
      <c r="F302" s="7">
        <f t="shared" si="299"/>
        <v>0</v>
      </c>
      <c r="G302" s="7">
        <f>H302+I302+J302</f>
        <v>0</v>
      </c>
      <c r="H302" s="58"/>
      <c r="I302" s="565"/>
      <c r="J302" s="565"/>
      <c r="K302" s="565"/>
      <c r="L302" s="565"/>
      <c r="M302" s="7">
        <f t="shared" ref="M302:M305" si="301">SUM(N302:P302)</f>
        <v>0</v>
      </c>
      <c r="N302" s="565"/>
      <c r="O302" s="565"/>
      <c r="P302" s="565"/>
      <c r="Q302" s="565"/>
      <c r="R302" s="565"/>
      <c r="S302" s="565"/>
      <c r="T302" s="565"/>
      <c r="U302" s="7">
        <f t="shared" ref="U302:U305" si="302">V302+W302+X302+Y302+Z302+AA302+AB302+AC302+AD302+AU302+AV302+AW302+AX302+AY302+AZ302+BA302+BB302+BC302+BD302+BE302+BF302</f>
        <v>0</v>
      </c>
      <c r="V302" s="565"/>
      <c r="W302" s="565"/>
      <c r="X302" s="565"/>
      <c r="Y302" s="565"/>
      <c r="Z302" s="565"/>
      <c r="AA302" s="565"/>
      <c r="AB302" s="565"/>
      <c r="AC302" s="565"/>
      <c r="AD302" s="25">
        <f t="shared" ref="AD302:AD305" si="303">SUM(AE302:AT302)</f>
        <v>0</v>
      </c>
      <c r="AE302" s="565"/>
      <c r="AF302" s="565"/>
      <c r="AG302" s="565"/>
      <c r="AH302" s="565"/>
      <c r="AI302" s="565"/>
      <c r="AJ302" s="565"/>
      <c r="AK302" s="565"/>
      <c r="AL302" s="565"/>
      <c r="AM302" s="565"/>
      <c r="AN302" s="565"/>
      <c r="AO302" s="565"/>
      <c r="AP302" s="565"/>
      <c r="AQ302" s="565"/>
      <c r="AR302" s="565"/>
      <c r="AS302" s="565"/>
      <c r="AT302" s="565"/>
      <c r="AU302" s="565"/>
      <c r="AV302" s="565"/>
      <c r="AW302" s="565"/>
      <c r="AX302" s="565"/>
      <c r="AY302" s="565"/>
      <c r="AZ302" s="565"/>
      <c r="BA302" s="565"/>
      <c r="BB302" s="565"/>
      <c r="BC302" s="565"/>
      <c r="BD302" s="565"/>
      <c r="BE302" s="565"/>
      <c r="BF302" s="565"/>
      <c r="BG302" s="7">
        <f t="shared" si="255"/>
        <v>0</v>
      </c>
      <c r="BH302" s="11"/>
      <c r="BI302" s="11"/>
      <c r="BJ302" s="11"/>
      <c r="BK302" s="10" t="s">
        <v>409</v>
      </c>
      <c r="BL302" s="17" t="s">
        <v>161</v>
      </c>
      <c r="BM302" s="11" t="s">
        <v>1089</v>
      </c>
      <c r="BN302" s="38" t="s">
        <v>112</v>
      </c>
      <c r="BO302" s="15" t="s">
        <v>600</v>
      </c>
      <c r="BP302" s="15" t="s">
        <v>954</v>
      </c>
      <c r="BQ302" s="46"/>
      <c r="BR302" s="631"/>
      <c r="BT302" s="46"/>
      <c r="BU302" s="46"/>
      <c r="BV302" s="46"/>
      <c r="BW302" s="46"/>
      <c r="BX302" s="46"/>
      <c r="BY302" s="46"/>
      <c r="BZ302" s="46"/>
      <c r="CA302" s="46"/>
      <c r="CB302" s="46"/>
      <c r="CC302" s="46"/>
      <c r="CD302" s="46"/>
      <c r="CE302" s="46"/>
      <c r="CF302" s="46"/>
      <c r="CG302" s="46"/>
      <c r="CH302" s="588"/>
      <c r="CI302" s="46"/>
      <c r="CJ302" s="46"/>
      <c r="CK302" s="46"/>
      <c r="CL302" s="46"/>
      <c r="CM302" s="46"/>
    </row>
    <row r="303" spans="1:94" s="49" customFormat="1" ht="60.6" hidden="1" customHeight="1" x14ac:dyDescent="0.3">
      <c r="A303" s="15">
        <v>2</v>
      </c>
      <c r="B303" s="11" t="s">
        <v>566</v>
      </c>
      <c r="C303" s="7">
        <f t="shared" si="267"/>
        <v>0.49</v>
      </c>
      <c r="D303" s="7">
        <v>0.49</v>
      </c>
      <c r="E303" s="7">
        <f t="shared" si="298"/>
        <v>0</v>
      </c>
      <c r="F303" s="7">
        <f t="shared" si="299"/>
        <v>0</v>
      </c>
      <c r="G303" s="7"/>
      <c r="H303" s="565"/>
      <c r="I303" s="565"/>
      <c r="J303" s="565"/>
      <c r="K303" s="565"/>
      <c r="L303" s="565"/>
      <c r="M303" s="7">
        <f t="shared" si="301"/>
        <v>0</v>
      </c>
      <c r="N303" s="565"/>
      <c r="O303" s="565"/>
      <c r="P303" s="58"/>
      <c r="Q303" s="565"/>
      <c r="R303" s="565"/>
      <c r="S303" s="565"/>
      <c r="T303" s="565"/>
      <c r="U303" s="7">
        <f t="shared" si="302"/>
        <v>0</v>
      </c>
      <c r="V303" s="565"/>
      <c r="W303" s="565"/>
      <c r="X303" s="565"/>
      <c r="Y303" s="565"/>
      <c r="Z303" s="565"/>
      <c r="AA303" s="565"/>
      <c r="AB303" s="565"/>
      <c r="AC303" s="565"/>
      <c r="AD303" s="25">
        <f t="shared" si="303"/>
        <v>0</v>
      </c>
      <c r="AE303" s="565"/>
      <c r="AF303" s="565"/>
      <c r="AG303" s="565"/>
      <c r="AH303" s="565"/>
      <c r="AI303" s="565"/>
      <c r="AJ303" s="565"/>
      <c r="AK303" s="565"/>
      <c r="AL303" s="565"/>
      <c r="AM303" s="565"/>
      <c r="AN303" s="565"/>
      <c r="AO303" s="565"/>
      <c r="AP303" s="565"/>
      <c r="AQ303" s="565"/>
      <c r="AR303" s="565"/>
      <c r="AS303" s="565"/>
      <c r="AT303" s="565"/>
      <c r="AU303" s="565"/>
      <c r="AV303" s="565"/>
      <c r="AW303" s="565"/>
      <c r="AX303" s="565"/>
      <c r="AY303" s="565"/>
      <c r="AZ303" s="565"/>
      <c r="BA303" s="565"/>
      <c r="BB303" s="565"/>
      <c r="BC303" s="565"/>
      <c r="BD303" s="565"/>
      <c r="BE303" s="565"/>
      <c r="BF303" s="565"/>
      <c r="BG303" s="7">
        <f t="shared" si="255"/>
        <v>0</v>
      </c>
      <c r="BH303" s="11"/>
      <c r="BI303" s="11"/>
      <c r="BJ303" s="11"/>
      <c r="BK303" s="10" t="s">
        <v>409</v>
      </c>
      <c r="BL303" s="17" t="s">
        <v>161</v>
      </c>
      <c r="BM303" s="11" t="s">
        <v>1090</v>
      </c>
      <c r="BN303" s="15" t="s">
        <v>116</v>
      </c>
      <c r="BO303" s="15" t="s">
        <v>600</v>
      </c>
      <c r="BP303" s="15" t="s">
        <v>954</v>
      </c>
      <c r="BQ303" s="46"/>
      <c r="BR303" s="631"/>
      <c r="BT303" s="46"/>
      <c r="BU303" s="46"/>
      <c r="BV303" s="46"/>
      <c r="BW303" s="46"/>
      <c r="BX303" s="46"/>
      <c r="BY303" s="46"/>
      <c r="BZ303" s="46"/>
      <c r="CA303" s="46"/>
      <c r="CB303" s="46"/>
      <c r="CC303" s="46"/>
      <c r="CD303" s="46"/>
      <c r="CE303" s="46"/>
      <c r="CF303" s="46"/>
      <c r="CG303" s="46"/>
      <c r="CH303" s="588"/>
      <c r="CI303" s="46"/>
      <c r="CJ303" s="46"/>
      <c r="CK303" s="46"/>
      <c r="CL303" s="46"/>
      <c r="CM303" s="46"/>
    </row>
    <row r="304" spans="1:94" s="688" customFormat="1" ht="28.35" hidden="1" customHeight="1" x14ac:dyDescent="0.3">
      <c r="A304" s="775">
        <v>3</v>
      </c>
      <c r="B304" s="776" t="s">
        <v>662</v>
      </c>
      <c r="C304" s="682">
        <f t="shared" si="267"/>
        <v>263.32</v>
      </c>
      <c r="D304" s="682">
        <v>263.32</v>
      </c>
      <c r="E304" s="682">
        <f t="shared" si="298"/>
        <v>0</v>
      </c>
      <c r="F304" s="682">
        <f t="shared" si="299"/>
        <v>0</v>
      </c>
      <c r="G304" s="682">
        <f>H304+I304+J304</f>
        <v>0</v>
      </c>
      <c r="H304" s="698"/>
      <c r="I304" s="683"/>
      <c r="J304" s="683"/>
      <c r="K304" s="690"/>
      <c r="L304" s="690"/>
      <c r="M304" s="682">
        <f t="shared" si="301"/>
        <v>0</v>
      </c>
      <c r="N304" s="690"/>
      <c r="O304" s="683"/>
      <c r="P304" s="690"/>
      <c r="Q304" s="683"/>
      <c r="R304" s="690"/>
      <c r="S304" s="683"/>
      <c r="T304" s="683"/>
      <c r="U304" s="682">
        <f t="shared" si="302"/>
        <v>0</v>
      </c>
      <c r="V304" s="565"/>
      <c r="W304" s="565"/>
      <c r="X304" s="565"/>
      <c r="Y304" s="565"/>
      <c r="Z304" s="58"/>
      <c r="AA304" s="565"/>
      <c r="AB304" s="565"/>
      <c r="AC304" s="565"/>
      <c r="AD304" s="25">
        <f t="shared" si="303"/>
        <v>0</v>
      </c>
      <c r="AE304" s="58"/>
      <c r="AF304" s="58"/>
      <c r="AG304" s="565"/>
      <c r="AH304" s="565"/>
      <c r="AI304" s="58"/>
      <c r="AJ304" s="565"/>
      <c r="AK304" s="58"/>
      <c r="AL304" s="565"/>
      <c r="AM304" s="565"/>
      <c r="AN304" s="565"/>
      <c r="AO304" s="565"/>
      <c r="AP304" s="565"/>
      <c r="AQ304" s="565"/>
      <c r="AR304" s="565"/>
      <c r="AS304" s="565"/>
      <c r="AT304" s="565"/>
      <c r="AU304" s="565"/>
      <c r="AV304" s="58"/>
      <c r="AW304" s="565"/>
      <c r="AX304" s="565"/>
      <c r="AY304" s="58"/>
      <c r="AZ304" s="58"/>
      <c r="BA304" s="565"/>
      <c r="BB304" s="565"/>
      <c r="BC304" s="565"/>
      <c r="BD304" s="58"/>
      <c r="BE304" s="565"/>
      <c r="BF304" s="565"/>
      <c r="BG304" s="682">
        <f t="shared" si="255"/>
        <v>0</v>
      </c>
      <c r="BH304" s="681"/>
      <c r="BI304" s="680"/>
      <c r="BJ304" s="681"/>
      <c r="BK304" s="685" t="s">
        <v>409</v>
      </c>
      <c r="BL304" s="693" t="s">
        <v>139</v>
      </c>
      <c r="BM304" s="681"/>
      <c r="BN304" s="693" t="s">
        <v>79</v>
      </c>
      <c r="BO304" s="775" t="s">
        <v>573</v>
      </c>
      <c r="BP304" s="768" t="s">
        <v>954</v>
      </c>
      <c r="BQ304" s="686"/>
      <c r="BR304" s="687" t="s">
        <v>1136</v>
      </c>
      <c r="BT304" s="686"/>
      <c r="BU304" s="686"/>
      <c r="BV304" s="686"/>
      <c r="BW304" s="686"/>
      <c r="BX304" s="686"/>
      <c r="BY304" s="686"/>
      <c r="BZ304" s="686"/>
      <c r="CA304" s="686"/>
      <c r="CB304" s="686"/>
      <c r="CC304" s="686"/>
      <c r="CD304" s="686"/>
      <c r="CE304" s="686"/>
      <c r="CF304" s="686"/>
      <c r="CG304" s="686"/>
      <c r="CH304" s="689"/>
      <c r="CI304" s="686"/>
      <c r="CJ304" s="686"/>
      <c r="CK304" s="686"/>
      <c r="CL304" s="686"/>
      <c r="CM304" s="686"/>
      <c r="CP304" s="49"/>
    </row>
    <row r="305" spans="1:94" s="688" customFormat="1" ht="26.45" hidden="1" customHeight="1" x14ac:dyDescent="0.3">
      <c r="A305" s="775"/>
      <c r="B305" s="776"/>
      <c r="C305" s="682">
        <f t="shared" si="267"/>
        <v>45.4</v>
      </c>
      <c r="D305" s="682">
        <v>45.4</v>
      </c>
      <c r="E305" s="682">
        <f t="shared" si="298"/>
        <v>0</v>
      </c>
      <c r="F305" s="682">
        <f t="shared" si="299"/>
        <v>0</v>
      </c>
      <c r="G305" s="682"/>
      <c r="H305" s="698"/>
      <c r="I305" s="683"/>
      <c r="J305" s="683"/>
      <c r="K305" s="690"/>
      <c r="L305" s="690"/>
      <c r="M305" s="682">
        <f t="shared" si="301"/>
        <v>0</v>
      </c>
      <c r="N305" s="690"/>
      <c r="O305" s="683"/>
      <c r="P305" s="690"/>
      <c r="Q305" s="683"/>
      <c r="R305" s="690"/>
      <c r="S305" s="683"/>
      <c r="T305" s="683"/>
      <c r="U305" s="682">
        <f t="shared" si="302"/>
        <v>0</v>
      </c>
      <c r="V305" s="565"/>
      <c r="W305" s="565"/>
      <c r="X305" s="565"/>
      <c r="Y305" s="565"/>
      <c r="Z305" s="58"/>
      <c r="AA305" s="565"/>
      <c r="AB305" s="565"/>
      <c r="AC305" s="565"/>
      <c r="AD305" s="25">
        <f t="shared" si="303"/>
        <v>0</v>
      </c>
      <c r="AE305" s="58"/>
      <c r="AF305" s="58"/>
      <c r="AG305" s="565"/>
      <c r="AH305" s="565"/>
      <c r="AI305" s="58"/>
      <c r="AJ305" s="565"/>
      <c r="AK305" s="58"/>
      <c r="AL305" s="565"/>
      <c r="AM305" s="565"/>
      <c r="AN305" s="565"/>
      <c r="AO305" s="565"/>
      <c r="AP305" s="565"/>
      <c r="AQ305" s="565"/>
      <c r="AR305" s="565"/>
      <c r="AS305" s="565"/>
      <c r="AT305" s="565"/>
      <c r="AU305" s="565"/>
      <c r="AV305" s="58"/>
      <c r="AW305" s="565"/>
      <c r="AX305" s="565"/>
      <c r="AY305" s="58"/>
      <c r="AZ305" s="58"/>
      <c r="BA305" s="565"/>
      <c r="BB305" s="565"/>
      <c r="BC305" s="565"/>
      <c r="BD305" s="58"/>
      <c r="BE305" s="565"/>
      <c r="BF305" s="565"/>
      <c r="BG305" s="682">
        <f t="shared" si="255"/>
        <v>0</v>
      </c>
      <c r="BH305" s="681"/>
      <c r="BI305" s="680"/>
      <c r="BJ305" s="681"/>
      <c r="BK305" s="685" t="s">
        <v>409</v>
      </c>
      <c r="BL305" s="693" t="s">
        <v>139</v>
      </c>
      <c r="BM305" s="681"/>
      <c r="BN305" s="693" t="s">
        <v>77</v>
      </c>
      <c r="BO305" s="775"/>
      <c r="BP305" s="769"/>
      <c r="BQ305" s="686"/>
      <c r="BR305" s="687" t="s">
        <v>1136</v>
      </c>
      <c r="BT305" s="686"/>
      <c r="BU305" s="686"/>
      <c r="BV305" s="686"/>
      <c r="BW305" s="686"/>
      <c r="BX305" s="686"/>
      <c r="BY305" s="686"/>
      <c r="BZ305" s="686"/>
      <c r="CA305" s="686"/>
      <c r="CB305" s="686"/>
      <c r="CC305" s="686"/>
      <c r="CD305" s="686"/>
      <c r="CE305" s="686"/>
      <c r="CF305" s="686"/>
      <c r="CG305" s="686"/>
      <c r="CH305" s="689"/>
      <c r="CI305" s="686"/>
      <c r="CJ305" s="686"/>
      <c r="CK305" s="686"/>
      <c r="CL305" s="686"/>
      <c r="CM305" s="686"/>
      <c r="CP305" s="49"/>
    </row>
    <row r="306" spans="1:94" s="26" customFormat="1" hidden="1" x14ac:dyDescent="0.3">
      <c r="A306" s="27" t="s">
        <v>698</v>
      </c>
      <c r="B306" s="163" t="s">
        <v>16</v>
      </c>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29"/>
      <c r="BL306" s="29"/>
      <c r="BM306" s="29"/>
      <c r="BN306" s="29"/>
      <c r="BO306" s="29"/>
      <c r="BP306" s="143">
        <v>0</v>
      </c>
      <c r="BR306" s="572"/>
      <c r="CH306" s="573"/>
    </row>
    <row r="307" spans="1:94" s="26" customFormat="1" hidden="1" x14ac:dyDescent="0.3">
      <c r="A307" s="27" t="s">
        <v>782</v>
      </c>
      <c r="B307" s="163" t="s">
        <v>781</v>
      </c>
      <c r="C307" s="141">
        <f t="shared" si="267"/>
        <v>0.35</v>
      </c>
      <c r="D307" s="141">
        <f>SUM(D308)</f>
        <v>0.35</v>
      </c>
      <c r="E307" s="141">
        <f>F307+U307+BG307</f>
        <v>0</v>
      </c>
      <c r="F307" s="141">
        <f>G307+K307+L307+M307+R307+S307+T307</f>
        <v>0</v>
      </c>
      <c r="G307" s="141">
        <f t="shared" ref="G307:BF307" si="304">SUM(G310)</f>
        <v>0</v>
      </c>
      <c r="H307" s="141">
        <f t="shared" si="304"/>
        <v>0</v>
      </c>
      <c r="I307" s="141">
        <f t="shared" si="304"/>
        <v>0</v>
      </c>
      <c r="J307" s="141">
        <f t="shared" si="304"/>
        <v>0</v>
      </c>
      <c r="K307" s="141">
        <f t="shared" si="304"/>
        <v>0</v>
      </c>
      <c r="L307" s="141">
        <f t="shared" si="304"/>
        <v>0</v>
      </c>
      <c r="M307" s="141">
        <f t="shared" si="304"/>
        <v>0</v>
      </c>
      <c r="N307" s="141">
        <f t="shared" si="304"/>
        <v>0</v>
      </c>
      <c r="O307" s="141">
        <f t="shared" si="304"/>
        <v>0</v>
      </c>
      <c r="P307" s="141">
        <f t="shared" si="304"/>
        <v>0</v>
      </c>
      <c r="Q307" s="141">
        <f t="shared" si="304"/>
        <v>0</v>
      </c>
      <c r="R307" s="141">
        <f t="shared" si="304"/>
        <v>0</v>
      </c>
      <c r="S307" s="141">
        <f t="shared" si="304"/>
        <v>0</v>
      </c>
      <c r="T307" s="141">
        <f t="shared" si="304"/>
        <v>0</v>
      </c>
      <c r="U307" s="141">
        <f t="shared" si="304"/>
        <v>0</v>
      </c>
      <c r="V307" s="141">
        <f t="shared" si="304"/>
        <v>0</v>
      </c>
      <c r="W307" s="141">
        <f t="shared" si="304"/>
        <v>0</v>
      </c>
      <c r="X307" s="141">
        <f t="shared" si="304"/>
        <v>0</v>
      </c>
      <c r="Y307" s="141">
        <f t="shared" si="304"/>
        <v>0</v>
      </c>
      <c r="Z307" s="141">
        <f t="shared" si="304"/>
        <v>0</v>
      </c>
      <c r="AA307" s="141">
        <f t="shared" si="304"/>
        <v>0</v>
      </c>
      <c r="AB307" s="141">
        <f t="shared" si="304"/>
        <v>0</v>
      </c>
      <c r="AC307" s="141">
        <f t="shared" si="304"/>
        <v>0</v>
      </c>
      <c r="AD307" s="141">
        <f t="shared" si="304"/>
        <v>0</v>
      </c>
      <c r="AE307" s="141">
        <f t="shared" si="304"/>
        <v>0</v>
      </c>
      <c r="AF307" s="141">
        <f t="shared" si="304"/>
        <v>0</v>
      </c>
      <c r="AG307" s="141">
        <f t="shared" si="304"/>
        <v>0</v>
      </c>
      <c r="AH307" s="141">
        <f t="shared" si="304"/>
        <v>0</v>
      </c>
      <c r="AI307" s="141">
        <f t="shared" si="304"/>
        <v>0</v>
      </c>
      <c r="AJ307" s="141">
        <f t="shared" si="304"/>
        <v>0</v>
      </c>
      <c r="AK307" s="141">
        <f t="shared" si="304"/>
        <v>0</v>
      </c>
      <c r="AL307" s="141">
        <f t="shared" si="304"/>
        <v>0</v>
      </c>
      <c r="AM307" s="141">
        <f t="shared" si="304"/>
        <v>0</v>
      </c>
      <c r="AN307" s="141">
        <f t="shared" si="304"/>
        <v>0</v>
      </c>
      <c r="AO307" s="141">
        <f t="shared" si="304"/>
        <v>0</v>
      </c>
      <c r="AP307" s="141">
        <f t="shared" si="304"/>
        <v>0</v>
      </c>
      <c r="AQ307" s="141">
        <f t="shared" si="304"/>
        <v>0</v>
      </c>
      <c r="AR307" s="141">
        <f t="shared" si="304"/>
        <v>0</v>
      </c>
      <c r="AS307" s="141">
        <f t="shared" si="304"/>
        <v>0</v>
      </c>
      <c r="AT307" s="141">
        <f t="shared" si="304"/>
        <v>0</v>
      </c>
      <c r="AU307" s="141">
        <f t="shared" si="304"/>
        <v>0</v>
      </c>
      <c r="AV307" s="141">
        <f t="shared" si="304"/>
        <v>0</v>
      </c>
      <c r="AW307" s="141">
        <f t="shared" si="304"/>
        <v>0</v>
      </c>
      <c r="AX307" s="141">
        <f t="shared" si="304"/>
        <v>0</v>
      </c>
      <c r="AY307" s="141">
        <f t="shared" si="304"/>
        <v>0</v>
      </c>
      <c r="AZ307" s="141">
        <f t="shared" si="304"/>
        <v>0</v>
      </c>
      <c r="BA307" s="141">
        <f t="shared" si="304"/>
        <v>0</v>
      </c>
      <c r="BB307" s="141">
        <f t="shared" si="304"/>
        <v>0</v>
      </c>
      <c r="BC307" s="141">
        <f t="shared" si="304"/>
        <v>0</v>
      </c>
      <c r="BD307" s="141">
        <f t="shared" si="304"/>
        <v>0</v>
      </c>
      <c r="BE307" s="141">
        <f t="shared" si="304"/>
        <v>0</v>
      </c>
      <c r="BF307" s="141">
        <f t="shared" si="304"/>
        <v>0</v>
      </c>
      <c r="BG307" s="141">
        <f t="shared" si="255"/>
        <v>0</v>
      </c>
      <c r="BH307" s="141">
        <f>SUM(BH310)</f>
        <v>0</v>
      </c>
      <c r="BI307" s="141">
        <f>SUM(BI310)</f>
        <v>0</v>
      </c>
      <c r="BJ307" s="141">
        <f>SUM(BJ310)</f>
        <v>0</v>
      </c>
      <c r="BK307" s="29"/>
      <c r="BL307" s="29"/>
      <c r="BM307" s="29"/>
      <c r="BN307" s="29"/>
      <c r="BO307" s="29"/>
      <c r="BP307" s="143">
        <v>0</v>
      </c>
      <c r="BR307" s="572"/>
      <c r="CH307" s="573"/>
    </row>
    <row r="308" spans="1:94" s="49" customFormat="1" ht="42" hidden="1" customHeight="1" x14ac:dyDescent="0.3">
      <c r="A308" s="15">
        <v>1</v>
      </c>
      <c r="B308" s="11" t="s">
        <v>333</v>
      </c>
      <c r="C308" s="7">
        <f t="shared" si="267"/>
        <v>0.35</v>
      </c>
      <c r="D308" s="7">
        <v>0.35</v>
      </c>
      <c r="E308" s="7">
        <f>F308+U308+BG308</f>
        <v>0</v>
      </c>
      <c r="F308" s="7">
        <f>G308+K308+L308+M308+R308+S308+T308</f>
        <v>0</v>
      </c>
      <c r="G308" s="7">
        <f>H308+I308+J308</f>
        <v>0</v>
      </c>
      <c r="H308" s="58"/>
      <c r="I308" s="565"/>
      <c r="J308" s="565"/>
      <c r="K308" s="565"/>
      <c r="L308" s="565"/>
      <c r="M308" s="7">
        <f>SUM(N308:P308)</f>
        <v>0</v>
      </c>
      <c r="N308" s="565"/>
      <c r="O308" s="565"/>
      <c r="P308" s="565"/>
      <c r="Q308" s="565"/>
      <c r="R308" s="565"/>
      <c r="S308" s="565"/>
      <c r="T308" s="565"/>
      <c r="U308" s="7">
        <f>V308+W308+X308+Y308+Z308+AA308+AB308+AC308+AD308+AU308+AV308+AW308+AX308+AY308+AZ308+BA308+BB308+BC308+BD308+BE308+BF308</f>
        <v>0</v>
      </c>
      <c r="V308" s="565"/>
      <c r="W308" s="565"/>
      <c r="X308" s="565"/>
      <c r="Y308" s="565"/>
      <c r="Z308" s="565"/>
      <c r="AA308" s="565"/>
      <c r="AB308" s="565"/>
      <c r="AC308" s="565"/>
      <c r="AD308" s="25">
        <f>SUM(AE308:AT308)</f>
        <v>0</v>
      </c>
      <c r="AE308" s="58"/>
      <c r="AF308" s="58"/>
      <c r="AG308" s="565"/>
      <c r="AH308" s="565"/>
      <c r="AI308" s="58"/>
      <c r="AJ308" s="565"/>
      <c r="AK308" s="58"/>
      <c r="AL308" s="565"/>
      <c r="AM308" s="565"/>
      <c r="AN308" s="565"/>
      <c r="AO308" s="565"/>
      <c r="AP308" s="565"/>
      <c r="AQ308" s="565"/>
      <c r="AR308" s="565"/>
      <c r="AS308" s="565"/>
      <c r="AT308" s="565"/>
      <c r="AU308" s="565"/>
      <c r="AV308" s="565"/>
      <c r="AW308" s="565"/>
      <c r="AX308" s="565"/>
      <c r="AY308" s="58"/>
      <c r="AZ308" s="58"/>
      <c r="BA308" s="565"/>
      <c r="BB308" s="565"/>
      <c r="BC308" s="565"/>
      <c r="BD308" s="58"/>
      <c r="BE308" s="565"/>
      <c r="BF308" s="565"/>
      <c r="BG308" s="7">
        <f t="shared" si="255"/>
        <v>0</v>
      </c>
      <c r="BH308" s="11"/>
      <c r="BI308" s="15"/>
      <c r="BJ308" s="11"/>
      <c r="BK308" s="10" t="s">
        <v>409</v>
      </c>
      <c r="BL308" s="38" t="s">
        <v>161</v>
      </c>
      <c r="BM308" s="11" t="s">
        <v>1091</v>
      </c>
      <c r="BN308" s="15" t="s">
        <v>98</v>
      </c>
      <c r="BO308" s="15" t="s">
        <v>600</v>
      </c>
      <c r="BP308" s="15" t="s">
        <v>954</v>
      </c>
      <c r="BQ308" s="46"/>
      <c r="BR308" s="631"/>
      <c r="BT308" s="46"/>
      <c r="BU308" s="46"/>
      <c r="BV308" s="46"/>
      <c r="BW308" s="46"/>
      <c r="BX308" s="46"/>
      <c r="BY308" s="46"/>
      <c r="BZ308" s="46"/>
      <c r="CA308" s="46"/>
      <c r="CB308" s="46"/>
      <c r="CC308" s="46"/>
      <c r="CD308" s="46"/>
      <c r="CE308" s="46"/>
      <c r="CF308" s="46"/>
      <c r="CG308" s="46"/>
      <c r="CH308" s="588"/>
      <c r="CI308" s="46"/>
      <c r="CJ308" s="46"/>
      <c r="CK308" s="46"/>
      <c r="CL308" s="46"/>
      <c r="CM308" s="46"/>
    </row>
    <row r="309" spans="1:94" s="26" customFormat="1" hidden="1" x14ac:dyDescent="0.3">
      <c r="A309" s="27" t="s">
        <v>783</v>
      </c>
      <c r="B309" s="163" t="s">
        <v>699</v>
      </c>
      <c r="C309" s="141">
        <f t="shared" si="267"/>
        <v>2.5</v>
      </c>
      <c r="D309" s="141">
        <f t="shared" ref="D309:BF309" si="305">D310</f>
        <v>2.5</v>
      </c>
      <c r="E309" s="141">
        <f t="shared" si="305"/>
        <v>0</v>
      </c>
      <c r="F309" s="141">
        <f t="shared" si="305"/>
        <v>0</v>
      </c>
      <c r="G309" s="141">
        <f t="shared" si="305"/>
        <v>0</v>
      </c>
      <c r="H309" s="141">
        <f t="shared" si="305"/>
        <v>0</v>
      </c>
      <c r="I309" s="141">
        <f t="shared" si="305"/>
        <v>0</v>
      </c>
      <c r="J309" s="141">
        <f t="shared" si="305"/>
        <v>0</v>
      </c>
      <c r="K309" s="141">
        <f t="shared" si="305"/>
        <v>0</v>
      </c>
      <c r="L309" s="141">
        <f t="shared" si="305"/>
        <v>0</v>
      </c>
      <c r="M309" s="141">
        <f t="shared" si="305"/>
        <v>0</v>
      </c>
      <c r="N309" s="141">
        <f t="shared" si="305"/>
        <v>0</v>
      </c>
      <c r="O309" s="141">
        <f t="shared" si="305"/>
        <v>0</v>
      </c>
      <c r="P309" s="141">
        <f t="shared" si="305"/>
        <v>0</v>
      </c>
      <c r="Q309" s="141">
        <f t="shared" si="305"/>
        <v>0</v>
      </c>
      <c r="R309" s="141">
        <f t="shared" si="305"/>
        <v>0</v>
      </c>
      <c r="S309" s="141">
        <f t="shared" si="305"/>
        <v>0</v>
      </c>
      <c r="T309" s="141">
        <f t="shared" si="305"/>
        <v>0</v>
      </c>
      <c r="U309" s="141">
        <f t="shared" si="305"/>
        <v>0</v>
      </c>
      <c r="V309" s="141">
        <f t="shared" si="305"/>
        <v>0</v>
      </c>
      <c r="W309" s="141">
        <f t="shared" si="305"/>
        <v>0</v>
      </c>
      <c r="X309" s="141">
        <f t="shared" si="305"/>
        <v>0</v>
      </c>
      <c r="Y309" s="141">
        <f t="shared" si="305"/>
        <v>0</v>
      </c>
      <c r="Z309" s="141">
        <f t="shared" si="305"/>
        <v>0</v>
      </c>
      <c r="AA309" s="141">
        <f t="shared" si="305"/>
        <v>0</v>
      </c>
      <c r="AB309" s="141">
        <f t="shared" si="305"/>
        <v>0</v>
      </c>
      <c r="AC309" s="141">
        <f t="shared" si="305"/>
        <v>0</v>
      </c>
      <c r="AD309" s="141">
        <f t="shared" si="305"/>
        <v>0</v>
      </c>
      <c r="AE309" s="141">
        <f t="shared" si="305"/>
        <v>0</v>
      </c>
      <c r="AF309" s="141">
        <f t="shared" si="305"/>
        <v>0</v>
      </c>
      <c r="AG309" s="141">
        <f t="shared" si="305"/>
        <v>0</v>
      </c>
      <c r="AH309" s="141">
        <f t="shared" si="305"/>
        <v>0</v>
      </c>
      <c r="AI309" s="141">
        <f t="shared" si="305"/>
        <v>0</v>
      </c>
      <c r="AJ309" s="141">
        <f t="shared" si="305"/>
        <v>0</v>
      </c>
      <c r="AK309" s="141">
        <f t="shared" si="305"/>
        <v>0</v>
      </c>
      <c r="AL309" s="141">
        <f t="shared" si="305"/>
        <v>0</v>
      </c>
      <c r="AM309" s="141">
        <f t="shared" si="305"/>
        <v>0</v>
      </c>
      <c r="AN309" s="141">
        <f t="shared" si="305"/>
        <v>0</v>
      </c>
      <c r="AO309" s="141">
        <f t="shared" si="305"/>
        <v>0</v>
      </c>
      <c r="AP309" s="141">
        <f t="shared" si="305"/>
        <v>0</v>
      </c>
      <c r="AQ309" s="141">
        <f t="shared" si="305"/>
        <v>0</v>
      </c>
      <c r="AR309" s="141">
        <f t="shared" si="305"/>
        <v>0</v>
      </c>
      <c r="AS309" s="141">
        <f t="shared" si="305"/>
        <v>0</v>
      </c>
      <c r="AT309" s="141">
        <f t="shared" si="305"/>
        <v>0</v>
      </c>
      <c r="AU309" s="141">
        <f t="shared" si="305"/>
        <v>0</v>
      </c>
      <c r="AV309" s="141">
        <f t="shared" si="305"/>
        <v>0</v>
      </c>
      <c r="AW309" s="141">
        <f t="shared" si="305"/>
        <v>0</v>
      </c>
      <c r="AX309" s="141">
        <f t="shared" si="305"/>
        <v>0</v>
      </c>
      <c r="AY309" s="141">
        <f t="shared" si="305"/>
        <v>0</v>
      </c>
      <c r="AZ309" s="141">
        <f t="shared" si="305"/>
        <v>0</v>
      </c>
      <c r="BA309" s="141">
        <f t="shared" si="305"/>
        <v>0</v>
      </c>
      <c r="BB309" s="141">
        <f t="shared" si="305"/>
        <v>0</v>
      </c>
      <c r="BC309" s="141">
        <f t="shared" si="305"/>
        <v>0</v>
      </c>
      <c r="BD309" s="141">
        <f t="shared" si="305"/>
        <v>0</v>
      </c>
      <c r="BE309" s="141">
        <f t="shared" si="305"/>
        <v>0</v>
      </c>
      <c r="BF309" s="141">
        <f t="shared" si="305"/>
        <v>0</v>
      </c>
      <c r="BG309" s="141">
        <f t="shared" si="255"/>
        <v>0</v>
      </c>
      <c r="BH309" s="141">
        <f>BH310</f>
        <v>0</v>
      </c>
      <c r="BI309" s="141">
        <f>BI310</f>
        <v>0</v>
      </c>
      <c r="BJ309" s="141">
        <f>BJ310</f>
        <v>0</v>
      </c>
      <c r="BK309" s="29"/>
      <c r="BL309" s="29"/>
      <c r="BM309" s="29"/>
      <c r="BN309" s="29"/>
      <c r="BO309" s="29"/>
      <c r="BP309" s="143">
        <v>0</v>
      </c>
      <c r="BR309" s="572"/>
      <c r="CH309" s="573"/>
    </row>
    <row r="310" spans="1:94" s="49" customFormat="1" ht="33.6" hidden="1" customHeight="1" x14ac:dyDescent="0.3">
      <c r="A310" s="15">
        <v>1</v>
      </c>
      <c r="B310" s="571" t="s">
        <v>666</v>
      </c>
      <c r="C310" s="7">
        <f t="shared" si="267"/>
        <v>2.5</v>
      </c>
      <c r="D310" s="7">
        <v>2.5</v>
      </c>
      <c r="E310" s="7"/>
      <c r="F310" s="7"/>
      <c r="G310" s="7"/>
      <c r="H310" s="58"/>
      <c r="I310" s="565"/>
      <c r="J310" s="565"/>
      <c r="K310" s="565"/>
      <c r="L310" s="565"/>
      <c r="M310" s="7"/>
      <c r="N310" s="565"/>
      <c r="O310" s="565"/>
      <c r="P310" s="565"/>
      <c r="Q310" s="565"/>
      <c r="R310" s="565"/>
      <c r="S310" s="565"/>
      <c r="T310" s="565"/>
      <c r="U310" s="7"/>
      <c r="V310" s="565"/>
      <c r="W310" s="565"/>
      <c r="X310" s="565"/>
      <c r="Y310" s="565"/>
      <c r="Z310" s="565"/>
      <c r="AA310" s="565"/>
      <c r="AB310" s="565"/>
      <c r="AC310" s="565"/>
      <c r="AD310" s="25"/>
      <c r="AE310" s="565"/>
      <c r="AF310" s="565"/>
      <c r="AG310" s="565"/>
      <c r="AH310" s="565"/>
      <c r="AI310" s="565"/>
      <c r="AJ310" s="565"/>
      <c r="AK310" s="565"/>
      <c r="AL310" s="565"/>
      <c r="AM310" s="565"/>
      <c r="AN310" s="565"/>
      <c r="AO310" s="565"/>
      <c r="AP310" s="565"/>
      <c r="AQ310" s="565"/>
      <c r="AR310" s="565"/>
      <c r="AS310" s="565"/>
      <c r="AT310" s="565"/>
      <c r="AU310" s="565"/>
      <c r="AV310" s="565"/>
      <c r="AW310" s="565"/>
      <c r="AX310" s="565"/>
      <c r="AY310" s="565"/>
      <c r="AZ310" s="565"/>
      <c r="BA310" s="565"/>
      <c r="BB310" s="565"/>
      <c r="BC310" s="565"/>
      <c r="BD310" s="565"/>
      <c r="BE310" s="565"/>
      <c r="BF310" s="565"/>
      <c r="BG310" s="7">
        <f t="shared" si="255"/>
        <v>0</v>
      </c>
      <c r="BH310" s="11"/>
      <c r="BI310" s="11"/>
      <c r="BJ310" s="11"/>
      <c r="BK310" s="10" t="s">
        <v>409</v>
      </c>
      <c r="BL310" s="15" t="s">
        <v>199</v>
      </c>
      <c r="BM310" s="11"/>
      <c r="BN310" s="38" t="s">
        <v>100</v>
      </c>
      <c r="BO310" s="38"/>
      <c r="BP310" s="15" t="s">
        <v>954</v>
      </c>
      <c r="BQ310" s="46"/>
      <c r="BR310" s="631"/>
      <c r="BT310" s="46"/>
      <c r="BU310" s="46"/>
      <c r="BV310" s="46"/>
      <c r="BW310" s="46"/>
      <c r="BX310" s="46"/>
      <c r="BY310" s="46"/>
      <c r="BZ310" s="46"/>
      <c r="CA310" s="46"/>
      <c r="CB310" s="46"/>
      <c r="CC310" s="46"/>
      <c r="CD310" s="46"/>
      <c r="CE310" s="46"/>
      <c r="CF310" s="46"/>
      <c r="CG310" s="46"/>
      <c r="CH310" s="588"/>
      <c r="CI310" s="46"/>
      <c r="CJ310" s="46"/>
      <c r="CK310" s="46"/>
      <c r="CL310" s="46"/>
      <c r="CM310" s="46"/>
    </row>
    <row r="311" spans="1:94" s="26" customFormat="1" hidden="1" x14ac:dyDescent="0.3">
      <c r="A311" s="29"/>
      <c r="B311" s="139" t="s">
        <v>372</v>
      </c>
      <c r="C311" s="271">
        <f t="shared" ref="C311:AH311" si="306">C10+C30</f>
        <v>1543.8030000000001</v>
      </c>
      <c r="D311" s="271">
        <f t="shared" si="306"/>
        <v>609.19000000000005</v>
      </c>
      <c r="E311" s="271">
        <f t="shared" si="306"/>
        <v>934.61300000000006</v>
      </c>
      <c r="F311" s="271">
        <f t="shared" si="306"/>
        <v>861.55300000000011</v>
      </c>
      <c r="G311" s="271">
        <f t="shared" si="306"/>
        <v>13.133000000000001</v>
      </c>
      <c r="H311" s="271">
        <f t="shared" si="306"/>
        <v>8.6629999999999985</v>
      </c>
      <c r="I311" s="271">
        <f t="shared" si="306"/>
        <v>4.47</v>
      </c>
      <c r="J311" s="271">
        <f t="shared" si="306"/>
        <v>0</v>
      </c>
      <c r="K311" s="271">
        <f t="shared" si="306"/>
        <v>419.1</v>
      </c>
      <c r="L311" s="271">
        <f t="shared" si="306"/>
        <v>115.94999999999999</v>
      </c>
      <c r="M311" s="271">
        <f t="shared" si="306"/>
        <v>313.18</v>
      </c>
      <c r="N311" s="271">
        <f t="shared" si="306"/>
        <v>47.430000000000007</v>
      </c>
      <c r="O311" s="271">
        <f t="shared" si="306"/>
        <v>0</v>
      </c>
      <c r="P311" s="271">
        <f t="shared" si="306"/>
        <v>265.75</v>
      </c>
      <c r="Q311" s="271">
        <f t="shared" si="306"/>
        <v>37.270000000000003</v>
      </c>
      <c r="R311" s="271">
        <f t="shared" si="306"/>
        <v>0.19</v>
      </c>
      <c r="S311" s="271">
        <f t="shared" si="306"/>
        <v>0</v>
      </c>
      <c r="T311" s="271">
        <f t="shared" si="306"/>
        <v>0</v>
      </c>
      <c r="U311" s="271">
        <f t="shared" si="306"/>
        <v>63.500000000000007</v>
      </c>
      <c r="V311" s="271">
        <f t="shared" si="306"/>
        <v>0</v>
      </c>
      <c r="W311" s="271">
        <f t="shared" si="306"/>
        <v>0</v>
      </c>
      <c r="X311" s="271">
        <f t="shared" si="306"/>
        <v>0</v>
      </c>
      <c r="Y311" s="271">
        <f t="shared" si="306"/>
        <v>0</v>
      </c>
      <c r="Z311" s="271">
        <f t="shared" si="306"/>
        <v>0.02</v>
      </c>
      <c r="AA311" s="271">
        <f t="shared" si="306"/>
        <v>0</v>
      </c>
      <c r="AB311" s="271">
        <f t="shared" si="306"/>
        <v>0</v>
      </c>
      <c r="AC311" s="271">
        <f t="shared" si="306"/>
        <v>0</v>
      </c>
      <c r="AD311" s="271">
        <f t="shared" si="306"/>
        <v>11.52</v>
      </c>
      <c r="AE311" s="271">
        <f t="shared" si="306"/>
        <v>10.78</v>
      </c>
      <c r="AF311" s="271">
        <f t="shared" si="306"/>
        <v>0.1</v>
      </c>
      <c r="AG311" s="271">
        <f t="shared" si="306"/>
        <v>0</v>
      </c>
      <c r="AH311" s="271">
        <f t="shared" si="306"/>
        <v>0</v>
      </c>
      <c r="AI311" s="271">
        <f t="shared" ref="AI311:BJ311" si="307">AI10+AI30</f>
        <v>0</v>
      </c>
      <c r="AJ311" s="271">
        <f t="shared" si="307"/>
        <v>0</v>
      </c>
      <c r="AK311" s="271">
        <f t="shared" si="307"/>
        <v>0.62</v>
      </c>
      <c r="AL311" s="271">
        <f t="shared" si="307"/>
        <v>0</v>
      </c>
      <c r="AM311" s="271">
        <f t="shared" si="307"/>
        <v>0</v>
      </c>
      <c r="AN311" s="271">
        <f t="shared" si="307"/>
        <v>0</v>
      </c>
      <c r="AO311" s="271">
        <f t="shared" si="307"/>
        <v>0</v>
      </c>
      <c r="AP311" s="271">
        <f t="shared" si="307"/>
        <v>0</v>
      </c>
      <c r="AQ311" s="271">
        <f t="shared" si="307"/>
        <v>0.02</v>
      </c>
      <c r="AR311" s="271">
        <f t="shared" si="307"/>
        <v>0</v>
      </c>
      <c r="AS311" s="271">
        <f t="shared" si="307"/>
        <v>0</v>
      </c>
      <c r="AT311" s="271">
        <f t="shared" si="307"/>
        <v>0</v>
      </c>
      <c r="AU311" s="271">
        <f t="shared" si="307"/>
        <v>0</v>
      </c>
      <c r="AV311" s="271">
        <f t="shared" si="307"/>
        <v>0</v>
      </c>
      <c r="AW311" s="271">
        <f t="shared" si="307"/>
        <v>0</v>
      </c>
      <c r="AX311" s="271">
        <f t="shared" si="307"/>
        <v>0.23</v>
      </c>
      <c r="AY311" s="271">
        <f t="shared" si="307"/>
        <v>0.3</v>
      </c>
      <c r="AZ311" s="271">
        <f t="shared" si="307"/>
        <v>0</v>
      </c>
      <c r="BA311" s="271">
        <f t="shared" si="307"/>
        <v>0</v>
      </c>
      <c r="BB311" s="271">
        <f t="shared" si="307"/>
        <v>0</v>
      </c>
      <c r="BC311" s="271">
        <f t="shared" si="307"/>
        <v>0</v>
      </c>
      <c r="BD311" s="271">
        <f t="shared" si="307"/>
        <v>51.430000000000014</v>
      </c>
      <c r="BE311" s="271">
        <f t="shared" si="307"/>
        <v>0</v>
      </c>
      <c r="BF311" s="271">
        <f t="shared" si="307"/>
        <v>0</v>
      </c>
      <c r="BG311" s="271">
        <f t="shared" si="307"/>
        <v>9.5599999999999987</v>
      </c>
      <c r="BH311" s="271">
        <f t="shared" si="307"/>
        <v>0.4</v>
      </c>
      <c r="BI311" s="271">
        <f t="shared" si="307"/>
        <v>7.16</v>
      </c>
      <c r="BJ311" s="271">
        <f t="shared" si="307"/>
        <v>0</v>
      </c>
      <c r="BK311" s="29"/>
      <c r="BL311" s="29"/>
      <c r="BM311" s="29"/>
      <c r="BN311" s="29"/>
      <c r="BO311" s="29"/>
      <c r="BP311" s="143">
        <v>0</v>
      </c>
      <c r="BR311" s="572"/>
      <c r="CH311" s="573"/>
    </row>
  </sheetData>
  <autoFilter ref="A9:CN311">
    <filterColumn colId="69">
      <filters>
        <filter val="hủy bỏ"/>
      </filters>
    </filterColumn>
  </autoFilter>
  <mergeCells count="69">
    <mergeCell ref="BP5:BP8"/>
    <mergeCell ref="BF7:BF8"/>
    <mergeCell ref="BG7:BG8"/>
    <mergeCell ref="BP40:BP41"/>
    <mergeCell ref="A304:A305"/>
    <mergeCell ref="B304:B305"/>
    <mergeCell ref="BO304:BO305"/>
    <mergeCell ref="BO40:BO41"/>
    <mergeCell ref="A58:A59"/>
    <mergeCell ref="B58:B59"/>
    <mergeCell ref="BO58:BO59"/>
    <mergeCell ref="BK5:BK8"/>
    <mergeCell ref="BL5:BL8"/>
    <mergeCell ref="BM5:BM8"/>
    <mergeCell ref="BN5:BN8"/>
    <mergeCell ref="BO5:BO8"/>
    <mergeCell ref="A194:A195"/>
    <mergeCell ref="B194:B195"/>
    <mergeCell ref="BO194:BO195"/>
    <mergeCell ref="A40:A41"/>
    <mergeCell ref="B40:B41"/>
    <mergeCell ref="R7:R8"/>
    <mergeCell ref="AZ7:AZ8"/>
    <mergeCell ref="BA7:BA8"/>
    <mergeCell ref="BB7:BB8"/>
    <mergeCell ref="BC7:BC8"/>
    <mergeCell ref="AU7:AU8"/>
    <mergeCell ref="T7:T8"/>
    <mergeCell ref="U7:U8"/>
    <mergeCell ref="V7:V8"/>
    <mergeCell ref="W7:W8"/>
    <mergeCell ref="X7:X8"/>
    <mergeCell ref="F7:F8"/>
    <mergeCell ref="G7:J7"/>
    <mergeCell ref="K7:K8"/>
    <mergeCell ref="L7:L8"/>
    <mergeCell ref="M7:Q7"/>
    <mergeCell ref="A1:B1"/>
    <mergeCell ref="A2:BP2"/>
    <mergeCell ref="A3:BP3"/>
    <mergeCell ref="A4:BN4"/>
    <mergeCell ref="A5:A8"/>
    <mergeCell ref="B5:B8"/>
    <mergeCell ref="C5:C8"/>
    <mergeCell ref="D5:D8"/>
    <mergeCell ref="E5:E8"/>
    <mergeCell ref="F5:BJ5"/>
    <mergeCell ref="AD7:AD8"/>
    <mergeCell ref="S7:S8"/>
    <mergeCell ref="BH7:BH8"/>
    <mergeCell ref="F6:T6"/>
    <mergeCell ref="U6:BF6"/>
    <mergeCell ref="BG6:BJ6"/>
    <mergeCell ref="BP304:BP305"/>
    <mergeCell ref="BE7:BE8"/>
    <mergeCell ref="AE7:AT7"/>
    <mergeCell ref="Y7:Y8"/>
    <mergeCell ref="Z7:Z8"/>
    <mergeCell ref="AA7:AA8"/>
    <mergeCell ref="AB7:AB8"/>
    <mergeCell ref="AC7:AC8"/>
    <mergeCell ref="AV7:AV8"/>
    <mergeCell ref="AW7:AW8"/>
    <mergeCell ref="AX7:AX8"/>
    <mergeCell ref="AY7:AY8"/>
    <mergeCell ref="BD7:BD8"/>
    <mergeCell ref="BI7:BI8"/>
    <mergeCell ref="BJ7:BJ8"/>
    <mergeCell ref="BP58:BP59"/>
  </mergeCells>
  <phoneticPr fontId="31" type="noConversion"/>
  <pageMargins left="0.55000000000000004" right="0.2" top="0.37" bottom="0.46" header="0.3" footer="0.3"/>
  <pageSetup paperSize="9" scale="55" orientation="landscape" r:id="rId1"/>
  <colBreaks count="1" manualBreakCount="1">
    <brk id="68" max="3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6" filterMode="1"/>
  <dimension ref="A1:DU367"/>
  <sheetViews>
    <sheetView showZeros="0" zoomScale="60" zoomScaleNormal="60" zoomScaleSheetLayoutView="80" workbookViewId="0">
      <pane xSplit="6" ySplit="9" topLeftCell="BH10" activePane="bottomRight" state="frozen"/>
      <selection activeCell="BH17" sqref="BG17:BH17"/>
      <selection pane="topRight" activeCell="BH17" sqref="BG17:BH17"/>
      <selection pane="bottomLeft" activeCell="BH17" sqref="BG17:BH17"/>
      <selection pane="bottomRight"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7" width="12" style="46" customWidth="1"/>
    <col min="8" max="8" width="12" style="39" customWidth="1"/>
    <col min="9" max="9" width="12" style="46" customWidth="1"/>
    <col min="10" max="10" width="12" style="39" customWidth="1"/>
    <col min="11" max="12" width="12" style="46" customWidth="1"/>
    <col min="13" max="13" width="12" style="39" customWidth="1"/>
    <col min="14" max="14" width="12" style="46" customWidth="1"/>
    <col min="15" max="15" width="12" style="39" customWidth="1"/>
    <col min="16" max="16" width="12" style="46" customWidth="1"/>
    <col min="17" max="20" width="12" style="39" customWidth="1"/>
    <col min="21" max="21" width="12" style="46" customWidth="1"/>
    <col min="22" max="58" width="12" style="39" customWidth="1"/>
    <col min="59" max="59" width="12" style="46" customWidth="1"/>
    <col min="60" max="62" width="12" style="39" customWidth="1"/>
    <col min="63" max="63" width="13.44140625" style="39" customWidth="1"/>
    <col min="64" max="64" width="16.33203125" style="46" customWidth="1"/>
    <col min="65" max="65" width="8.21875" style="39" customWidth="1"/>
    <col min="66" max="66" width="7.77734375" style="132" customWidth="1"/>
    <col min="67" max="67" width="26.21875" style="132" customWidth="1"/>
    <col min="68" max="68" width="15.6640625" style="132" customWidth="1"/>
    <col min="69" max="69" width="34.77734375" style="60" customWidth="1"/>
    <col min="70" max="86" width="20.77734375" style="39" customWidth="1"/>
    <col min="87" max="87" width="29.77734375" style="39" customWidth="1"/>
    <col min="88" max="103" width="20.77734375" style="39" customWidth="1"/>
    <col min="104" max="104" width="20.77734375" style="46" customWidth="1"/>
    <col min="105" max="105" width="15" style="46" customWidth="1"/>
    <col min="106" max="106" width="10.21875" style="46" customWidth="1"/>
    <col min="107" max="107" width="10.6640625" style="46" customWidth="1"/>
    <col min="108" max="109" width="8.77734375" style="46" customWidth="1"/>
    <col min="110" max="110" width="24" style="46" customWidth="1"/>
    <col min="111" max="111" width="9.21875" style="46" customWidth="1"/>
    <col min="112" max="112" width="0.21875" style="46" customWidth="1"/>
    <col min="113" max="116" width="8.77734375" style="46" customWidth="1"/>
    <col min="117" max="117" width="23.77734375" style="46" customWidth="1"/>
    <col min="118" max="118" width="8.77734375" style="46" customWidth="1"/>
    <col min="119" max="119" width="21.5546875" style="46" customWidth="1"/>
    <col min="120" max="121" width="8.77734375" style="46" customWidth="1"/>
    <col min="122" max="122" width="20.6640625" style="46" customWidth="1"/>
    <col min="123" max="123" width="20.88671875" style="46" customWidth="1"/>
    <col min="124" max="124" width="13.109375" style="46" customWidth="1"/>
    <col min="125" max="16384" width="8.77734375" style="46"/>
  </cols>
  <sheetData>
    <row r="1" spans="1:124"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4"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4"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4"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751" t="s">
        <v>377</v>
      </c>
    </row>
    <row r="6" spans="1:124"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751"/>
    </row>
    <row r="7" spans="1:124"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751"/>
    </row>
    <row r="8" spans="1:124" s="26" customFormat="1" ht="64.349999999999994"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751"/>
      <c r="DS8" s="26" t="s">
        <v>916</v>
      </c>
      <c r="DT8" s="26" t="s">
        <v>917</v>
      </c>
    </row>
    <row r="9" spans="1:124" s="26" customFormat="1" ht="27.6"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s="26" customFormat="1" ht="27.6" hidden="1" customHeight="1" x14ac:dyDescent="0.3">
      <c r="A10" s="138">
        <v>1</v>
      </c>
      <c r="B10" s="139" t="s">
        <v>126</v>
      </c>
      <c r="C10" s="140">
        <f t="shared" ref="C10:C73" si="0">D10+E10</f>
        <v>89</v>
      </c>
      <c r="D10" s="141">
        <f>D11+D28</f>
        <v>0</v>
      </c>
      <c r="E10" s="141">
        <f t="shared" ref="E10:E30" si="1">F10+U10+BG10</f>
        <v>89</v>
      </c>
      <c r="F10" s="141">
        <f t="shared" ref="F10:F30" si="2">G10+K10+L10+M10+R10+S10+T10</f>
        <v>89</v>
      </c>
      <c r="G10" s="141">
        <f t="shared" ref="G10:L10" si="3">G11+G28</f>
        <v>0</v>
      </c>
      <c r="H10" s="141">
        <f t="shared" si="3"/>
        <v>0</v>
      </c>
      <c r="I10" s="141">
        <f t="shared" si="3"/>
        <v>0</v>
      </c>
      <c r="J10" s="141">
        <f t="shared" si="3"/>
        <v>0</v>
      </c>
      <c r="K10" s="141">
        <f t="shared" si="3"/>
        <v>0.9</v>
      </c>
      <c r="L10" s="141">
        <f t="shared" si="3"/>
        <v>0.5</v>
      </c>
      <c r="M10" s="141">
        <f t="shared" ref="M10:M30" si="4">SUM(N10:P10)</f>
        <v>87.6</v>
      </c>
      <c r="N10" s="141">
        <f t="shared" ref="N10:T10" si="5">N11+N28</f>
        <v>0</v>
      </c>
      <c r="O10" s="141">
        <f t="shared" si="5"/>
        <v>0</v>
      </c>
      <c r="P10" s="141">
        <f t="shared" si="5"/>
        <v>87.6</v>
      </c>
      <c r="Q10" s="141">
        <f t="shared" si="5"/>
        <v>0</v>
      </c>
      <c r="R10" s="141">
        <f t="shared" si="5"/>
        <v>0</v>
      </c>
      <c r="S10" s="141">
        <f t="shared" si="5"/>
        <v>0</v>
      </c>
      <c r="T10" s="141">
        <f t="shared" si="5"/>
        <v>0</v>
      </c>
      <c r="U10" s="141">
        <f t="shared" ref="U10:U30" si="6">V10+W10+X10+Y10+Z10+AA10+AB10+AC10+AD10+AU10+AV10+AW10+AX10+AY10+AZ10+BA10+BB10+BC10+BD10+BE10+BF10</f>
        <v>0</v>
      </c>
      <c r="V10" s="141">
        <f t="shared" ref="V10:AC10" si="7">V11+V28</f>
        <v>0</v>
      </c>
      <c r="W10" s="141">
        <f t="shared" si="7"/>
        <v>0</v>
      </c>
      <c r="X10" s="141">
        <f t="shared" si="7"/>
        <v>0</v>
      </c>
      <c r="Y10" s="141">
        <f t="shared" si="7"/>
        <v>0</v>
      </c>
      <c r="Z10" s="141">
        <f t="shared" si="7"/>
        <v>0</v>
      </c>
      <c r="AA10" s="141">
        <f t="shared" si="7"/>
        <v>0</v>
      </c>
      <c r="AB10" s="141">
        <f t="shared" si="7"/>
        <v>0</v>
      </c>
      <c r="AC10" s="141">
        <f t="shared" si="7"/>
        <v>0</v>
      </c>
      <c r="AD10" s="141">
        <f t="shared" ref="AD10:AD30" si="8">SUM(AE10:AT10)</f>
        <v>0</v>
      </c>
      <c r="AE10" s="141">
        <f t="shared" ref="AE10:BF10" si="9">AE11+AE28</f>
        <v>0</v>
      </c>
      <c r="AF10" s="141">
        <f t="shared" si="9"/>
        <v>0</v>
      </c>
      <c r="AG10" s="141">
        <f t="shared" si="9"/>
        <v>0</v>
      </c>
      <c r="AH10" s="141">
        <f t="shared" si="9"/>
        <v>0</v>
      </c>
      <c r="AI10" s="141">
        <f t="shared" si="9"/>
        <v>0</v>
      </c>
      <c r="AJ10" s="141">
        <f t="shared" si="9"/>
        <v>0</v>
      </c>
      <c r="AK10" s="141">
        <f t="shared" si="9"/>
        <v>0</v>
      </c>
      <c r="AL10" s="141">
        <f t="shared" si="9"/>
        <v>0</v>
      </c>
      <c r="AM10" s="141">
        <f t="shared" si="9"/>
        <v>0</v>
      </c>
      <c r="AN10" s="141">
        <f t="shared" si="9"/>
        <v>0</v>
      </c>
      <c r="AO10" s="141">
        <f t="shared" si="9"/>
        <v>0</v>
      </c>
      <c r="AP10" s="141">
        <f t="shared" si="9"/>
        <v>0</v>
      </c>
      <c r="AQ10" s="141">
        <f t="shared" si="9"/>
        <v>0</v>
      </c>
      <c r="AR10" s="141">
        <f t="shared" si="9"/>
        <v>0</v>
      </c>
      <c r="AS10" s="141">
        <f t="shared" si="9"/>
        <v>0</v>
      </c>
      <c r="AT10" s="141">
        <f t="shared" si="9"/>
        <v>0</v>
      </c>
      <c r="AU10" s="141">
        <f t="shared" si="9"/>
        <v>0</v>
      </c>
      <c r="AV10" s="141">
        <f t="shared" si="9"/>
        <v>0</v>
      </c>
      <c r="AW10" s="141">
        <f t="shared" si="9"/>
        <v>0</v>
      </c>
      <c r="AX10" s="141">
        <f t="shared" si="9"/>
        <v>0</v>
      </c>
      <c r="AY10" s="141">
        <f t="shared" si="9"/>
        <v>0</v>
      </c>
      <c r="AZ10" s="141">
        <f t="shared" si="9"/>
        <v>0</v>
      </c>
      <c r="BA10" s="141">
        <f t="shared" si="9"/>
        <v>0</v>
      </c>
      <c r="BB10" s="141">
        <f t="shared" si="9"/>
        <v>0</v>
      </c>
      <c r="BC10" s="141">
        <f t="shared" si="9"/>
        <v>0</v>
      </c>
      <c r="BD10" s="141">
        <f t="shared" si="9"/>
        <v>0</v>
      </c>
      <c r="BE10" s="141">
        <f t="shared" si="9"/>
        <v>0</v>
      </c>
      <c r="BF10" s="141">
        <f t="shared" si="9"/>
        <v>0</v>
      </c>
      <c r="BG10" s="141">
        <f t="shared" ref="BG10:BG30" si="10">BH10+BI10+BJ10</f>
        <v>0</v>
      </c>
      <c r="BH10" s="141">
        <f>BH11+BH28</f>
        <v>0</v>
      </c>
      <c r="BI10" s="141">
        <f>BI11+BI28</f>
        <v>0</v>
      </c>
      <c r="BJ10" s="141">
        <f>BJ11+BJ28</f>
        <v>0</v>
      </c>
      <c r="BK10" s="142"/>
      <c r="BL10" s="29"/>
      <c r="BM10" s="142"/>
      <c r="BN10" s="142"/>
      <c r="BO10" s="142"/>
      <c r="BP10" s="143">
        <v>0</v>
      </c>
      <c r="BQ10" s="144"/>
    </row>
    <row r="11" spans="1:124" s="26" customFormat="1" ht="37.5" hidden="1" x14ac:dyDescent="0.3">
      <c r="A11" s="145" t="s">
        <v>127</v>
      </c>
      <c r="B11" s="139" t="s">
        <v>128</v>
      </c>
      <c r="C11" s="140">
        <f t="shared" si="0"/>
        <v>89</v>
      </c>
      <c r="D11" s="141">
        <f>D12+D27</f>
        <v>0</v>
      </c>
      <c r="E11" s="141">
        <f t="shared" si="1"/>
        <v>89</v>
      </c>
      <c r="F11" s="141">
        <f t="shared" si="2"/>
        <v>89</v>
      </c>
      <c r="G11" s="141">
        <f t="shared" ref="G11:L11" si="11">G12+G27</f>
        <v>0</v>
      </c>
      <c r="H11" s="141">
        <f t="shared" si="11"/>
        <v>0</v>
      </c>
      <c r="I11" s="141">
        <f t="shared" si="11"/>
        <v>0</v>
      </c>
      <c r="J11" s="141">
        <f t="shared" si="11"/>
        <v>0</v>
      </c>
      <c r="K11" s="141">
        <f t="shared" si="11"/>
        <v>0.9</v>
      </c>
      <c r="L11" s="141">
        <f t="shared" si="11"/>
        <v>0.5</v>
      </c>
      <c r="M11" s="141">
        <f t="shared" si="4"/>
        <v>87.6</v>
      </c>
      <c r="N11" s="141">
        <f t="shared" ref="N11:T11" si="12">N12+N27</f>
        <v>0</v>
      </c>
      <c r="O11" s="141">
        <f t="shared" si="12"/>
        <v>0</v>
      </c>
      <c r="P11" s="141">
        <f t="shared" si="12"/>
        <v>87.6</v>
      </c>
      <c r="Q11" s="141">
        <f t="shared" si="12"/>
        <v>0</v>
      </c>
      <c r="R11" s="141">
        <f t="shared" si="12"/>
        <v>0</v>
      </c>
      <c r="S11" s="141">
        <f t="shared" si="12"/>
        <v>0</v>
      </c>
      <c r="T11" s="141">
        <f t="shared" si="12"/>
        <v>0</v>
      </c>
      <c r="U11" s="141">
        <f t="shared" si="6"/>
        <v>0</v>
      </c>
      <c r="V11" s="141">
        <f t="shared" ref="V11:AC11" si="13">V12+V27</f>
        <v>0</v>
      </c>
      <c r="W11" s="141">
        <f t="shared" si="13"/>
        <v>0</v>
      </c>
      <c r="X11" s="141">
        <f t="shared" si="13"/>
        <v>0</v>
      </c>
      <c r="Y11" s="141">
        <f t="shared" si="13"/>
        <v>0</v>
      </c>
      <c r="Z11" s="141">
        <f t="shared" si="13"/>
        <v>0</v>
      </c>
      <c r="AA11" s="141">
        <f t="shared" si="13"/>
        <v>0</v>
      </c>
      <c r="AB11" s="141">
        <f t="shared" si="13"/>
        <v>0</v>
      </c>
      <c r="AC11" s="141">
        <f t="shared" si="13"/>
        <v>0</v>
      </c>
      <c r="AD11" s="141">
        <f t="shared" si="8"/>
        <v>0</v>
      </c>
      <c r="AE11" s="141">
        <f t="shared" ref="AE11:BF11" si="14">AE12+AE27</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10"/>
        <v>0</v>
      </c>
      <c r="BH11" s="141">
        <f>BH12+BH27</f>
        <v>0</v>
      </c>
      <c r="BI11" s="141">
        <f>BI12+BI27</f>
        <v>0</v>
      </c>
      <c r="BJ11" s="141">
        <f>BJ12+BJ27</f>
        <v>0</v>
      </c>
      <c r="BK11" s="146"/>
      <c r="BL11" s="29"/>
      <c r="BM11" s="142"/>
      <c r="BN11" s="142"/>
      <c r="BO11" s="142"/>
      <c r="BP11" s="143">
        <v>0</v>
      </c>
      <c r="BQ11" s="147"/>
    </row>
    <row r="12" spans="1:124" s="26" customFormat="1" ht="37.5" hidden="1" x14ac:dyDescent="0.3">
      <c r="A12" s="145" t="s">
        <v>129</v>
      </c>
      <c r="B12" s="139" t="s">
        <v>130</v>
      </c>
      <c r="C12" s="140">
        <f t="shared" si="0"/>
        <v>89</v>
      </c>
      <c r="D12" s="141">
        <f>SUM(D21:D26)</f>
        <v>0</v>
      </c>
      <c r="E12" s="141">
        <f t="shared" si="1"/>
        <v>89</v>
      </c>
      <c r="F12" s="141">
        <f t="shared" si="2"/>
        <v>89</v>
      </c>
      <c r="G12" s="141">
        <f t="shared" ref="G12:L12" si="15">SUM(G13:G26)</f>
        <v>0</v>
      </c>
      <c r="H12" s="141">
        <f t="shared" si="15"/>
        <v>0</v>
      </c>
      <c r="I12" s="141">
        <f t="shared" si="15"/>
        <v>0</v>
      </c>
      <c r="J12" s="141">
        <f t="shared" si="15"/>
        <v>0</v>
      </c>
      <c r="K12" s="141">
        <f t="shared" si="15"/>
        <v>0.9</v>
      </c>
      <c r="L12" s="141">
        <f t="shared" si="15"/>
        <v>0.5</v>
      </c>
      <c r="M12" s="141">
        <f t="shared" si="4"/>
        <v>87.6</v>
      </c>
      <c r="N12" s="141">
        <f t="shared" ref="N12:T12" si="16">SUM(N13:N26)</f>
        <v>0</v>
      </c>
      <c r="O12" s="141">
        <f t="shared" si="16"/>
        <v>0</v>
      </c>
      <c r="P12" s="141">
        <f t="shared" si="16"/>
        <v>87.6</v>
      </c>
      <c r="Q12" s="141">
        <f t="shared" si="16"/>
        <v>0</v>
      </c>
      <c r="R12" s="141">
        <f t="shared" si="16"/>
        <v>0</v>
      </c>
      <c r="S12" s="141">
        <f t="shared" si="16"/>
        <v>0</v>
      </c>
      <c r="T12" s="141">
        <f t="shared" si="16"/>
        <v>0</v>
      </c>
      <c r="U12" s="141">
        <f t="shared" si="6"/>
        <v>0</v>
      </c>
      <c r="V12" s="141">
        <f t="shared" ref="V12:AC12" si="17">SUM(V13:V26)</f>
        <v>0</v>
      </c>
      <c r="W12" s="141">
        <f t="shared" si="17"/>
        <v>0</v>
      </c>
      <c r="X12" s="141">
        <f t="shared" si="17"/>
        <v>0</v>
      </c>
      <c r="Y12" s="141">
        <f t="shared" si="17"/>
        <v>0</v>
      </c>
      <c r="Z12" s="141">
        <f t="shared" si="17"/>
        <v>0</v>
      </c>
      <c r="AA12" s="141">
        <f t="shared" si="17"/>
        <v>0</v>
      </c>
      <c r="AB12" s="141">
        <f t="shared" si="17"/>
        <v>0</v>
      </c>
      <c r="AC12" s="141">
        <f t="shared" si="17"/>
        <v>0</v>
      </c>
      <c r="AD12" s="141">
        <f t="shared" si="8"/>
        <v>0</v>
      </c>
      <c r="AE12" s="141">
        <f t="shared" ref="AE12:BF12" si="18">SUM(AE13:AE26)</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10"/>
        <v>0</v>
      </c>
      <c r="BH12" s="141">
        <f>SUM(BH13:BH26)</f>
        <v>0</v>
      </c>
      <c r="BI12" s="141">
        <f>SUM(BI13:BI26)</f>
        <v>0</v>
      </c>
      <c r="BJ12" s="141">
        <f>SUM(BJ13:BJ26)</f>
        <v>0</v>
      </c>
      <c r="BK12" s="146"/>
      <c r="BL12" s="29"/>
      <c r="BM12" s="142"/>
      <c r="BN12" s="142"/>
      <c r="BO12" s="142"/>
      <c r="BP12" s="143">
        <v>0</v>
      </c>
      <c r="BQ12" s="147"/>
      <c r="CE12" s="148">
        <f>C12-2308.64</f>
        <v>-2219.64</v>
      </c>
    </row>
    <row r="13" spans="1:124" ht="37.5" hidden="1" x14ac:dyDescent="0.3">
      <c r="A13" s="149">
        <v>1</v>
      </c>
      <c r="B13" s="56" t="s">
        <v>544</v>
      </c>
      <c r="C13" s="140">
        <f t="shared" si="0"/>
        <v>47</v>
      </c>
      <c r="D13" s="140"/>
      <c r="E13" s="140">
        <f t="shared" si="1"/>
        <v>47</v>
      </c>
      <c r="F13" s="140">
        <f t="shared" si="2"/>
        <v>47</v>
      </c>
      <c r="G13" s="150"/>
      <c r="H13" s="150"/>
      <c r="I13" s="150"/>
      <c r="J13" s="150"/>
      <c r="K13" s="150"/>
      <c r="L13" s="150"/>
      <c r="M13" s="140">
        <f t="shared" si="4"/>
        <v>47</v>
      </c>
      <c r="N13" s="150"/>
      <c r="O13" s="150"/>
      <c r="P13" s="151">
        <v>47</v>
      </c>
      <c r="Q13" s="150"/>
      <c r="R13" s="150"/>
      <c r="S13" s="150"/>
      <c r="T13" s="150"/>
      <c r="U13" s="140">
        <f t="shared" si="6"/>
        <v>0</v>
      </c>
      <c r="V13" s="150"/>
      <c r="W13" s="150"/>
      <c r="X13" s="150"/>
      <c r="Y13" s="150"/>
      <c r="Z13" s="150"/>
      <c r="AA13" s="150"/>
      <c r="AB13" s="150"/>
      <c r="AC13" s="150"/>
      <c r="AD13" s="141">
        <f t="shared" si="8"/>
        <v>0</v>
      </c>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40">
        <f t="shared" si="10"/>
        <v>0</v>
      </c>
      <c r="BH13" s="133"/>
      <c r="BI13" s="133"/>
      <c r="BJ13" s="133"/>
      <c r="BK13" s="152" t="s">
        <v>409</v>
      </c>
      <c r="BL13" s="153" t="s">
        <v>161</v>
      </c>
      <c r="BM13" s="154" t="s">
        <v>645</v>
      </c>
      <c r="BN13" s="154" t="s">
        <v>85</v>
      </c>
      <c r="BO13" s="149" t="s">
        <v>581</v>
      </c>
      <c r="BP13" s="149" t="s">
        <v>606</v>
      </c>
      <c r="BQ13" s="60" t="s">
        <v>384</v>
      </c>
      <c r="BR13" s="46"/>
      <c r="BS13" s="46"/>
      <c r="BT13" s="46"/>
      <c r="BU13" s="46"/>
      <c r="BV13" s="46"/>
      <c r="BW13" s="46"/>
      <c r="BX13" s="46"/>
      <c r="BY13" s="46"/>
      <c r="BZ13" s="46">
        <f t="shared" ref="BZ13:BZ26" si="19">SUM(G13:BJ13)</f>
        <v>94</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668</v>
      </c>
      <c r="DR13" s="46" t="s">
        <v>852</v>
      </c>
    </row>
    <row r="14" spans="1:124" ht="56.25" hidden="1" x14ac:dyDescent="0.3">
      <c r="A14" s="149">
        <f t="shared" ref="A14:A26" si="20">A13+1</f>
        <v>2</v>
      </c>
      <c r="B14" s="56" t="s">
        <v>545</v>
      </c>
      <c r="C14" s="140">
        <f t="shared" si="0"/>
        <v>24.7</v>
      </c>
      <c r="D14" s="140"/>
      <c r="E14" s="140">
        <f t="shared" si="1"/>
        <v>24.7</v>
      </c>
      <c r="F14" s="140">
        <f t="shared" si="2"/>
        <v>24.7</v>
      </c>
      <c r="G14" s="150"/>
      <c r="H14" s="150"/>
      <c r="I14" s="150"/>
      <c r="J14" s="150"/>
      <c r="K14" s="150"/>
      <c r="L14" s="150"/>
      <c r="M14" s="140">
        <f t="shared" si="4"/>
        <v>24.7</v>
      </c>
      <c r="N14" s="150"/>
      <c r="O14" s="150"/>
      <c r="P14" s="151">
        <v>24.7</v>
      </c>
      <c r="Q14" s="150"/>
      <c r="R14" s="150"/>
      <c r="S14" s="150"/>
      <c r="T14" s="150"/>
      <c r="U14" s="140">
        <f t="shared" si="6"/>
        <v>0</v>
      </c>
      <c r="V14" s="150"/>
      <c r="W14" s="150"/>
      <c r="X14" s="150"/>
      <c r="Y14" s="150"/>
      <c r="Z14" s="150"/>
      <c r="AA14" s="150"/>
      <c r="AB14" s="150"/>
      <c r="AC14" s="150"/>
      <c r="AD14" s="141">
        <f t="shared" si="8"/>
        <v>0</v>
      </c>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40">
        <f t="shared" si="10"/>
        <v>0</v>
      </c>
      <c r="BH14" s="133"/>
      <c r="BI14" s="133"/>
      <c r="BJ14" s="133"/>
      <c r="BK14" s="152" t="s">
        <v>409</v>
      </c>
      <c r="BL14" s="153" t="s">
        <v>161</v>
      </c>
      <c r="BM14" s="154" t="s">
        <v>646</v>
      </c>
      <c r="BN14" s="154" t="s">
        <v>85</v>
      </c>
      <c r="BO14" s="149" t="s">
        <v>580</v>
      </c>
      <c r="BP14" s="149" t="s">
        <v>606</v>
      </c>
      <c r="BQ14" s="60" t="s">
        <v>384</v>
      </c>
      <c r="BY14" s="46"/>
      <c r="BZ14" s="46">
        <f t="shared" si="19"/>
        <v>49.4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852</v>
      </c>
    </row>
    <row r="15" spans="1:124" ht="56.25" hidden="1" x14ac:dyDescent="0.3">
      <c r="A15" s="149">
        <f t="shared" si="20"/>
        <v>3</v>
      </c>
      <c r="B15" s="56" t="s">
        <v>766</v>
      </c>
      <c r="C15" s="140">
        <f t="shared" si="0"/>
        <v>0.1</v>
      </c>
      <c r="D15" s="140"/>
      <c r="E15" s="140">
        <f t="shared" si="1"/>
        <v>0.1</v>
      </c>
      <c r="F15" s="140">
        <f t="shared" si="2"/>
        <v>0.1</v>
      </c>
      <c r="G15" s="150"/>
      <c r="H15" s="150"/>
      <c r="I15" s="150"/>
      <c r="J15" s="150"/>
      <c r="K15" s="155"/>
      <c r="L15" s="155">
        <v>0.1</v>
      </c>
      <c r="M15" s="140">
        <f t="shared" si="4"/>
        <v>0</v>
      </c>
      <c r="N15" s="150"/>
      <c r="O15" s="150"/>
      <c r="P15" s="151"/>
      <c r="Q15" s="150"/>
      <c r="R15" s="150"/>
      <c r="S15" s="150"/>
      <c r="T15" s="150"/>
      <c r="U15" s="140">
        <f t="shared" si="6"/>
        <v>0</v>
      </c>
      <c r="V15" s="150"/>
      <c r="W15" s="150"/>
      <c r="X15" s="150"/>
      <c r="Y15" s="150"/>
      <c r="Z15" s="150"/>
      <c r="AA15" s="150"/>
      <c r="AB15" s="150"/>
      <c r="AC15" s="150"/>
      <c r="AD15" s="141">
        <f t="shared" si="8"/>
        <v>0</v>
      </c>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40">
        <f t="shared" si="10"/>
        <v>0</v>
      </c>
      <c r="BH15" s="133"/>
      <c r="BI15" s="133"/>
      <c r="BJ15" s="133"/>
      <c r="BK15" s="152" t="s">
        <v>409</v>
      </c>
      <c r="BL15" s="149" t="s">
        <v>169</v>
      </c>
      <c r="BM15" s="154" t="s">
        <v>632</v>
      </c>
      <c r="BN15" s="154" t="s">
        <v>85</v>
      </c>
      <c r="BO15" s="239" t="s">
        <v>768</v>
      </c>
      <c r="BP15" s="149" t="s">
        <v>606</v>
      </c>
      <c r="BQ15" s="60" t="s">
        <v>384</v>
      </c>
      <c r="BR15" s="46"/>
      <c r="BS15" s="46"/>
      <c r="BT15" s="46"/>
      <c r="BU15" s="46"/>
      <c r="BV15" s="46"/>
      <c r="BW15" s="46"/>
      <c r="BX15" s="46"/>
      <c r="BY15" s="46"/>
      <c r="BZ15" s="46">
        <f t="shared" si="19"/>
        <v>0.1</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F15" s="46" t="s">
        <v>469</v>
      </c>
      <c r="DG15" s="46" t="s">
        <v>723</v>
      </c>
      <c r="DR15" s="46" t="s">
        <v>852</v>
      </c>
      <c r="DT15" s="46" t="s">
        <v>854</v>
      </c>
    </row>
    <row r="16" spans="1:124" ht="56.25" hidden="1" x14ac:dyDescent="0.3">
      <c r="A16" s="149">
        <f t="shared" si="20"/>
        <v>4</v>
      </c>
      <c r="B16" s="56" t="s">
        <v>767</v>
      </c>
      <c r="C16" s="140">
        <f t="shared" si="0"/>
        <v>0.1</v>
      </c>
      <c r="D16" s="140"/>
      <c r="E16" s="140">
        <f t="shared" si="1"/>
        <v>0.1</v>
      </c>
      <c r="F16" s="140">
        <f t="shared" si="2"/>
        <v>0.1</v>
      </c>
      <c r="G16" s="150"/>
      <c r="H16" s="150"/>
      <c r="I16" s="150"/>
      <c r="J16" s="150"/>
      <c r="K16" s="155"/>
      <c r="L16" s="155">
        <v>0.1</v>
      </c>
      <c r="M16" s="140">
        <f t="shared" si="4"/>
        <v>0</v>
      </c>
      <c r="N16" s="150"/>
      <c r="O16" s="150"/>
      <c r="P16" s="150"/>
      <c r="Q16" s="150"/>
      <c r="R16" s="150"/>
      <c r="S16" s="150"/>
      <c r="T16" s="150"/>
      <c r="U16" s="140">
        <f t="shared" si="6"/>
        <v>0</v>
      </c>
      <c r="V16" s="150"/>
      <c r="W16" s="150"/>
      <c r="X16" s="150"/>
      <c r="Y16" s="150"/>
      <c r="Z16" s="150"/>
      <c r="AA16" s="150"/>
      <c r="AB16" s="150"/>
      <c r="AC16" s="150"/>
      <c r="AD16" s="141">
        <f t="shared" si="8"/>
        <v>0</v>
      </c>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40">
        <f t="shared" si="10"/>
        <v>0</v>
      </c>
      <c r="BH16" s="133"/>
      <c r="BI16" s="133"/>
      <c r="BJ16" s="133"/>
      <c r="BK16" s="152" t="s">
        <v>409</v>
      </c>
      <c r="BL16" s="149" t="s">
        <v>373</v>
      </c>
      <c r="BM16" s="154" t="s">
        <v>411</v>
      </c>
      <c r="BN16" s="154" t="s">
        <v>85</v>
      </c>
      <c r="BO16" s="239" t="s">
        <v>768</v>
      </c>
      <c r="BP16" s="149" t="s">
        <v>606</v>
      </c>
      <c r="BQ16" s="60" t="s">
        <v>384</v>
      </c>
      <c r="BR16" s="46"/>
      <c r="BS16" s="46"/>
      <c r="BT16" s="46"/>
      <c r="BU16" s="46"/>
      <c r="BV16" s="46"/>
      <c r="BW16" s="46"/>
      <c r="BX16" s="46"/>
      <c r="BY16" s="46"/>
      <c r="BZ16" s="46">
        <f t="shared" si="19"/>
        <v>0.1</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469</v>
      </c>
      <c r="DG16" s="46" t="s">
        <v>723</v>
      </c>
      <c r="DR16" s="46" t="s">
        <v>852</v>
      </c>
      <c r="DT16" s="46" t="s">
        <v>915</v>
      </c>
    </row>
    <row r="17" spans="1:124" ht="56.25" hidden="1" x14ac:dyDescent="0.3">
      <c r="A17" s="149">
        <f t="shared" si="20"/>
        <v>5</v>
      </c>
      <c r="B17" s="56" t="s">
        <v>769</v>
      </c>
      <c r="C17" s="140">
        <f t="shared" si="0"/>
        <v>0.1</v>
      </c>
      <c r="D17" s="140"/>
      <c r="E17" s="140">
        <f t="shared" si="1"/>
        <v>0.1</v>
      </c>
      <c r="F17" s="140">
        <f t="shared" si="2"/>
        <v>0.1</v>
      </c>
      <c r="G17" s="150"/>
      <c r="H17" s="150"/>
      <c r="I17" s="150"/>
      <c r="J17" s="150"/>
      <c r="K17" s="155"/>
      <c r="L17" s="155">
        <v>0.1</v>
      </c>
      <c r="M17" s="140">
        <f t="shared" si="4"/>
        <v>0</v>
      </c>
      <c r="N17" s="150"/>
      <c r="O17" s="150"/>
      <c r="P17" s="150"/>
      <c r="Q17" s="150"/>
      <c r="R17" s="150"/>
      <c r="S17" s="150"/>
      <c r="T17" s="150"/>
      <c r="U17" s="140">
        <f t="shared" si="6"/>
        <v>0</v>
      </c>
      <c r="V17" s="150"/>
      <c r="W17" s="150"/>
      <c r="X17" s="150"/>
      <c r="Y17" s="150"/>
      <c r="Z17" s="150"/>
      <c r="AA17" s="150"/>
      <c r="AB17" s="150"/>
      <c r="AC17" s="150"/>
      <c r="AD17" s="141">
        <f t="shared" si="8"/>
        <v>0</v>
      </c>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40">
        <f t="shared" si="10"/>
        <v>0</v>
      </c>
      <c r="BH17" s="133"/>
      <c r="BI17" s="133"/>
      <c r="BJ17" s="133"/>
      <c r="BK17" s="152" t="s">
        <v>409</v>
      </c>
      <c r="BL17" s="149" t="s">
        <v>199</v>
      </c>
      <c r="BM17" s="154" t="s">
        <v>411</v>
      </c>
      <c r="BN17" s="154" t="s">
        <v>85</v>
      </c>
      <c r="BO17" s="239" t="s">
        <v>768</v>
      </c>
      <c r="BP17" s="149" t="s">
        <v>606</v>
      </c>
      <c r="BQ17" s="60" t="s">
        <v>384</v>
      </c>
      <c r="BR17" s="46"/>
      <c r="BS17" s="46"/>
      <c r="BT17" s="46"/>
      <c r="BU17" s="46"/>
      <c r="BV17" s="46"/>
      <c r="BW17" s="46"/>
      <c r="BX17" s="46"/>
      <c r="BY17" s="46"/>
      <c r="BZ17" s="46">
        <f t="shared" si="19"/>
        <v>0.1</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469</v>
      </c>
      <c r="DG17" s="46" t="s">
        <v>723</v>
      </c>
      <c r="DR17" s="46" t="s">
        <v>852</v>
      </c>
      <c r="DS17" s="46" t="s">
        <v>902</v>
      </c>
      <c r="DT17" s="46" t="s">
        <v>915</v>
      </c>
    </row>
    <row r="18" spans="1:124" ht="56.25" hidden="1" x14ac:dyDescent="0.3">
      <c r="A18" s="149">
        <f t="shared" si="20"/>
        <v>6</v>
      </c>
      <c r="B18" s="56" t="s">
        <v>775</v>
      </c>
      <c r="C18" s="140">
        <f t="shared" si="0"/>
        <v>1</v>
      </c>
      <c r="D18" s="140"/>
      <c r="E18" s="140">
        <f t="shared" si="1"/>
        <v>1</v>
      </c>
      <c r="F18" s="140">
        <f t="shared" si="2"/>
        <v>1</v>
      </c>
      <c r="G18" s="150"/>
      <c r="H18" s="150"/>
      <c r="I18" s="150"/>
      <c r="J18" s="150"/>
      <c r="K18" s="155">
        <v>0.9</v>
      </c>
      <c r="L18" s="155">
        <v>0.1</v>
      </c>
      <c r="M18" s="140">
        <f t="shared" si="4"/>
        <v>0</v>
      </c>
      <c r="N18" s="150"/>
      <c r="O18" s="150"/>
      <c r="P18" s="150"/>
      <c r="Q18" s="150"/>
      <c r="R18" s="150"/>
      <c r="S18" s="150"/>
      <c r="T18" s="150"/>
      <c r="U18" s="140">
        <f t="shared" si="6"/>
        <v>0</v>
      </c>
      <c r="V18" s="150"/>
      <c r="W18" s="150"/>
      <c r="X18" s="150"/>
      <c r="Y18" s="150"/>
      <c r="Z18" s="150"/>
      <c r="AA18" s="150"/>
      <c r="AB18" s="150"/>
      <c r="AC18" s="150"/>
      <c r="AD18" s="141">
        <f t="shared" si="8"/>
        <v>0</v>
      </c>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40">
        <f t="shared" si="10"/>
        <v>0</v>
      </c>
      <c r="BH18" s="133"/>
      <c r="BI18" s="133"/>
      <c r="BJ18" s="133"/>
      <c r="BK18" s="152" t="s">
        <v>409</v>
      </c>
      <c r="BL18" s="149" t="s">
        <v>137</v>
      </c>
      <c r="BM18" s="154" t="s">
        <v>411</v>
      </c>
      <c r="BN18" s="154" t="s">
        <v>85</v>
      </c>
      <c r="BO18" s="239" t="s">
        <v>768</v>
      </c>
      <c r="BP18" s="149" t="s">
        <v>606</v>
      </c>
      <c r="BQ18" s="60" t="s">
        <v>384</v>
      </c>
      <c r="BR18" s="46"/>
      <c r="BS18" s="46"/>
      <c r="BT18" s="46"/>
      <c r="BU18" s="46"/>
      <c r="BV18" s="46"/>
      <c r="BW18" s="46"/>
      <c r="BX18" s="46"/>
      <c r="BY18" s="46"/>
      <c r="BZ18" s="46">
        <f t="shared" si="19"/>
        <v>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F18" s="46" t="s">
        <v>469</v>
      </c>
      <c r="DG18" s="46" t="s">
        <v>723</v>
      </c>
      <c r="DR18" s="46" t="s">
        <v>852</v>
      </c>
    </row>
    <row r="19" spans="1:124" ht="56.25" hidden="1" x14ac:dyDescent="0.3">
      <c r="A19" s="149">
        <f t="shared" si="20"/>
        <v>7</v>
      </c>
      <c r="B19" s="56" t="s">
        <v>546</v>
      </c>
      <c r="C19" s="140">
        <f t="shared" si="0"/>
        <v>0.1</v>
      </c>
      <c r="D19" s="140"/>
      <c r="E19" s="140">
        <f t="shared" si="1"/>
        <v>0.1</v>
      </c>
      <c r="F19" s="140">
        <f t="shared" si="2"/>
        <v>0.1</v>
      </c>
      <c r="G19" s="150"/>
      <c r="H19" s="150"/>
      <c r="I19" s="150"/>
      <c r="J19" s="150"/>
      <c r="K19" s="150"/>
      <c r="L19" s="150">
        <v>0.1</v>
      </c>
      <c r="M19" s="140">
        <f t="shared" si="4"/>
        <v>0</v>
      </c>
      <c r="N19" s="150"/>
      <c r="O19" s="150"/>
      <c r="P19" s="150"/>
      <c r="Q19" s="150"/>
      <c r="R19" s="150"/>
      <c r="S19" s="150"/>
      <c r="T19" s="150"/>
      <c r="U19" s="140">
        <f t="shared" si="6"/>
        <v>0</v>
      </c>
      <c r="V19" s="150"/>
      <c r="W19" s="150"/>
      <c r="X19" s="150"/>
      <c r="Y19" s="150"/>
      <c r="Z19" s="150"/>
      <c r="AA19" s="150"/>
      <c r="AB19" s="150"/>
      <c r="AC19" s="150"/>
      <c r="AD19" s="141">
        <f t="shared" si="8"/>
        <v>0</v>
      </c>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40">
        <f t="shared" si="10"/>
        <v>0</v>
      </c>
      <c r="BH19" s="133"/>
      <c r="BI19" s="133"/>
      <c r="BJ19" s="133"/>
      <c r="BK19" s="152" t="s">
        <v>409</v>
      </c>
      <c r="BL19" s="149" t="s">
        <v>137</v>
      </c>
      <c r="BM19" s="154" t="s">
        <v>411</v>
      </c>
      <c r="BN19" s="154" t="s">
        <v>85</v>
      </c>
      <c r="BO19" s="239" t="s">
        <v>768</v>
      </c>
      <c r="BP19" s="149" t="s">
        <v>606</v>
      </c>
      <c r="BQ19" s="60" t="s">
        <v>384</v>
      </c>
      <c r="BY19" s="46"/>
      <c r="BZ19" s="46">
        <f t="shared" si="19"/>
        <v>0.1</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46" t="s">
        <v>852</v>
      </c>
    </row>
    <row r="20" spans="1:124" ht="56.25" hidden="1" x14ac:dyDescent="0.3">
      <c r="A20" s="149">
        <f t="shared" si="20"/>
        <v>8</v>
      </c>
      <c r="B20" s="56" t="s">
        <v>547</v>
      </c>
      <c r="C20" s="140">
        <f t="shared" si="0"/>
        <v>2</v>
      </c>
      <c r="D20" s="140"/>
      <c r="E20" s="140">
        <f t="shared" si="1"/>
        <v>2</v>
      </c>
      <c r="F20" s="140">
        <f t="shared" si="2"/>
        <v>2</v>
      </c>
      <c r="G20" s="150"/>
      <c r="H20" s="150"/>
      <c r="I20" s="150"/>
      <c r="J20" s="150"/>
      <c r="K20" s="150"/>
      <c r="L20" s="150"/>
      <c r="M20" s="140">
        <f t="shared" si="4"/>
        <v>2</v>
      </c>
      <c r="N20" s="150"/>
      <c r="O20" s="150"/>
      <c r="P20" s="151">
        <v>2</v>
      </c>
      <c r="Q20" s="150"/>
      <c r="R20" s="150"/>
      <c r="S20" s="150"/>
      <c r="T20" s="150"/>
      <c r="U20" s="140">
        <f t="shared" si="6"/>
        <v>0</v>
      </c>
      <c r="V20" s="150"/>
      <c r="W20" s="150"/>
      <c r="X20" s="150"/>
      <c r="Y20" s="150"/>
      <c r="Z20" s="150"/>
      <c r="AA20" s="150"/>
      <c r="AB20" s="150"/>
      <c r="AC20" s="150"/>
      <c r="AD20" s="141">
        <f t="shared" si="8"/>
        <v>0</v>
      </c>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40">
        <f t="shared" si="10"/>
        <v>0</v>
      </c>
      <c r="BH20" s="133"/>
      <c r="BI20" s="133"/>
      <c r="BJ20" s="133"/>
      <c r="BK20" s="152" t="s">
        <v>409</v>
      </c>
      <c r="BL20" s="156" t="s">
        <v>139</v>
      </c>
      <c r="BM20" s="154" t="s">
        <v>611</v>
      </c>
      <c r="BN20" s="154" t="s">
        <v>85</v>
      </c>
      <c r="BO20" s="239" t="s">
        <v>768</v>
      </c>
      <c r="BP20" s="149" t="s">
        <v>606</v>
      </c>
      <c r="BQ20" s="60" t="s">
        <v>384</v>
      </c>
      <c r="BY20" s="46"/>
      <c r="BZ20" s="46">
        <f t="shared" si="19"/>
        <v>4</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46" t="s">
        <v>852</v>
      </c>
    </row>
    <row r="21" spans="1:124" ht="56.25" hidden="1" x14ac:dyDescent="0.3">
      <c r="A21" s="149">
        <f t="shared" si="20"/>
        <v>9</v>
      </c>
      <c r="B21" s="56" t="s">
        <v>577</v>
      </c>
      <c r="C21" s="140">
        <f t="shared" si="0"/>
        <v>3.8</v>
      </c>
      <c r="D21" s="140"/>
      <c r="E21" s="140">
        <f t="shared" si="1"/>
        <v>3.8</v>
      </c>
      <c r="F21" s="140">
        <f t="shared" si="2"/>
        <v>3.8</v>
      </c>
      <c r="G21" s="140">
        <f>H21+I21+J21</f>
        <v>0</v>
      </c>
      <c r="H21" s="157"/>
      <c r="I21" s="157"/>
      <c r="J21" s="157"/>
      <c r="K21" s="151"/>
      <c r="L21" s="151"/>
      <c r="M21" s="140">
        <f t="shared" si="4"/>
        <v>3.8</v>
      </c>
      <c r="N21" s="157"/>
      <c r="O21" s="157"/>
      <c r="P21" s="151">
        <v>3.8</v>
      </c>
      <c r="Q21" s="157"/>
      <c r="R21" s="157"/>
      <c r="S21" s="157"/>
      <c r="T21" s="157"/>
      <c r="U21" s="140">
        <f t="shared" si="6"/>
        <v>0</v>
      </c>
      <c r="V21" s="157"/>
      <c r="W21" s="157"/>
      <c r="X21" s="157"/>
      <c r="Y21" s="157"/>
      <c r="Z21" s="157"/>
      <c r="AA21" s="157"/>
      <c r="AB21" s="157"/>
      <c r="AC21" s="157"/>
      <c r="AD21" s="141">
        <f t="shared" si="8"/>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0"/>
        <v>0</v>
      </c>
      <c r="BH21" s="56"/>
      <c r="BI21" s="56"/>
      <c r="BJ21" s="56"/>
      <c r="BK21" s="152" t="s">
        <v>409</v>
      </c>
      <c r="BL21" s="156" t="s">
        <v>132</v>
      </c>
      <c r="BM21" s="149" t="s">
        <v>422</v>
      </c>
      <c r="BN21" s="154" t="s">
        <v>85</v>
      </c>
      <c r="BO21" s="239" t="s">
        <v>768</v>
      </c>
      <c r="BP21" s="149" t="s">
        <v>606</v>
      </c>
      <c r="BQ21" s="60" t="s">
        <v>392</v>
      </c>
      <c r="BR21" s="46"/>
      <c r="BS21" s="46"/>
      <c r="BT21" s="158" t="s">
        <v>133</v>
      </c>
      <c r="BU21" s="46"/>
      <c r="BV21" s="46"/>
      <c r="BW21" s="46"/>
      <c r="BX21" s="46"/>
      <c r="BY21" s="46"/>
      <c r="BZ21" s="46">
        <f t="shared" si="19"/>
        <v>7.6</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R21" s="46" t="s">
        <v>852</v>
      </c>
    </row>
    <row r="22" spans="1:124" ht="56.25" hidden="1" x14ac:dyDescent="0.3">
      <c r="A22" s="149">
        <f t="shared" si="20"/>
        <v>10</v>
      </c>
      <c r="B22" s="56" t="s">
        <v>575</v>
      </c>
      <c r="C22" s="140">
        <f t="shared" si="0"/>
        <v>1.6</v>
      </c>
      <c r="D22" s="140"/>
      <c r="E22" s="140">
        <f t="shared" si="1"/>
        <v>1.6</v>
      </c>
      <c r="F22" s="140">
        <f t="shared" si="2"/>
        <v>1.6</v>
      </c>
      <c r="G22" s="150"/>
      <c r="H22" s="150"/>
      <c r="I22" s="150"/>
      <c r="J22" s="150"/>
      <c r="K22" s="150"/>
      <c r="L22" s="150"/>
      <c r="M22" s="140">
        <f t="shared" si="4"/>
        <v>1.6</v>
      </c>
      <c r="N22" s="150"/>
      <c r="O22" s="150"/>
      <c r="P22" s="151">
        <v>1.6</v>
      </c>
      <c r="Q22" s="150"/>
      <c r="R22" s="150"/>
      <c r="S22" s="150"/>
      <c r="T22" s="150"/>
      <c r="U22" s="140">
        <f t="shared" si="6"/>
        <v>0</v>
      </c>
      <c r="V22" s="150"/>
      <c r="W22" s="150"/>
      <c r="X22" s="150"/>
      <c r="Y22" s="150"/>
      <c r="Z22" s="150"/>
      <c r="AA22" s="150"/>
      <c r="AB22" s="150"/>
      <c r="AC22" s="150"/>
      <c r="AD22" s="141">
        <f t="shared" si="8"/>
        <v>0</v>
      </c>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40">
        <f t="shared" si="10"/>
        <v>0</v>
      </c>
      <c r="BH22" s="133"/>
      <c r="BI22" s="133"/>
      <c r="BJ22" s="133"/>
      <c r="BK22" s="152" t="s">
        <v>409</v>
      </c>
      <c r="BL22" s="156" t="s">
        <v>131</v>
      </c>
      <c r="BM22" s="154" t="s">
        <v>414</v>
      </c>
      <c r="BN22" s="154" t="s">
        <v>85</v>
      </c>
      <c r="BO22" s="239" t="s">
        <v>768</v>
      </c>
      <c r="BP22" s="149" t="s">
        <v>606</v>
      </c>
      <c r="BQ22" s="60" t="s">
        <v>384</v>
      </c>
      <c r="BY22" s="46"/>
      <c r="BZ22" s="46">
        <f t="shared" si="19"/>
        <v>3.2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46" t="s">
        <v>852</v>
      </c>
    </row>
    <row r="23" spans="1:124" ht="56.25" hidden="1" x14ac:dyDescent="0.3">
      <c r="A23" s="149">
        <f t="shared" si="20"/>
        <v>11</v>
      </c>
      <c r="B23" s="56" t="s">
        <v>582</v>
      </c>
      <c r="C23" s="140">
        <f t="shared" si="0"/>
        <v>2</v>
      </c>
      <c r="D23" s="140"/>
      <c r="E23" s="140">
        <f t="shared" si="1"/>
        <v>2</v>
      </c>
      <c r="F23" s="140">
        <f t="shared" si="2"/>
        <v>2</v>
      </c>
      <c r="G23" s="150"/>
      <c r="H23" s="150"/>
      <c r="I23" s="150"/>
      <c r="J23" s="150"/>
      <c r="K23" s="150"/>
      <c r="L23" s="150"/>
      <c r="M23" s="140">
        <f t="shared" si="4"/>
        <v>2</v>
      </c>
      <c r="N23" s="150"/>
      <c r="O23" s="150"/>
      <c r="P23" s="150">
        <v>2</v>
      </c>
      <c r="Q23" s="150"/>
      <c r="R23" s="150"/>
      <c r="S23" s="150"/>
      <c r="T23" s="150"/>
      <c r="U23" s="140">
        <f t="shared" si="6"/>
        <v>0</v>
      </c>
      <c r="V23" s="150"/>
      <c r="W23" s="150"/>
      <c r="X23" s="150"/>
      <c r="Y23" s="150"/>
      <c r="Z23" s="150"/>
      <c r="AA23" s="150"/>
      <c r="AB23" s="150"/>
      <c r="AC23" s="150"/>
      <c r="AD23" s="141">
        <f t="shared" si="8"/>
        <v>0</v>
      </c>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40">
        <f t="shared" si="10"/>
        <v>0</v>
      </c>
      <c r="BH23" s="133"/>
      <c r="BI23" s="133"/>
      <c r="BJ23" s="133"/>
      <c r="BK23" s="152" t="s">
        <v>409</v>
      </c>
      <c r="BL23" s="149" t="s">
        <v>169</v>
      </c>
      <c r="BM23" s="154" t="s">
        <v>427</v>
      </c>
      <c r="BN23" s="154" t="s">
        <v>85</v>
      </c>
      <c r="BO23" s="239" t="s">
        <v>768</v>
      </c>
      <c r="BP23" s="149" t="s">
        <v>606</v>
      </c>
      <c r="BQ23" s="60" t="s">
        <v>384</v>
      </c>
      <c r="BY23" s="46"/>
      <c r="BZ23" s="46">
        <f t="shared" si="19"/>
        <v>4</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852</v>
      </c>
    </row>
    <row r="24" spans="1:124" ht="56.25" x14ac:dyDescent="0.3">
      <c r="A24" s="149">
        <f t="shared" si="20"/>
        <v>12</v>
      </c>
      <c r="B24" s="56" t="s">
        <v>578</v>
      </c>
      <c r="C24" s="140">
        <f t="shared" si="0"/>
        <v>2</v>
      </c>
      <c r="D24" s="140"/>
      <c r="E24" s="140">
        <f t="shared" si="1"/>
        <v>2</v>
      </c>
      <c r="F24" s="140">
        <f t="shared" si="2"/>
        <v>2</v>
      </c>
      <c r="G24" s="140">
        <f>H24+I24+J24</f>
        <v>0</v>
      </c>
      <c r="H24" s="157"/>
      <c r="I24" s="157"/>
      <c r="J24" s="157"/>
      <c r="K24" s="157"/>
      <c r="L24" s="157"/>
      <c r="M24" s="140">
        <f t="shared" si="4"/>
        <v>2</v>
      </c>
      <c r="N24" s="157"/>
      <c r="O24" s="157"/>
      <c r="P24" s="151">
        <v>2</v>
      </c>
      <c r="Q24" s="157"/>
      <c r="R24" s="157"/>
      <c r="S24" s="157"/>
      <c r="T24" s="157"/>
      <c r="U24" s="140">
        <f t="shared" si="6"/>
        <v>0</v>
      </c>
      <c r="V24" s="157"/>
      <c r="W24" s="157"/>
      <c r="X24" s="157"/>
      <c r="Y24" s="157"/>
      <c r="Z24" s="157"/>
      <c r="AA24" s="157"/>
      <c r="AB24" s="157"/>
      <c r="AC24" s="157"/>
      <c r="AD24" s="141">
        <f t="shared" si="8"/>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0"/>
        <v>0</v>
      </c>
      <c r="BH24" s="56"/>
      <c r="BI24" s="56"/>
      <c r="BJ24" s="56"/>
      <c r="BK24" s="152" t="s">
        <v>409</v>
      </c>
      <c r="BL24" s="156" t="s">
        <v>450</v>
      </c>
      <c r="BM24" s="149" t="s">
        <v>633</v>
      </c>
      <c r="BN24" s="154" t="s">
        <v>85</v>
      </c>
      <c r="BO24" s="239" t="s">
        <v>768</v>
      </c>
      <c r="BP24" s="149" t="s">
        <v>606</v>
      </c>
      <c r="BQ24" s="60" t="s">
        <v>392</v>
      </c>
      <c r="BT24" s="158" t="s">
        <v>133</v>
      </c>
      <c r="BZ24" s="39">
        <f t="shared" si="19"/>
        <v>4</v>
      </c>
      <c r="DR24" s="46" t="s">
        <v>852</v>
      </c>
    </row>
    <row r="25" spans="1:124" ht="56.25" hidden="1" x14ac:dyDescent="0.3">
      <c r="A25" s="149">
        <f t="shared" si="20"/>
        <v>13</v>
      </c>
      <c r="B25" s="56" t="s">
        <v>579</v>
      </c>
      <c r="C25" s="140">
        <f t="shared" si="0"/>
        <v>2.5</v>
      </c>
      <c r="D25" s="140"/>
      <c r="E25" s="140">
        <f t="shared" si="1"/>
        <v>2.5</v>
      </c>
      <c r="F25" s="140">
        <f t="shared" si="2"/>
        <v>2.5</v>
      </c>
      <c r="G25" s="140">
        <f>H25+I25+J25</f>
        <v>0</v>
      </c>
      <c r="H25" s="157"/>
      <c r="I25" s="157"/>
      <c r="J25" s="157"/>
      <c r="K25" s="157"/>
      <c r="L25" s="157"/>
      <c r="M25" s="140">
        <f t="shared" si="4"/>
        <v>2.5</v>
      </c>
      <c r="N25" s="157"/>
      <c r="O25" s="157"/>
      <c r="P25" s="151">
        <v>2.5</v>
      </c>
      <c r="Q25" s="157"/>
      <c r="R25" s="151"/>
      <c r="S25" s="157"/>
      <c r="T25" s="157"/>
      <c r="U25" s="140">
        <f t="shared" si="6"/>
        <v>0</v>
      </c>
      <c r="V25" s="157"/>
      <c r="W25" s="157"/>
      <c r="X25" s="157"/>
      <c r="Y25" s="157"/>
      <c r="Z25" s="157"/>
      <c r="AA25" s="157"/>
      <c r="AB25" s="157"/>
      <c r="AC25" s="157"/>
      <c r="AD25" s="141">
        <f t="shared" si="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10"/>
        <v>0</v>
      </c>
      <c r="BH25" s="56"/>
      <c r="BI25" s="56"/>
      <c r="BJ25" s="56"/>
      <c r="BK25" s="152" t="s">
        <v>409</v>
      </c>
      <c r="BL25" s="153" t="s">
        <v>373</v>
      </c>
      <c r="BM25" s="149" t="s">
        <v>641</v>
      </c>
      <c r="BN25" s="154" t="s">
        <v>85</v>
      </c>
      <c r="BO25" s="239" t="s">
        <v>768</v>
      </c>
      <c r="BP25" s="149" t="s">
        <v>606</v>
      </c>
      <c r="BQ25" s="60" t="s">
        <v>392</v>
      </c>
      <c r="BZ25" s="39">
        <f t="shared" si="19"/>
        <v>5</v>
      </c>
      <c r="DR25" s="46" t="s">
        <v>852</v>
      </c>
    </row>
    <row r="26" spans="1:124" ht="56.25" hidden="1" x14ac:dyDescent="0.3">
      <c r="A26" s="149">
        <f t="shared" si="20"/>
        <v>14</v>
      </c>
      <c r="B26" s="56" t="s">
        <v>576</v>
      </c>
      <c r="C26" s="140">
        <f t="shared" si="0"/>
        <v>2</v>
      </c>
      <c r="D26" s="140"/>
      <c r="E26" s="140">
        <f t="shared" si="1"/>
        <v>2</v>
      </c>
      <c r="F26" s="140">
        <f t="shared" si="2"/>
        <v>2</v>
      </c>
      <c r="G26" s="150"/>
      <c r="H26" s="150"/>
      <c r="I26" s="150"/>
      <c r="J26" s="150"/>
      <c r="K26" s="150"/>
      <c r="L26" s="150"/>
      <c r="M26" s="140">
        <f t="shared" si="4"/>
        <v>2</v>
      </c>
      <c r="N26" s="150"/>
      <c r="O26" s="150"/>
      <c r="P26" s="151">
        <v>2</v>
      </c>
      <c r="Q26" s="150"/>
      <c r="R26" s="150"/>
      <c r="S26" s="150"/>
      <c r="T26" s="150"/>
      <c r="U26" s="140">
        <f t="shared" si="6"/>
        <v>0</v>
      </c>
      <c r="V26" s="150"/>
      <c r="W26" s="150"/>
      <c r="X26" s="150"/>
      <c r="Y26" s="150"/>
      <c r="Z26" s="150"/>
      <c r="AA26" s="150"/>
      <c r="AB26" s="150"/>
      <c r="AC26" s="150"/>
      <c r="AD26" s="141">
        <f t="shared" si="8"/>
        <v>0</v>
      </c>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40">
        <f t="shared" si="10"/>
        <v>0</v>
      </c>
      <c r="BH26" s="133"/>
      <c r="BI26" s="133"/>
      <c r="BJ26" s="133"/>
      <c r="BK26" s="152" t="s">
        <v>409</v>
      </c>
      <c r="BL26" s="149" t="s">
        <v>199</v>
      </c>
      <c r="BM26" s="149" t="s">
        <v>628</v>
      </c>
      <c r="BN26" s="154" t="s">
        <v>85</v>
      </c>
      <c r="BO26" s="239" t="s">
        <v>768</v>
      </c>
      <c r="BP26" s="149" t="s">
        <v>606</v>
      </c>
      <c r="BQ26" s="60" t="s">
        <v>384</v>
      </c>
      <c r="BR26" s="46"/>
      <c r="BS26" s="46"/>
      <c r="BT26" s="46"/>
      <c r="BU26" s="46"/>
      <c r="BV26" s="46"/>
      <c r="BW26" s="46"/>
      <c r="BX26" s="46"/>
      <c r="BY26" s="46"/>
      <c r="BZ26" s="46">
        <f t="shared" si="19"/>
        <v>4</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46" t="s">
        <v>852</v>
      </c>
    </row>
    <row r="27" spans="1:124" s="26" customFormat="1" ht="37.5" hidden="1" x14ac:dyDescent="0.3">
      <c r="A27" s="145" t="s">
        <v>135</v>
      </c>
      <c r="B27" s="139" t="s">
        <v>136</v>
      </c>
      <c r="C27" s="140">
        <f t="shared" si="0"/>
        <v>0</v>
      </c>
      <c r="D27" s="141"/>
      <c r="E27" s="141">
        <f t="shared" si="1"/>
        <v>0</v>
      </c>
      <c r="F27" s="141">
        <f t="shared" si="2"/>
        <v>0</v>
      </c>
      <c r="G27" s="141"/>
      <c r="H27" s="141"/>
      <c r="I27" s="141"/>
      <c r="J27" s="141"/>
      <c r="K27" s="141"/>
      <c r="L27" s="141"/>
      <c r="M27" s="141">
        <f t="shared" si="4"/>
        <v>0</v>
      </c>
      <c r="N27" s="141"/>
      <c r="O27" s="141"/>
      <c r="P27" s="141"/>
      <c r="Q27" s="141"/>
      <c r="R27" s="141"/>
      <c r="S27" s="141"/>
      <c r="T27" s="141"/>
      <c r="U27" s="141">
        <f t="shared" si="6"/>
        <v>0</v>
      </c>
      <c r="V27" s="141"/>
      <c r="W27" s="141"/>
      <c r="X27" s="141"/>
      <c r="Y27" s="141"/>
      <c r="Z27" s="141"/>
      <c r="AA27" s="141"/>
      <c r="AB27" s="141"/>
      <c r="AC27" s="141"/>
      <c r="AD27" s="141">
        <f t="shared" si="8"/>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f t="shared" si="10"/>
        <v>0</v>
      </c>
      <c r="BH27" s="141"/>
      <c r="BI27" s="141"/>
      <c r="BJ27" s="141"/>
      <c r="BK27" s="29"/>
      <c r="BL27" s="29"/>
      <c r="BM27" s="29"/>
      <c r="BN27" s="29"/>
      <c r="BO27" s="29"/>
      <c r="BP27" s="143">
        <v>0</v>
      </c>
      <c r="BQ27" s="159"/>
      <c r="BZ27" s="39"/>
    </row>
    <row r="28" spans="1:124" s="26" customFormat="1" ht="56.25" hidden="1" x14ac:dyDescent="0.3">
      <c r="A28" s="145" t="s">
        <v>140</v>
      </c>
      <c r="B28" s="139" t="s">
        <v>141</v>
      </c>
      <c r="C28" s="140">
        <f t="shared" si="0"/>
        <v>0</v>
      </c>
      <c r="D28" s="141">
        <f>D29+D30</f>
        <v>0</v>
      </c>
      <c r="E28" s="141">
        <f t="shared" si="1"/>
        <v>0</v>
      </c>
      <c r="F28" s="141">
        <f t="shared" si="2"/>
        <v>0</v>
      </c>
      <c r="G28" s="141">
        <f t="shared" ref="G28:L28" si="21">G29+G30</f>
        <v>0</v>
      </c>
      <c r="H28" s="141">
        <f t="shared" si="21"/>
        <v>0</v>
      </c>
      <c r="I28" s="141">
        <f t="shared" si="21"/>
        <v>0</v>
      </c>
      <c r="J28" s="141">
        <f t="shared" si="21"/>
        <v>0</v>
      </c>
      <c r="K28" s="141">
        <f t="shared" si="21"/>
        <v>0</v>
      </c>
      <c r="L28" s="141">
        <f t="shared" si="21"/>
        <v>0</v>
      </c>
      <c r="M28" s="141">
        <f t="shared" si="4"/>
        <v>0</v>
      </c>
      <c r="N28" s="141">
        <f t="shared" ref="N28:T28" si="22">N29+N30</f>
        <v>0</v>
      </c>
      <c r="O28" s="141">
        <f t="shared" si="22"/>
        <v>0</v>
      </c>
      <c r="P28" s="141">
        <f t="shared" si="22"/>
        <v>0</v>
      </c>
      <c r="Q28" s="141">
        <f t="shared" si="22"/>
        <v>0</v>
      </c>
      <c r="R28" s="141">
        <f t="shared" si="22"/>
        <v>0</v>
      </c>
      <c r="S28" s="141">
        <f t="shared" si="22"/>
        <v>0</v>
      </c>
      <c r="T28" s="141">
        <f t="shared" si="22"/>
        <v>0</v>
      </c>
      <c r="U28" s="141">
        <f t="shared" si="6"/>
        <v>0</v>
      </c>
      <c r="V28" s="141">
        <f t="shared" ref="V28:AC28" si="23">V29+V30</f>
        <v>0</v>
      </c>
      <c r="W28" s="141">
        <f t="shared" si="23"/>
        <v>0</v>
      </c>
      <c r="X28" s="141">
        <f t="shared" si="23"/>
        <v>0</v>
      </c>
      <c r="Y28" s="141">
        <f t="shared" si="23"/>
        <v>0</v>
      </c>
      <c r="Z28" s="141">
        <f t="shared" si="23"/>
        <v>0</v>
      </c>
      <c r="AA28" s="141">
        <f t="shared" si="23"/>
        <v>0</v>
      </c>
      <c r="AB28" s="141">
        <f t="shared" si="23"/>
        <v>0</v>
      </c>
      <c r="AC28" s="141">
        <f t="shared" si="23"/>
        <v>0</v>
      </c>
      <c r="AD28" s="141">
        <f t="shared" si="8"/>
        <v>0</v>
      </c>
      <c r="AE28" s="141">
        <f t="shared" ref="AE28:BF28" si="24">AE29+AE30</f>
        <v>0</v>
      </c>
      <c r="AF28" s="141">
        <f t="shared" si="24"/>
        <v>0</v>
      </c>
      <c r="AG28" s="141">
        <f t="shared" si="24"/>
        <v>0</v>
      </c>
      <c r="AH28" s="141">
        <f t="shared" si="24"/>
        <v>0</v>
      </c>
      <c r="AI28" s="141">
        <f t="shared" si="24"/>
        <v>0</v>
      </c>
      <c r="AJ28" s="141">
        <f t="shared" si="24"/>
        <v>0</v>
      </c>
      <c r="AK28" s="141">
        <f t="shared" si="24"/>
        <v>0</v>
      </c>
      <c r="AL28" s="141">
        <f t="shared" si="24"/>
        <v>0</v>
      </c>
      <c r="AM28" s="141">
        <f t="shared" si="24"/>
        <v>0</v>
      </c>
      <c r="AN28" s="141">
        <f t="shared" si="24"/>
        <v>0</v>
      </c>
      <c r="AO28" s="141">
        <f t="shared" si="24"/>
        <v>0</v>
      </c>
      <c r="AP28" s="141">
        <f t="shared" si="24"/>
        <v>0</v>
      </c>
      <c r="AQ28" s="141">
        <f t="shared" si="24"/>
        <v>0</v>
      </c>
      <c r="AR28" s="141">
        <f t="shared" si="24"/>
        <v>0</v>
      </c>
      <c r="AS28" s="141">
        <f t="shared" si="24"/>
        <v>0</v>
      </c>
      <c r="AT28" s="141">
        <f t="shared" si="24"/>
        <v>0</v>
      </c>
      <c r="AU28" s="141">
        <f t="shared" si="24"/>
        <v>0</v>
      </c>
      <c r="AV28" s="141">
        <f t="shared" si="24"/>
        <v>0</v>
      </c>
      <c r="AW28" s="141">
        <f t="shared" si="24"/>
        <v>0</v>
      </c>
      <c r="AX28" s="141">
        <f t="shared" si="24"/>
        <v>0</v>
      </c>
      <c r="AY28" s="141">
        <f t="shared" si="24"/>
        <v>0</v>
      </c>
      <c r="AZ28" s="141">
        <f t="shared" si="24"/>
        <v>0</v>
      </c>
      <c r="BA28" s="141">
        <f t="shared" si="24"/>
        <v>0</v>
      </c>
      <c r="BB28" s="141">
        <f t="shared" si="24"/>
        <v>0</v>
      </c>
      <c r="BC28" s="141">
        <f t="shared" si="24"/>
        <v>0</v>
      </c>
      <c r="BD28" s="141">
        <f t="shared" si="24"/>
        <v>0</v>
      </c>
      <c r="BE28" s="141">
        <f t="shared" si="24"/>
        <v>0</v>
      </c>
      <c r="BF28" s="141">
        <f t="shared" si="24"/>
        <v>0</v>
      </c>
      <c r="BG28" s="141">
        <f t="shared" si="10"/>
        <v>0</v>
      </c>
      <c r="BH28" s="141">
        <f>BH29+BH30</f>
        <v>0</v>
      </c>
      <c r="BI28" s="141">
        <f>BI29+BI30</f>
        <v>0</v>
      </c>
      <c r="BJ28" s="141">
        <f>BJ29+BJ30</f>
        <v>0</v>
      </c>
      <c r="BK28" s="29"/>
      <c r="BL28" s="141">
        <f>BL29+BL30</f>
        <v>0</v>
      </c>
      <c r="BM28" s="141">
        <f>BM29+BM30</f>
        <v>0</v>
      </c>
      <c r="BN28" s="141">
        <f>BN29+BN30</f>
        <v>0</v>
      </c>
      <c r="BO28" s="141"/>
      <c r="BP28" s="143">
        <v>0</v>
      </c>
      <c r="BQ28" s="160">
        <f>BQ29+BQ30</f>
        <v>0</v>
      </c>
      <c r="BZ28" s="39"/>
    </row>
    <row r="29" spans="1:124" s="26" customFormat="1" ht="75" hidden="1" x14ac:dyDescent="0.3">
      <c r="A29" s="29" t="s">
        <v>142</v>
      </c>
      <c r="B29" s="139" t="s">
        <v>143</v>
      </c>
      <c r="C29" s="140">
        <f t="shared" si="0"/>
        <v>0</v>
      </c>
      <c r="D29" s="141"/>
      <c r="E29" s="141">
        <f t="shared" si="1"/>
        <v>0</v>
      </c>
      <c r="F29" s="141">
        <f t="shared" si="2"/>
        <v>0</v>
      </c>
      <c r="G29" s="141">
        <f>H29+I29+J29</f>
        <v>0</v>
      </c>
      <c r="H29" s="141"/>
      <c r="I29" s="141"/>
      <c r="J29" s="141"/>
      <c r="K29" s="141"/>
      <c r="L29" s="141"/>
      <c r="M29" s="141">
        <f t="shared" si="4"/>
        <v>0</v>
      </c>
      <c r="N29" s="141"/>
      <c r="O29" s="141"/>
      <c r="P29" s="141"/>
      <c r="Q29" s="141"/>
      <c r="R29" s="141"/>
      <c r="S29" s="141"/>
      <c r="T29" s="141"/>
      <c r="U29" s="141">
        <f t="shared" si="6"/>
        <v>0</v>
      </c>
      <c r="V29" s="141"/>
      <c r="W29" s="141"/>
      <c r="X29" s="141"/>
      <c r="Y29" s="141"/>
      <c r="Z29" s="141"/>
      <c r="AA29" s="141"/>
      <c r="AB29" s="141"/>
      <c r="AC29" s="141"/>
      <c r="AD29" s="141">
        <f t="shared" si="8"/>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10"/>
        <v>0</v>
      </c>
      <c r="BH29" s="141"/>
      <c r="BI29" s="141"/>
      <c r="BJ29" s="141"/>
      <c r="BK29" s="29"/>
      <c r="BL29" s="29"/>
      <c r="BM29" s="27"/>
      <c r="BN29" s="27"/>
      <c r="BO29" s="27"/>
      <c r="BP29" s="143">
        <v>0</v>
      </c>
      <c r="BQ29" s="161"/>
      <c r="BZ29" s="39"/>
    </row>
    <row r="30" spans="1:124" s="26" customFormat="1" ht="75" hidden="1" x14ac:dyDescent="0.3">
      <c r="A30" s="29" t="s">
        <v>144</v>
      </c>
      <c r="B30" s="139" t="s">
        <v>145</v>
      </c>
      <c r="C30" s="140">
        <f t="shared" si="0"/>
        <v>0</v>
      </c>
      <c r="D30" s="141"/>
      <c r="E30" s="141">
        <f t="shared" si="1"/>
        <v>0</v>
      </c>
      <c r="F30" s="141">
        <f t="shared" si="2"/>
        <v>0</v>
      </c>
      <c r="G30" s="141">
        <f>H30+I30+J30</f>
        <v>0</v>
      </c>
      <c r="H30" s="141"/>
      <c r="I30" s="141"/>
      <c r="J30" s="141"/>
      <c r="K30" s="141"/>
      <c r="L30" s="141"/>
      <c r="M30" s="141">
        <f t="shared" si="4"/>
        <v>0</v>
      </c>
      <c r="N30" s="141"/>
      <c r="O30" s="141"/>
      <c r="P30" s="141"/>
      <c r="Q30" s="141"/>
      <c r="R30" s="141"/>
      <c r="S30" s="141"/>
      <c r="T30" s="141"/>
      <c r="U30" s="141">
        <f t="shared" si="6"/>
        <v>0</v>
      </c>
      <c r="V30" s="141"/>
      <c r="W30" s="141"/>
      <c r="X30" s="141"/>
      <c r="Y30" s="141"/>
      <c r="Z30" s="141"/>
      <c r="AA30" s="141"/>
      <c r="AB30" s="141"/>
      <c r="AC30" s="141"/>
      <c r="AD30" s="141">
        <f t="shared" si="8"/>
        <v>0</v>
      </c>
      <c r="AE30" s="141"/>
      <c r="AF30" s="141"/>
      <c r="AG30" s="141"/>
      <c r="AH30" s="141"/>
      <c r="AI30" s="141"/>
      <c r="AJ30" s="141"/>
      <c r="AK30" s="141"/>
      <c r="AL30" s="141"/>
      <c r="AM30" s="141"/>
      <c r="AN30" s="141"/>
      <c r="AO30" s="141"/>
      <c r="AP30" s="141"/>
      <c r="AQ30" s="141"/>
      <c r="AR30" s="141"/>
      <c r="AS30" s="141">
        <v>0</v>
      </c>
      <c r="AT30" s="141"/>
      <c r="AU30" s="141"/>
      <c r="AV30" s="141"/>
      <c r="AW30" s="141"/>
      <c r="AX30" s="141"/>
      <c r="AY30" s="141"/>
      <c r="AZ30" s="141"/>
      <c r="BA30" s="141"/>
      <c r="BB30" s="141"/>
      <c r="BC30" s="141"/>
      <c r="BD30" s="141"/>
      <c r="BE30" s="141"/>
      <c r="BF30" s="141"/>
      <c r="BG30" s="141">
        <f t="shared" si="10"/>
        <v>0</v>
      </c>
      <c r="BH30" s="141"/>
      <c r="BI30" s="141"/>
      <c r="BJ30" s="141"/>
      <c r="BK30" s="29"/>
      <c r="BL30" s="29"/>
      <c r="BM30" s="29"/>
      <c r="BN30" s="29"/>
      <c r="BO30" s="29"/>
      <c r="BP30" s="143">
        <v>0</v>
      </c>
      <c r="BQ30" s="161"/>
      <c r="BZ30" s="39"/>
    </row>
    <row r="31" spans="1:124" s="26" customFormat="1" hidden="1" x14ac:dyDescent="0.3">
      <c r="A31" s="138">
        <v>2</v>
      </c>
      <c r="B31" s="139" t="s">
        <v>146</v>
      </c>
      <c r="C31" s="140">
        <f t="shared" si="0"/>
        <v>3592.0879999999997</v>
      </c>
      <c r="D31" s="141">
        <f t="shared" ref="D31:AI31" si="25">D32+D284+D352</f>
        <v>2550.91</v>
      </c>
      <c r="E31" s="141">
        <f t="shared" si="25"/>
        <v>1041.1780000000001</v>
      </c>
      <c r="F31" s="141">
        <f t="shared" si="25"/>
        <v>951.91700000000003</v>
      </c>
      <c r="G31" s="141">
        <f t="shared" si="25"/>
        <v>22.813000000000002</v>
      </c>
      <c r="H31" s="141">
        <f t="shared" si="25"/>
        <v>16.933</v>
      </c>
      <c r="I31" s="141">
        <f t="shared" si="25"/>
        <v>5.88</v>
      </c>
      <c r="J31" s="141">
        <f t="shared" si="25"/>
        <v>0</v>
      </c>
      <c r="K31" s="141">
        <f t="shared" si="25"/>
        <v>221.87</v>
      </c>
      <c r="L31" s="141">
        <f t="shared" si="25"/>
        <v>124.98099999999998</v>
      </c>
      <c r="M31" s="141">
        <f t="shared" si="25"/>
        <v>582.05999999999995</v>
      </c>
      <c r="N31" s="141">
        <f t="shared" si="25"/>
        <v>47.430000000000007</v>
      </c>
      <c r="O31" s="141">
        <f t="shared" si="25"/>
        <v>0</v>
      </c>
      <c r="P31" s="141">
        <f t="shared" si="25"/>
        <v>534.62999999999988</v>
      </c>
      <c r="Q31" s="141">
        <f t="shared" si="25"/>
        <v>37.270000000000003</v>
      </c>
      <c r="R31" s="141">
        <f t="shared" si="25"/>
        <v>0.193</v>
      </c>
      <c r="S31" s="141">
        <f t="shared" si="25"/>
        <v>0</v>
      </c>
      <c r="T31" s="141">
        <f t="shared" si="25"/>
        <v>0</v>
      </c>
      <c r="U31" s="141">
        <f t="shared" si="25"/>
        <v>76.910000000000011</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12.520000000000001</v>
      </c>
      <c r="AE31" s="141">
        <f t="shared" si="25"/>
        <v>11.65</v>
      </c>
      <c r="AF31" s="141">
        <f t="shared" si="25"/>
        <v>0.13</v>
      </c>
      <c r="AG31" s="141">
        <f t="shared" si="25"/>
        <v>0</v>
      </c>
      <c r="AH31" s="141">
        <f t="shared" si="25"/>
        <v>0</v>
      </c>
      <c r="AI31" s="141">
        <f t="shared" si="25"/>
        <v>0.1</v>
      </c>
      <c r="AJ31" s="141">
        <f t="shared" ref="AJ31:BJ31" si="26">AJ32+AJ284+AJ352</f>
        <v>0</v>
      </c>
      <c r="AK31" s="141">
        <f t="shared" si="26"/>
        <v>0.62</v>
      </c>
      <c r="AL31" s="141">
        <f t="shared" si="26"/>
        <v>0</v>
      </c>
      <c r="AM31" s="141">
        <f t="shared" si="26"/>
        <v>0</v>
      </c>
      <c r="AN31" s="141">
        <f t="shared" si="26"/>
        <v>0</v>
      </c>
      <c r="AO31" s="141">
        <f t="shared" si="26"/>
        <v>0</v>
      </c>
      <c r="AP31" s="141">
        <f t="shared" si="26"/>
        <v>0</v>
      </c>
      <c r="AQ31" s="141">
        <f t="shared" si="26"/>
        <v>0.02</v>
      </c>
      <c r="AR31" s="141">
        <f t="shared" si="26"/>
        <v>0</v>
      </c>
      <c r="AS31" s="141">
        <f t="shared" si="26"/>
        <v>0</v>
      </c>
      <c r="AT31" s="141">
        <f t="shared" si="26"/>
        <v>0</v>
      </c>
      <c r="AU31" s="141">
        <f t="shared" si="26"/>
        <v>0</v>
      </c>
      <c r="AV31" s="141">
        <f t="shared" si="26"/>
        <v>0</v>
      </c>
      <c r="AW31" s="141">
        <f t="shared" si="26"/>
        <v>0</v>
      </c>
      <c r="AX31" s="141">
        <f t="shared" si="26"/>
        <v>0.25</v>
      </c>
      <c r="AY31" s="141">
        <f t="shared" si="26"/>
        <v>0.3</v>
      </c>
      <c r="AZ31" s="141">
        <f t="shared" si="26"/>
        <v>0</v>
      </c>
      <c r="BA31" s="141">
        <f t="shared" si="26"/>
        <v>0</v>
      </c>
      <c r="BB31" s="141">
        <f t="shared" si="26"/>
        <v>0</v>
      </c>
      <c r="BC31" s="141">
        <f t="shared" si="26"/>
        <v>0</v>
      </c>
      <c r="BD31" s="141">
        <f t="shared" si="26"/>
        <v>63.820000000000007</v>
      </c>
      <c r="BE31" s="141">
        <f t="shared" si="26"/>
        <v>0</v>
      </c>
      <c r="BF31" s="141">
        <f t="shared" si="26"/>
        <v>0</v>
      </c>
      <c r="BG31" s="141">
        <f t="shared" si="26"/>
        <v>12.351000000000001</v>
      </c>
      <c r="BH31" s="141">
        <f t="shared" si="26"/>
        <v>0</v>
      </c>
      <c r="BI31" s="141">
        <f t="shared" si="26"/>
        <v>12.351000000000001</v>
      </c>
      <c r="BJ31" s="141">
        <f t="shared" si="26"/>
        <v>0</v>
      </c>
      <c r="BK31" s="29"/>
      <c r="BL31" s="29"/>
      <c r="BM31" s="29"/>
      <c r="BN31" s="29"/>
      <c r="BO31" s="29"/>
      <c r="BP31" s="143">
        <v>0</v>
      </c>
      <c r="BQ31" s="162"/>
      <c r="BZ31" s="39"/>
    </row>
    <row r="32" spans="1:124" s="26" customFormat="1" ht="56.25" hidden="1" x14ac:dyDescent="0.3">
      <c r="A32" s="145" t="s">
        <v>147</v>
      </c>
      <c r="B32" s="139" t="s">
        <v>148</v>
      </c>
      <c r="C32" s="140">
        <f t="shared" si="0"/>
        <v>695.34800000000018</v>
      </c>
      <c r="D32" s="141">
        <f t="shared" ref="D32:AI32" si="27">D33+D36</f>
        <v>29.680000000000007</v>
      </c>
      <c r="E32" s="141">
        <f t="shared" si="27"/>
        <v>665.66800000000012</v>
      </c>
      <c r="F32" s="141">
        <f t="shared" si="27"/>
        <v>580.65700000000004</v>
      </c>
      <c r="G32" s="141">
        <f t="shared" si="27"/>
        <v>22.813000000000002</v>
      </c>
      <c r="H32" s="141">
        <f t="shared" si="27"/>
        <v>16.933</v>
      </c>
      <c r="I32" s="141">
        <f t="shared" si="27"/>
        <v>5.88</v>
      </c>
      <c r="J32" s="141">
        <f t="shared" si="27"/>
        <v>0</v>
      </c>
      <c r="K32" s="141">
        <f t="shared" si="27"/>
        <v>184.63</v>
      </c>
      <c r="L32" s="141">
        <f t="shared" si="27"/>
        <v>120.10099999999998</v>
      </c>
      <c r="M32" s="141">
        <f t="shared" si="27"/>
        <v>252.91999999999993</v>
      </c>
      <c r="N32" s="141">
        <f t="shared" si="27"/>
        <v>47.430000000000007</v>
      </c>
      <c r="O32" s="141">
        <f t="shared" si="27"/>
        <v>0</v>
      </c>
      <c r="P32" s="141">
        <f t="shared" si="27"/>
        <v>205.48999999999995</v>
      </c>
      <c r="Q32" s="141">
        <f t="shared" si="27"/>
        <v>37.270000000000003</v>
      </c>
      <c r="R32" s="141">
        <f t="shared" si="27"/>
        <v>0.193</v>
      </c>
      <c r="S32" s="141">
        <f t="shared" si="27"/>
        <v>0</v>
      </c>
      <c r="T32" s="141">
        <f t="shared" si="27"/>
        <v>0</v>
      </c>
      <c r="U32" s="141">
        <f t="shared" si="27"/>
        <v>73.160000000000011</v>
      </c>
      <c r="V32" s="141">
        <f t="shared" si="27"/>
        <v>0</v>
      </c>
      <c r="W32" s="141">
        <f t="shared" si="27"/>
        <v>0</v>
      </c>
      <c r="X32" s="141">
        <f t="shared" si="27"/>
        <v>0</v>
      </c>
      <c r="Y32" s="141">
        <f t="shared" si="27"/>
        <v>0</v>
      </c>
      <c r="Z32" s="141">
        <f t="shared" si="27"/>
        <v>0.02</v>
      </c>
      <c r="AA32" s="141">
        <f t="shared" si="27"/>
        <v>0</v>
      </c>
      <c r="AB32" s="141">
        <f t="shared" si="27"/>
        <v>0</v>
      </c>
      <c r="AC32" s="141">
        <f t="shared" si="27"/>
        <v>0</v>
      </c>
      <c r="AD32" s="141">
        <f t="shared" si="27"/>
        <v>12.520000000000001</v>
      </c>
      <c r="AE32" s="141">
        <f t="shared" si="27"/>
        <v>11.65</v>
      </c>
      <c r="AF32" s="141">
        <f t="shared" si="27"/>
        <v>0.13</v>
      </c>
      <c r="AG32" s="141">
        <f t="shared" si="27"/>
        <v>0</v>
      </c>
      <c r="AH32" s="141">
        <f t="shared" si="27"/>
        <v>0</v>
      </c>
      <c r="AI32" s="141">
        <f t="shared" si="27"/>
        <v>0.1</v>
      </c>
      <c r="AJ32" s="141">
        <f t="shared" ref="AJ32:BJ32" si="28">AJ33+AJ36</f>
        <v>0</v>
      </c>
      <c r="AK32" s="141">
        <f t="shared" si="28"/>
        <v>0.62</v>
      </c>
      <c r="AL32" s="141">
        <f t="shared" si="28"/>
        <v>0</v>
      </c>
      <c r="AM32" s="141">
        <f t="shared" si="28"/>
        <v>0</v>
      </c>
      <c r="AN32" s="141">
        <f t="shared" si="28"/>
        <v>0</v>
      </c>
      <c r="AO32" s="141">
        <f t="shared" si="28"/>
        <v>0</v>
      </c>
      <c r="AP32" s="141">
        <f t="shared" si="28"/>
        <v>0</v>
      </c>
      <c r="AQ32" s="141">
        <f t="shared" si="28"/>
        <v>0.02</v>
      </c>
      <c r="AR32" s="141">
        <f t="shared" si="28"/>
        <v>0</v>
      </c>
      <c r="AS32" s="141">
        <f t="shared" si="28"/>
        <v>0</v>
      </c>
      <c r="AT32" s="141">
        <f t="shared" si="28"/>
        <v>0</v>
      </c>
      <c r="AU32" s="141">
        <f t="shared" si="28"/>
        <v>0</v>
      </c>
      <c r="AV32" s="141">
        <f t="shared" si="28"/>
        <v>0</v>
      </c>
      <c r="AW32" s="141">
        <f t="shared" si="28"/>
        <v>0</v>
      </c>
      <c r="AX32" s="141">
        <f t="shared" si="28"/>
        <v>0.25</v>
      </c>
      <c r="AY32" s="141">
        <f t="shared" si="28"/>
        <v>0.3</v>
      </c>
      <c r="AZ32" s="141">
        <f t="shared" si="28"/>
        <v>0</v>
      </c>
      <c r="BA32" s="141">
        <f t="shared" si="28"/>
        <v>0</v>
      </c>
      <c r="BB32" s="141">
        <f t="shared" si="28"/>
        <v>0</v>
      </c>
      <c r="BC32" s="141">
        <f t="shared" si="28"/>
        <v>0</v>
      </c>
      <c r="BD32" s="141">
        <f t="shared" si="28"/>
        <v>60.070000000000007</v>
      </c>
      <c r="BE32" s="141">
        <f t="shared" si="28"/>
        <v>0</v>
      </c>
      <c r="BF32" s="141">
        <f t="shared" si="28"/>
        <v>0</v>
      </c>
      <c r="BG32" s="141">
        <f t="shared" si="28"/>
        <v>11.851000000000001</v>
      </c>
      <c r="BH32" s="141">
        <f t="shared" si="28"/>
        <v>0</v>
      </c>
      <c r="BI32" s="141">
        <f t="shared" si="28"/>
        <v>11.851000000000001</v>
      </c>
      <c r="BJ32" s="141">
        <f t="shared" si="28"/>
        <v>0</v>
      </c>
      <c r="BK32" s="29"/>
      <c r="BL32" s="29"/>
      <c r="BM32" s="29"/>
      <c r="BN32" s="29"/>
      <c r="BO32" s="29"/>
      <c r="BP32" s="143">
        <v>0</v>
      </c>
      <c r="BQ32" s="159"/>
      <c r="BZ32" s="46"/>
      <c r="DG32" s="148"/>
    </row>
    <row r="33" spans="1:124" s="26" customFormat="1" hidden="1" x14ac:dyDescent="0.3">
      <c r="A33" s="27" t="s">
        <v>149</v>
      </c>
      <c r="B33" s="163" t="s">
        <v>12</v>
      </c>
      <c r="C33" s="140">
        <f t="shared" si="0"/>
        <v>0</v>
      </c>
      <c r="D33" s="141">
        <f>D34+D35</f>
        <v>0</v>
      </c>
      <c r="E33" s="141">
        <f>F33+U33+BG33</f>
        <v>0</v>
      </c>
      <c r="F33" s="141">
        <f>G33+K33+L33+M33+R33+S33+T33</f>
        <v>0</v>
      </c>
      <c r="G33" s="141">
        <f t="shared" ref="G33:L33" si="29">G34+G35</f>
        <v>0</v>
      </c>
      <c r="H33" s="141">
        <f t="shared" si="29"/>
        <v>0</v>
      </c>
      <c r="I33" s="141">
        <f t="shared" si="29"/>
        <v>0</v>
      </c>
      <c r="J33" s="141">
        <f t="shared" si="29"/>
        <v>0</v>
      </c>
      <c r="K33" s="141">
        <f t="shared" si="29"/>
        <v>0</v>
      </c>
      <c r="L33" s="141">
        <f t="shared" si="29"/>
        <v>0</v>
      </c>
      <c r="M33" s="141">
        <f>SUM(N33:P33)</f>
        <v>0</v>
      </c>
      <c r="N33" s="141">
        <f t="shared" ref="N33:T33" si="30">N34+N35</f>
        <v>0</v>
      </c>
      <c r="O33" s="141">
        <f t="shared" si="30"/>
        <v>0</v>
      </c>
      <c r="P33" s="141">
        <f t="shared" si="30"/>
        <v>0</v>
      </c>
      <c r="Q33" s="141">
        <f t="shared" si="30"/>
        <v>0</v>
      </c>
      <c r="R33" s="141">
        <f t="shared" si="30"/>
        <v>0</v>
      </c>
      <c r="S33" s="141">
        <f t="shared" si="30"/>
        <v>0</v>
      </c>
      <c r="T33" s="141">
        <f t="shared" si="30"/>
        <v>0</v>
      </c>
      <c r="U33" s="141">
        <f>V33+W33+X33+Y33+Z33+AA33+AB33+AC33+AD33+AU33+AV33+AW33+AX33+AY33+AZ33+BA33+BB33+BC33+BD33+BE33+BF33</f>
        <v>0</v>
      </c>
      <c r="V33" s="141">
        <f t="shared" ref="V33:AC33" si="31">V34+V35</f>
        <v>0</v>
      </c>
      <c r="W33" s="141">
        <f t="shared" si="31"/>
        <v>0</v>
      </c>
      <c r="X33" s="141">
        <f t="shared" si="31"/>
        <v>0</v>
      </c>
      <c r="Y33" s="141">
        <f t="shared" si="31"/>
        <v>0</v>
      </c>
      <c r="Z33" s="141">
        <f t="shared" si="31"/>
        <v>0</v>
      </c>
      <c r="AA33" s="141">
        <f t="shared" si="31"/>
        <v>0</v>
      </c>
      <c r="AB33" s="141">
        <f t="shared" si="31"/>
        <v>0</v>
      </c>
      <c r="AC33" s="141">
        <f t="shared" si="31"/>
        <v>0</v>
      </c>
      <c r="AD33" s="141">
        <f>SUM(AE33:AT33)</f>
        <v>0</v>
      </c>
      <c r="AE33" s="141">
        <f t="shared" ref="AE33:BF33" si="32">AE34+AE35</f>
        <v>0</v>
      </c>
      <c r="AF33" s="141">
        <f t="shared" si="32"/>
        <v>0</v>
      </c>
      <c r="AG33" s="141">
        <f t="shared" si="32"/>
        <v>0</v>
      </c>
      <c r="AH33" s="141">
        <f t="shared" si="32"/>
        <v>0</v>
      </c>
      <c r="AI33" s="141">
        <f t="shared" si="32"/>
        <v>0</v>
      </c>
      <c r="AJ33" s="141">
        <f t="shared" si="32"/>
        <v>0</v>
      </c>
      <c r="AK33" s="141">
        <f t="shared" si="32"/>
        <v>0</v>
      </c>
      <c r="AL33" s="141">
        <f t="shared" si="32"/>
        <v>0</v>
      </c>
      <c r="AM33" s="141">
        <f t="shared" si="32"/>
        <v>0</v>
      </c>
      <c r="AN33" s="141">
        <f t="shared" si="32"/>
        <v>0</v>
      </c>
      <c r="AO33" s="141">
        <f t="shared" si="32"/>
        <v>0</v>
      </c>
      <c r="AP33" s="141">
        <f t="shared" si="32"/>
        <v>0</v>
      </c>
      <c r="AQ33" s="141">
        <f t="shared" si="32"/>
        <v>0</v>
      </c>
      <c r="AR33" s="141">
        <f t="shared" si="32"/>
        <v>0</v>
      </c>
      <c r="AS33" s="141">
        <f t="shared" si="32"/>
        <v>0</v>
      </c>
      <c r="AT33" s="141">
        <f t="shared" si="32"/>
        <v>0</v>
      </c>
      <c r="AU33" s="141">
        <f t="shared" si="32"/>
        <v>0</v>
      </c>
      <c r="AV33" s="141">
        <f t="shared" si="32"/>
        <v>0</v>
      </c>
      <c r="AW33" s="141">
        <f t="shared" si="32"/>
        <v>0</v>
      </c>
      <c r="AX33" s="141">
        <f t="shared" si="32"/>
        <v>0</v>
      </c>
      <c r="AY33" s="141">
        <f t="shared" si="32"/>
        <v>0</v>
      </c>
      <c r="AZ33" s="141">
        <f t="shared" si="32"/>
        <v>0</v>
      </c>
      <c r="BA33" s="141">
        <f t="shared" si="32"/>
        <v>0</v>
      </c>
      <c r="BB33" s="141">
        <f t="shared" si="32"/>
        <v>0</v>
      </c>
      <c r="BC33" s="141">
        <f t="shared" si="32"/>
        <v>0</v>
      </c>
      <c r="BD33" s="141">
        <f t="shared" si="32"/>
        <v>0</v>
      </c>
      <c r="BE33" s="141">
        <f t="shared" si="32"/>
        <v>0</v>
      </c>
      <c r="BF33" s="141">
        <f t="shared" si="32"/>
        <v>0</v>
      </c>
      <c r="BG33" s="141">
        <f>BH33+BI33+BJ33</f>
        <v>0</v>
      </c>
      <c r="BH33" s="141">
        <f>BH34+BH35</f>
        <v>0</v>
      </c>
      <c r="BI33" s="141">
        <f>BI34+BI35</f>
        <v>0</v>
      </c>
      <c r="BJ33" s="141">
        <f>BJ34+BJ35</f>
        <v>0</v>
      </c>
      <c r="BK33" s="29"/>
      <c r="BL33" s="29"/>
      <c r="BM33" s="29"/>
      <c r="BN33" s="29"/>
      <c r="BO33" s="29"/>
      <c r="BP33" s="143">
        <v>0</v>
      </c>
      <c r="BQ33" s="164"/>
      <c r="BZ33" s="39"/>
    </row>
    <row r="34" spans="1:124" s="26" customFormat="1" hidden="1" x14ac:dyDescent="0.3">
      <c r="A34" s="27" t="s">
        <v>150</v>
      </c>
      <c r="B34" s="163" t="s">
        <v>52</v>
      </c>
      <c r="C34" s="140">
        <f t="shared" si="0"/>
        <v>0</v>
      </c>
      <c r="D34" s="141">
        <f>E34+F34</f>
        <v>0</v>
      </c>
      <c r="E34" s="141">
        <f>F34+U34+BG34</f>
        <v>0</v>
      </c>
      <c r="F34" s="141">
        <f>G34+K34+L34+M34+R34+S34+T34</f>
        <v>0</v>
      </c>
      <c r="G34" s="141">
        <f t="shared" ref="G34:L34" si="33">H34+I34</f>
        <v>0</v>
      </c>
      <c r="H34" s="141">
        <f t="shared" si="33"/>
        <v>0</v>
      </c>
      <c r="I34" s="141">
        <f t="shared" si="33"/>
        <v>0</v>
      </c>
      <c r="J34" s="141">
        <f t="shared" si="33"/>
        <v>0</v>
      </c>
      <c r="K34" s="141">
        <f t="shared" si="33"/>
        <v>0</v>
      </c>
      <c r="L34" s="141">
        <f t="shared" si="33"/>
        <v>0</v>
      </c>
      <c r="M34" s="141">
        <f>SUM(N34:P34)</f>
        <v>0</v>
      </c>
      <c r="N34" s="141">
        <f t="shared" ref="N34:T34" si="34">O34+P34</f>
        <v>0</v>
      </c>
      <c r="O34" s="141">
        <f t="shared" si="34"/>
        <v>0</v>
      </c>
      <c r="P34" s="141">
        <f t="shared" si="34"/>
        <v>0</v>
      </c>
      <c r="Q34" s="141">
        <f t="shared" si="34"/>
        <v>0</v>
      </c>
      <c r="R34" s="141">
        <f t="shared" si="34"/>
        <v>0</v>
      </c>
      <c r="S34" s="141">
        <f t="shared" si="34"/>
        <v>0</v>
      </c>
      <c r="T34" s="141">
        <f t="shared" si="34"/>
        <v>0</v>
      </c>
      <c r="U34" s="141">
        <f>V34+W34+X34+Y34+Z34+AA34+AB34+AC34+AD34+AU34+AV34+AW34+AX34+AY34+AZ34+BA34+BB34+BC34+BD34+BE34+BF34</f>
        <v>0</v>
      </c>
      <c r="V34" s="141">
        <f t="shared" ref="V34:AC34" si="35">W34+X34</f>
        <v>0</v>
      </c>
      <c r="W34" s="141">
        <f t="shared" si="35"/>
        <v>0</v>
      </c>
      <c r="X34" s="141">
        <f t="shared" si="35"/>
        <v>0</v>
      </c>
      <c r="Y34" s="141">
        <f t="shared" si="35"/>
        <v>0</v>
      </c>
      <c r="Z34" s="141">
        <f t="shared" si="35"/>
        <v>0</v>
      </c>
      <c r="AA34" s="141">
        <f t="shared" si="35"/>
        <v>0</v>
      </c>
      <c r="AB34" s="141">
        <f t="shared" si="35"/>
        <v>0</v>
      </c>
      <c r="AC34" s="141">
        <f t="shared" si="35"/>
        <v>0</v>
      </c>
      <c r="AD34" s="141">
        <f>SUM(AE34:AT34)</f>
        <v>0</v>
      </c>
      <c r="AE34" s="141">
        <f t="shared" ref="AE34:BF34" si="36">AF34+AG34</f>
        <v>0</v>
      </c>
      <c r="AF34" s="141">
        <f t="shared" si="36"/>
        <v>0</v>
      </c>
      <c r="AG34" s="141">
        <f t="shared" si="36"/>
        <v>0</v>
      </c>
      <c r="AH34" s="141">
        <f t="shared" si="36"/>
        <v>0</v>
      </c>
      <c r="AI34" s="141">
        <f t="shared" si="36"/>
        <v>0</v>
      </c>
      <c r="AJ34" s="141">
        <f t="shared" si="36"/>
        <v>0</v>
      </c>
      <c r="AK34" s="141">
        <f t="shared" si="36"/>
        <v>0</v>
      </c>
      <c r="AL34" s="141">
        <f t="shared" si="36"/>
        <v>0</v>
      </c>
      <c r="AM34" s="141">
        <f t="shared" si="36"/>
        <v>0</v>
      </c>
      <c r="AN34" s="141">
        <f t="shared" si="36"/>
        <v>0</v>
      </c>
      <c r="AO34" s="141">
        <f t="shared" si="36"/>
        <v>0</v>
      </c>
      <c r="AP34" s="141">
        <f t="shared" si="36"/>
        <v>0</v>
      </c>
      <c r="AQ34" s="141">
        <f t="shared" si="36"/>
        <v>0</v>
      </c>
      <c r="AR34" s="141">
        <f t="shared" si="36"/>
        <v>0</v>
      </c>
      <c r="AS34" s="141">
        <f t="shared" si="36"/>
        <v>0</v>
      </c>
      <c r="AT34" s="141">
        <f t="shared" si="36"/>
        <v>0</v>
      </c>
      <c r="AU34" s="141">
        <f t="shared" si="36"/>
        <v>0</v>
      </c>
      <c r="AV34" s="141">
        <f t="shared" si="36"/>
        <v>0</v>
      </c>
      <c r="AW34" s="141">
        <f t="shared" si="36"/>
        <v>0</v>
      </c>
      <c r="AX34" s="141">
        <f t="shared" si="36"/>
        <v>0</v>
      </c>
      <c r="AY34" s="141">
        <f t="shared" si="36"/>
        <v>0</v>
      </c>
      <c r="AZ34" s="141">
        <f t="shared" si="36"/>
        <v>0</v>
      </c>
      <c r="BA34" s="141">
        <f t="shared" si="36"/>
        <v>0</v>
      </c>
      <c r="BB34" s="141">
        <f t="shared" si="36"/>
        <v>0</v>
      </c>
      <c r="BC34" s="141">
        <f t="shared" si="36"/>
        <v>0</v>
      </c>
      <c r="BD34" s="141">
        <f t="shared" si="36"/>
        <v>0</v>
      </c>
      <c r="BE34" s="141">
        <f t="shared" si="36"/>
        <v>0</v>
      </c>
      <c r="BF34" s="141">
        <f t="shared" si="36"/>
        <v>0</v>
      </c>
      <c r="BG34" s="141">
        <f>BH34+BI34+BJ34</f>
        <v>0</v>
      </c>
      <c r="BH34" s="141">
        <f>BI34+BJ34</f>
        <v>0</v>
      </c>
      <c r="BI34" s="141">
        <f>BJ34+BK34</f>
        <v>0</v>
      </c>
      <c r="BJ34" s="141">
        <f>BK34+BL34</f>
        <v>0</v>
      </c>
      <c r="BK34" s="29"/>
      <c r="BL34" s="29"/>
      <c r="BM34" s="27"/>
      <c r="BN34" s="29"/>
      <c r="BO34" s="29"/>
      <c r="BP34" s="143">
        <v>0</v>
      </c>
      <c r="BQ34" s="164"/>
      <c r="BZ34" s="39"/>
    </row>
    <row r="35" spans="1:124" s="26" customFormat="1" hidden="1" x14ac:dyDescent="0.3">
      <c r="A35" s="27" t="s">
        <v>151</v>
      </c>
      <c r="B35" s="163" t="s">
        <v>22</v>
      </c>
      <c r="C35" s="140">
        <f t="shared" si="0"/>
        <v>0</v>
      </c>
      <c r="D35" s="141"/>
      <c r="E35" s="141">
        <f>F35+U35+BG35</f>
        <v>0</v>
      </c>
      <c r="F35" s="141">
        <f>G35+K35+L35+M35+R35+S35+T35</f>
        <v>0</v>
      </c>
      <c r="G35" s="141"/>
      <c r="H35" s="141"/>
      <c r="I35" s="141"/>
      <c r="J35" s="141"/>
      <c r="K35" s="141"/>
      <c r="L35" s="141"/>
      <c r="M35" s="141">
        <f>SUM(N35:P35)</f>
        <v>0</v>
      </c>
      <c r="N35" s="141"/>
      <c r="O35" s="141"/>
      <c r="P35" s="141"/>
      <c r="Q35" s="141"/>
      <c r="R35" s="141"/>
      <c r="S35" s="141"/>
      <c r="T35" s="141"/>
      <c r="U35" s="141">
        <f>V35+W35+X35+Y35+Z35+AA35+AB35+AC35+AD35+AU35+AV35+AW35+AX35+AY35+AZ35+BA35+BB35+BC35+BD35+BE35+BF35</f>
        <v>0</v>
      </c>
      <c r="V35" s="141"/>
      <c r="W35" s="141"/>
      <c r="X35" s="141"/>
      <c r="Y35" s="141"/>
      <c r="Z35" s="141"/>
      <c r="AA35" s="141"/>
      <c r="AB35" s="141"/>
      <c r="AC35" s="141"/>
      <c r="AD35" s="141">
        <f>SUM(AE35:AT35)</f>
        <v>0</v>
      </c>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f>BH35+BI35+BJ35</f>
        <v>0</v>
      </c>
      <c r="BH35" s="141"/>
      <c r="BI35" s="141"/>
      <c r="BJ35" s="141"/>
      <c r="BK35" s="29"/>
      <c r="BL35" s="143"/>
      <c r="BM35" s="27"/>
      <c r="BN35" s="29"/>
      <c r="BO35" s="29"/>
      <c r="BP35" s="143">
        <v>0</v>
      </c>
      <c r="BQ35" s="164"/>
      <c r="BZ35" s="39"/>
    </row>
    <row r="36" spans="1:124" s="26" customFormat="1" hidden="1" x14ac:dyDescent="0.3">
      <c r="A36" s="27" t="s">
        <v>154</v>
      </c>
      <c r="B36" s="163" t="s">
        <v>13</v>
      </c>
      <c r="C36" s="140">
        <f t="shared" si="0"/>
        <v>695.34800000000018</v>
      </c>
      <c r="D36" s="141">
        <f>D37+D38+D39+D235+D236+D239+D242+D243+D257+D260+D262+D263+D264+D265</f>
        <v>29.680000000000007</v>
      </c>
      <c r="E36" s="141">
        <f t="shared" ref="E36:AJ36" si="37">E39+E235+E236+E239+E242+E243+E257+E260+E262+E263+E264+E265</f>
        <v>665.66800000000012</v>
      </c>
      <c r="F36" s="141">
        <f t="shared" si="37"/>
        <v>580.65700000000004</v>
      </c>
      <c r="G36" s="141">
        <f t="shared" si="37"/>
        <v>22.813000000000002</v>
      </c>
      <c r="H36" s="141">
        <f t="shared" si="37"/>
        <v>16.933</v>
      </c>
      <c r="I36" s="141">
        <f t="shared" si="37"/>
        <v>5.88</v>
      </c>
      <c r="J36" s="141">
        <f t="shared" si="37"/>
        <v>0</v>
      </c>
      <c r="K36" s="141">
        <f t="shared" si="37"/>
        <v>184.63</v>
      </c>
      <c r="L36" s="141">
        <f t="shared" si="37"/>
        <v>120.10099999999998</v>
      </c>
      <c r="M36" s="141">
        <f t="shared" si="37"/>
        <v>252.91999999999993</v>
      </c>
      <c r="N36" s="141">
        <f t="shared" si="37"/>
        <v>47.430000000000007</v>
      </c>
      <c r="O36" s="141">
        <f t="shared" si="37"/>
        <v>0</v>
      </c>
      <c r="P36" s="141">
        <f t="shared" si="37"/>
        <v>205.48999999999995</v>
      </c>
      <c r="Q36" s="141">
        <f t="shared" si="37"/>
        <v>37.270000000000003</v>
      </c>
      <c r="R36" s="141">
        <f t="shared" si="37"/>
        <v>0.193</v>
      </c>
      <c r="S36" s="141">
        <f t="shared" si="37"/>
        <v>0</v>
      </c>
      <c r="T36" s="141">
        <f t="shared" si="37"/>
        <v>0</v>
      </c>
      <c r="U36" s="141">
        <f t="shared" si="37"/>
        <v>73.160000000000011</v>
      </c>
      <c r="V36" s="141">
        <f t="shared" si="37"/>
        <v>0</v>
      </c>
      <c r="W36" s="141">
        <f t="shared" si="37"/>
        <v>0</v>
      </c>
      <c r="X36" s="141">
        <f t="shared" si="37"/>
        <v>0</v>
      </c>
      <c r="Y36" s="141">
        <f t="shared" si="37"/>
        <v>0</v>
      </c>
      <c r="Z36" s="141">
        <f t="shared" si="37"/>
        <v>0.02</v>
      </c>
      <c r="AA36" s="141">
        <f t="shared" si="37"/>
        <v>0</v>
      </c>
      <c r="AB36" s="141">
        <f t="shared" si="37"/>
        <v>0</v>
      </c>
      <c r="AC36" s="141">
        <f t="shared" si="37"/>
        <v>0</v>
      </c>
      <c r="AD36" s="141">
        <f t="shared" si="37"/>
        <v>12.520000000000001</v>
      </c>
      <c r="AE36" s="141">
        <f t="shared" si="37"/>
        <v>11.65</v>
      </c>
      <c r="AF36" s="141">
        <f t="shared" si="37"/>
        <v>0.13</v>
      </c>
      <c r="AG36" s="141">
        <f t="shared" si="37"/>
        <v>0</v>
      </c>
      <c r="AH36" s="141">
        <f t="shared" si="37"/>
        <v>0</v>
      </c>
      <c r="AI36" s="141">
        <f t="shared" si="37"/>
        <v>0.1</v>
      </c>
      <c r="AJ36" s="141">
        <f t="shared" si="37"/>
        <v>0</v>
      </c>
      <c r="AK36" s="141">
        <f t="shared" ref="AK36:BJ36" si="38">AK39+AK235+AK236+AK239+AK242+AK243+AK257+AK260+AK262+AK263+AK264+AK265</f>
        <v>0.62</v>
      </c>
      <c r="AL36" s="141">
        <f t="shared" si="38"/>
        <v>0</v>
      </c>
      <c r="AM36" s="141">
        <f t="shared" si="38"/>
        <v>0</v>
      </c>
      <c r="AN36" s="141">
        <f t="shared" si="38"/>
        <v>0</v>
      </c>
      <c r="AO36" s="141">
        <f t="shared" si="38"/>
        <v>0</v>
      </c>
      <c r="AP36" s="141">
        <f t="shared" si="38"/>
        <v>0</v>
      </c>
      <c r="AQ36" s="141">
        <f t="shared" si="38"/>
        <v>0.02</v>
      </c>
      <c r="AR36" s="141">
        <f t="shared" si="38"/>
        <v>0</v>
      </c>
      <c r="AS36" s="141">
        <f t="shared" si="38"/>
        <v>0</v>
      </c>
      <c r="AT36" s="141">
        <f t="shared" si="38"/>
        <v>0</v>
      </c>
      <c r="AU36" s="141">
        <f t="shared" si="38"/>
        <v>0</v>
      </c>
      <c r="AV36" s="141">
        <f t="shared" si="38"/>
        <v>0</v>
      </c>
      <c r="AW36" s="141">
        <f t="shared" si="38"/>
        <v>0</v>
      </c>
      <c r="AX36" s="141">
        <f t="shared" si="38"/>
        <v>0.25</v>
      </c>
      <c r="AY36" s="141">
        <f t="shared" si="38"/>
        <v>0.3</v>
      </c>
      <c r="AZ36" s="141">
        <f t="shared" si="38"/>
        <v>0</v>
      </c>
      <c r="BA36" s="141">
        <f t="shared" si="38"/>
        <v>0</v>
      </c>
      <c r="BB36" s="141">
        <f t="shared" si="38"/>
        <v>0</v>
      </c>
      <c r="BC36" s="141">
        <f t="shared" si="38"/>
        <v>0</v>
      </c>
      <c r="BD36" s="141">
        <f t="shared" si="38"/>
        <v>60.070000000000007</v>
      </c>
      <c r="BE36" s="141">
        <f t="shared" si="38"/>
        <v>0</v>
      </c>
      <c r="BF36" s="141">
        <f t="shared" si="38"/>
        <v>0</v>
      </c>
      <c r="BG36" s="141">
        <f t="shared" si="38"/>
        <v>11.851000000000001</v>
      </c>
      <c r="BH36" s="141">
        <f t="shared" si="38"/>
        <v>0</v>
      </c>
      <c r="BI36" s="141">
        <f t="shared" si="38"/>
        <v>11.851000000000001</v>
      </c>
      <c r="BJ36" s="141">
        <f t="shared" si="38"/>
        <v>0</v>
      </c>
      <c r="BK36" s="29"/>
      <c r="BL36" s="29"/>
      <c r="BM36" s="29"/>
      <c r="BN36" s="29"/>
      <c r="BO36" s="29"/>
      <c r="BP36" s="143">
        <v>0</v>
      </c>
      <c r="BQ36" s="164"/>
      <c r="BZ36" s="39"/>
    </row>
    <row r="37" spans="1:124" s="26" customFormat="1" hidden="1" x14ac:dyDescent="0.3">
      <c r="A37" s="27" t="s">
        <v>155</v>
      </c>
      <c r="B37" s="163" t="s">
        <v>26</v>
      </c>
      <c r="C37" s="140">
        <f t="shared" si="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BQ37" s="164"/>
      <c r="BZ37" s="39"/>
    </row>
    <row r="38" spans="1:124" s="26" customFormat="1" hidden="1" x14ac:dyDescent="0.3">
      <c r="A38" s="27" t="s">
        <v>156</v>
      </c>
      <c r="B38" s="163" t="s">
        <v>157</v>
      </c>
      <c r="C38" s="140">
        <f t="shared" si="0"/>
        <v>0</v>
      </c>
      <c r="D38" s="141"/>
      <c r="E38" s="141">
        <f>F38+U38+BG38</f>
        <v>0</v>
      </c>
      <c r="F38" s="141">
        <f>G38+K38+L38+M38+R38+S38+T38</f>
        <v>0</v>
      </c>
      <c r="G38" s="141"/>
      <c r="H38" s="141"/>
      <c r="I38" s="141"/>
      <c r="J38" s="141"/>
      <c r="K38" s="141"/>
      <c r="L38" s="141"/>
      <c r="M38" s="141">
        <f>SUM(N38:P38)</f>
        <v>0</v>
      </c>
      <c r="N38" s="141"/>
      <c r="O38" s="141"/>
      <c r="P38" s="141"/>
      <c r="Q38" s="141"/>
      <c r="R38" s="141"/>
      <c r="S38" s="141"/>
      <c r="T38" s="141"/>
      <c r="U38" s="141">
        <f>V38+W38+X38+Y38+Z38+AA38+AB38+AC38+AD38+AU38+AV38+AW38+AX38+AY38+AZ38+BA38+BB38+BC38+BD38+BE38+BF38</f>
        <v>0</v>
      </c>
      <c r="V38" s="141"/>
      <c r="W38" s="141"/>
      <c r="X38" s="141"/>
      <c r="Y38" s="141"/>
      <c r="Z38" s="141"/>
      <c r="AA38" s="141"/>
      <c r="AB38" s="141"/>
      <c r="AC38" s="141"/>
      <c r="AD38" s="141">
        <f>SUM(AE38:AT38)</f>
        <v>0</v>
      </c>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f>BH38+BI38+BJ38</f>
        <v>0</v>
      </c>
      <c r="BH38" s="141"/>
      <c r="BI38" s="141"/>
      <c r="BJ38" s="141"/>
      <c r="BK38" s="29"/>
      <c r="BL38" s="29"/>
      <c r="BM38" s="30"/>
      <c r="BN38" s="29"/>
      <c r="BO38" s="29"/>
      <c r="BP38" s="143">
        <v>0</v>
      </c>
      <c r="BQ38" s="161"/>
      <c r="BR38" s="165"/>
      <c r="BZ38" s="39"/>
    </row>
    <row r="39" spans="1:124" s="26" customFormat="1" hidden="1" x14ac:dyDescent="0.3">
      <c r="A39" s="27" t="s">
        <v>156</v>
      </c>
      <c r="B39" s="163" t="s">
        <v>158</v>
      </c>
      <c r="C39" s="140">
        <f t="shared" si="0"/>
        <v>646.94799999999998</v>
      </c>
      <c r="D39" s="141">
        <f>D40+D136+D171+D177+D178+D180+D185+D203+D210+D213+D226+D228+D232+D233+D234</f>
        <v>25.780000000000005</v>
      </c>
      <c r="E39" s="141">
        <f t="shared" ref="E39:AJ39" si="39">E40+E136+E171+E177+E178+E180+E185+E203+E210+E213+E226+E228+E230+E232+E233+E234</f>
        <v>621.16800000000001</v>
      </c>
      <c r="F39" s="141">
        <f t="shared" si="39"/>
        <v>536.697</v>
      </c>
      <c r="G39" s="141">
        <f t="shared" si="39"/>
        <v>22.813000000000002</v>
      </c>
      <c r="H39" s="141">
        <f t="shared" si="39"/>
        <v>16.933</v>
      </c>
      <c r="I39" s="141">
        <f t="shared" si="39"/>
        <v>5.88</v>
      </c>
      <c r="J39" s="141">
        <f t="shared" si="39"/>
        <v>0</v>
      </c>
      <c r="K39" s="141">
        <f t="shared" si="39"/>
        <v>167.85</v>
      </c>
      <c r="L39" s="141">
        <f t="shared" si="39"/>
        <v>116.10099999999998</v>
      </c>
      <c r="M39" s="141">
        <f t="shared" si="39"/>
        <v>229.73999999999995</v>
      </c>
      <c r="N39" s="141">
        <f t="shared" si="39"/>
        <v>47.430000000000007</v>
      </c>
      <c r="O39" s="141">
        <f t="shared" si="39"/>
        <v>0</v>
      </c>
      <c r="P39" s="141">
        <f t="shared" si="39"/>
        <v>182.30999999999997</v>
      </c>
      <c r="Q39" s="141">
        <f t="shared" si="39"/>
        <v>37.270000000000003</v>
      </c>
      <c r="R39" s="141">
        <f t="shared" si="39"/>
        <v>0.193</v>
      </c>
      <c r="S39" s="141">
        <f t="shared" si="39"/>
        <v>0</v>
      </c>
      <c r="T39" s="141">
        <f t="shared" si="39"/>
        <v>0</v>
      </c>
      <c r="U39" s="141">
        <f t="shared" si="39"/>
        <v>73.160000000000011</v>
      </c>
      <c r="V39" s="141">
        <f t="shared" si="39"/>
        <v>0</v>
      </c>
      <c r="W39" s="141">
        <f t="shared" si="39"/>
        <v>0</v>
      </c>
      <c r="X39" s="141">
        <f t="shared" si="39"/>
        <v>0</v>
      </c>
      <c r="Y39" s="141">
        <f t="shared" si="39"/>
        <v>0</v>
      </c>
      <c r="Z39" s="141">
        <f t="shared" si="39"/>
        <v>0.02</v>
      </c>
      <c r="AA39" s="141">
        <f t="shared" si="39"/>
        <v>0</v>
      </c>
      <c r="AB39" s="141">
        <f t="shared" si="39"/>
        <v>0</v>
      </c>
      <c r="AC39" s="141">
        <f t="shared" si="39"/>
        <v>0</v>
      </c>
      <c r="AD39" s="141">
        <f t="shared" si="39"/>
        <v>12.520000000000001</v>
      </c>
      <c r="AE39" s="141">
        <f t="shared" si="39"/>
        <v>11.65</v>
      </c>
      <c r="AF39" s="141">
        <f t="shared" si="39"/>
        <v>0.13</v>
      </c>
      <c r="AG39" s="141">
        <f t="shared" si="39"/>
        <v>0</v>
      </c>
      <c r="AH39" s="141">
        <f t="shared" si="39"/>
        <v>0</v>
      </c>
      <c r="AI39" s="141">
        <f t="shared" si="39"/>
        <v>0.1</v>
      </c>
      <c r="AJ39" s="141">
        <f t="shared" si="39"/>
        <v>0</v>
      </c>
      <c r="AK39" s="141">
        <f t="shared" ref="AK39:BJ39" si="40">AK40+AK136+AK171+AK177+AK178+AK180+AK185+AK203+AK210+AK213+AK226+AK228+AK230+AK232+AK233+AK234</f>
        <v>0.62</v>
      </c>
      <c r="AL39" s="141">
        <f t="shared" si="40"/>
        <v>0</v>
      </c>
      <c r="AM39" s="141">
        <f t="shared" si="40"/>
        <v>0</v>
      </c>
      <c r="AN39" s="141">
        <f t="shared" si="40"/>
        <v>0</v>
      </c>
      <c r="AO39" s="141">
        <f t="shared" si="40"/>
        <v>0</v>
      </c>
      <c r="AP39" s="141">
        <f t="shared" si="40"/>
        <v>0</v>
      </c>
      <c r="AQ39" s="141">
        <f t="shared" si="40"/>
        <v>0.02</v>
      </c>
      <c r="AR39" s="141">
        <f t="shared" si="40"/>
        <v>0</v>
      </c>
      <c r="AS39" s="141">
        <f t="shared" si="40"/>
        <v>0</v>
      </c>
      <c r="AT39" s="141">
        <f t="shared" si="40"/>
        <v>0</v>
      </c>
      <c r="AU39" s="141">
        <f t="shared" si="40"/>
        <v>0</v>
      </c>
      <c r="AV39" s="141">
        <f t="shared" si="40"/>
        <v>0</v>
      </c>
      <c r="AW39" s="141">
        <f t="shared" si="40"/>
        <v>0</v>
      </c>
      <c r="AX39" s="141">
        <f t="shared" si="40"/>
        <v>0.25</v>
      </c>
      <c r="AY39" s="141">
        <f t="shared" si="40"/>
        <v>0.3</v>
      </c>
      <c r="AZ39" s="141">
        <f t="shared" si="40"/>
        <v>0</v>
      </c>
      <c r="BA39" s="141">
        <f t="shared" si="40"/>
        <v>0</v>
      </c>
      <c r="BB39" s="141">
        <f t="shared" si="40"/>
        <v>0</v>
      </c>
      <c r="BC39" s="141">
        <f t="shared" si="40"/>
        <v>0</v>
      </c>
      <c r="BD39" s="141">
        <f t="shared" si="40"/>
        <v>60.070000000000007</v>
      </c>
      <c r="BE39" s="141">
        <f t="shared" si="40"/>
        <v>0</v>
      </c>
      <c r="BF39" s="141">
        <f t="shared" si="40"/>
        <v>0</v>
      </c>
      <c r="BG39" s="141">
        <f t="shared" si="40"/>
        <v>11.311</v>
      </c>
      <c r="BH39" s="141">
        <f t="shared" si="40"/>
        <v>0</v>
      </c>
      <c r="BI39" s="141">
        <f t="shared" si="40"/>
        <v>11.311</v>
      </c>
      <c r="BJ39" s="141">
        <f t="shared" si="40"/>
        <v>0</v>
      </c>
      <c r="BK39" s="29"/>
      <c r="BL39" s="29"/>
      <c r="BM39" s="27"/>
      <c r="BN39" s="29"/>
      <c r="BO39" s="29"/>
      <c r="BP39" s="143">
        <v>0</v>
      </c>
      <c r="BQ39" s="164"/>
      <c r="BR39" s="166"/>
      <c r="BZ39" s="39"/>
    </row>
    <row r="40" spans="1:124" s="272" customFormat="1" ht="19.5" hidden="1" x14ac:dyDescent="0.35">
      <c r="A40" s="273" t="s">
        <v>784</v>
      </c>
      <c r="B40" s="274" t="s">
        <v>53</v>
      </c>
      <c r="C40" s="7">
        <f t="shared" si="0"/>
        <v>279.55099999999993</v>
      </c>
      <c r="D40" s="25">
        <f t="shared" ref="D40:AI40" si="41">SUM(D41:D135)</f>
        <v>22.480000000000004</v>
      </c>
      <c r="E40" s="25">
        <f t="shared" si="41"/>
        <v>257.07099999999991</v>
      </c>
      <c r="F40" s="25">
        <f t="shared" si="41"/>
        <v>256.74999999999994</v>
      </c>
      <c r="G40" s="25">
        <f t="shared" si="41"/>
        <v>0.77</v>
      </c>
      <c r="H40" s="141">
        <f t="shared" si="41"/>
        <v>0.47</v>
      </c>
      <c r="I40" s="141">
        <f t="shared" si="41"/>
        <v>0.3</v>
      </c>
      <c r="J40" s="141">
        <f t="shared" si="41"/>
        <v>0</v>
      </c>
      <c r="K40" s="25">
        <f t="shared" si="41"/>
        <v>65.69</v>
      </c>
      <c r="L40" s="25">
        <f t="shared" si="41"/>
        <v>28.68</v>
      </c>
      <c r="M40" s="141">
        <f t="shared" si="41"/>
        <v>161.60999999999999</v>
      </c>
      <c r="N40" s="141">
        <f t="shared" si="41"/>
        <v>31.19</v>
      </c>
      <c r="O40" s="141">
        <f t="shared" si="41"/>
        <v>0</v>
      </c>
      <c r="P40" s="25">
        <f t="shared" si="41"/>
        <v>130.42000000000002</v>
      </c>
      <c r="Q40" s="141">
        <f t="shared" si="41"/>
        <v>37.270000000000003</v>
      </c>
      <c r="R40" s="25">
        <f t="shared" si="41"/>
        <v>0</v>
      </c>
      <c r="S40" s="141">
        <f t="shared" si="41"/>
        <v>0</v>
      </c>
      <c r="T40" s="141">
        <f t="shared" si="41"/>
        <v>0</v>
      </c>
      <c r="U40" s="25">
        <f t="shared" si="41"/>
        <v>0.30000000000000004</v>
      </c>
      <c r="V40" s="141">
        <f t="shared" si="41"/>
        <v>0</v>
      </c>
      <c r="W40" s="141">
        <f t="shared" si="41"/>
        <v>0</v>
      </c>
      <c r="X40" s="141">
        <f t="shared" si="41"/>
        <v>0</v>
      </c>
      <c r="Y40" s="141">
        <f t="shared" si="41"/>
        <v>0</v>
      </c>
      <c r="Z40" s="141">
        <f t="shared" si="41"/>
        <v>0</v>
      </c>
      <c r="AA40" s="141">
        <f t="shared" si="41"/>
        <v>0</v>
      </c>
      <c r="AB40" s="141">
        <f t="shared" si="41"/>
        <v>0</v>
      </c>
      <c r="AC40" s="141">
        <f t="shared" si="41"/>
        <v>0</v>
      </c>
      <c r="AD40" s="141">
        <f t="shared" si="41"/>
        <v>0</v>
      </c>
      <c r="AE40" s="141">
        <f t="shared" si="41"/>
        <v>0</v>
      </c>
      <c r="AF40" s="141">
        <f t="shared" si="41"/>
        <v>0</v>
      </c>
      <c r="AG40" s="141">
        <f t="shared" si="41"/>
        <v>0</v>
      </c>
      <c r="AH40" s="141">
        <f t="shared" si="41"/>
        <v>0</v>
      </c>
      <c r="AI40" s="141">
        <f t="shared" si="41"/>
        <v>0</v>
      </c>
      <c r="AJ40" s="141">
        <f t="shared" ref="AJ40:BJ40" si="42">SUM(AJ41:AJ135)</f>
        <v>0</v>
      </c>
      <c r="AK40" s="141">
        <f t="shared" si="42"/>
        <v>0</v>
      </c>
      <c r="AL40" s="141">
        <f t="shared" si="42"/>
        <v>0</v>
      </c>
      <c r="AM40" s="141">
        <f t="shared" si="42"/>
        <v>0</v>
      </c>
      <c r="AN40" s="141">
        <f t="shared" si="42"/>
        <v>0</v>
      </c>
      <c r="AO40" s="141">
        <f t="shared" si="42"/>
        <v>0</v>
      </c>
      <c r="AP40" s="141">
        <f t="shared" si="42"/>
        <v>0</v>
      </c>
      <c r="AQ40" s="141">
        <f t="shared" si="42"/>
        <v>0</v>
      </c>
      <c r="AR40" s="141">
        <f t="shared" si="42"/>
        <v>0</v>
      </c>
      <c r="AS40" s="141">
        <f t="shared" si="42"/>
        <v>0</v>
      </c>
      <c r="AT40" s="141">
        <f t="shared" si="42"/>
        <v>0</v>
      </c>
      <c r="AU40" s="141">
        <f t="shared" si="42"/>
        <v>0</v>
      </c>
      <c r="AV40" s="141">
        <f t="shared" si="42"/>
        <v>0</v>
      </c>
      <c r="AW40" s="141">
        <f t="shared" si="42"/>
        <v>0</v>
      </c>
      <c r="AX40" s="141">
        <f t="shared" si="42"/>
        <v>0.02</v>
      </c>
      <c r="AY40" s="141">
        <f t="shared" si="42"/>
        <v>0</v>
      </c>
      <c r="AZ40" s="141">
        <f t="shared" si="42"/>
        <v>0</v>
      </c>
      <c r="BA40" s="141">
        <f t="shared" si="42"/>
        <v>0</v>
      </c>
      <c r="BB40" s="141">
        <f t="shared" si="42"/>
        <v>0</v>
      </c>
      <c r="BC40" s="141">
        <f t="shared" si="42"/>
        <v>0</v>
      </c>
      <c r="BD40" s="141">
        <f t="shared" si="42"/>
        <v>0.28000000000000003</v>
      </c>
      <c r="BE40" s="141">
        <f t="shared" si="42"/>
        <v>0</v>
      </c>
      <c r="BF40" s="141">
        <f t="shared" si="42"/>
        <v>0</v>
      </c>
      <c r="BG40" s="25">
        <f t="shared" si="42"/>
        <v>2.1000000000000001E-2</v>
      </c>
      <c r="BH40" s="141">
        <f t="shared" si="42"/>
        <v>0</v>
      </c>
      <c r="BI40" s="141">
        <f t="shared" si="42"/>
        <v>2.1000000000000001E-2</v>
      </c>
      <c r="BJ40" s="141">
        <f t="shared" si="42"/>
        <v>0</v>
      </c>
      <c r="BK40" s="29"/>
      <c r="BL40" s="31"/>
      <c r="BM40" s="27"/>
      <c r="BN40" s="31"/>
      <c r="BO40" s="31"/>
      <c r="BP40" s="275">
        <v>0</v>
      </c>
      <c r="BQ40" s="164"/>
      <c r="BR40" s="166"/>
      <c r="BS40" s="26"/>
      <c r="BT40" s="26"/>
      <c r="BU40" s="26"/>
      <c r="BV40" s="26"/>
      <c r="BW40" s="26"/>
      <c r="BX40" s="26"/>
      <c r="BY40" s="26"/>
      <c r="BZ40" s="39"/>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row>
    <row r="41" spans="1:124" s="250" customFormat="1" ht="56.25" hidden="1" x14ac:dyDescent="0.3">
      <c r="A41" s="239">
        <v>1</v>
      </c>
      <c r="B41" s="246" t="s">
        <v>160</v>
      </c>
      <c r="C41" s="241">
        <f t="shared" si="0"/>
        <v>10</v>
      </c>
      <c r="D41" s="241"/>
      <c r="E41" s="241">
        <f t="shared" ref="E41:E104" si="43">F41+U41+BG41</f>
        <v>10</v>
      </c>
      <c r="F41" s="241">
        <f t="shared" ref="F41:F104" si="44">G41+K41+L41+M41+R41+S41+T41</f>
        <v>10</v>
      </c>
      <c r="G41" s="241">
        <f t="shared" ref="G41:G72" si="45">H41+I41+J41</f>
        <v>0</v>
      </c>
      <c r="H41" s="244"/>
      <c r="I41" s="243"/>
      <c r="J41" s="243"/>
      <c r="K41" s="241"/>
      <c r="L41" s="241"/>
      <c r="M41" s="241">
        <f t="shared" ref="M41:M72" si="46">SUM(N41:P41)</f>
        <v>10</v>
      </c>
      <c r="N41" s="241"/>
      <c r="O41" s="243"/>
      <c r="P41" s="241">
        <v>10</v>
      </c>
      <c r="Q41" s="243"/>
      <c r="R41" s="241"/>
      <c r="S41" s="243"/>
      <c r="T41" s="243"/>
      <c r="U41" s="241">
        <f t="shared" ref="U41:U72" si="47">V41+W41+X41+Y41+Z41+AA41+AB41+AC41+AD41+AU41+AV41+AW41+AX41+AY41+AZ41+BA41+BB41+BC41+BD41+BE41+BF41</f>
        <v>0</v>
      </c>
      <c r="V41" s="243"/>
      <c r="W41" s="243"/>
      <c r="X41" s="243"/>
      <c r="Y41" s="243"/>
      <c r="Z41" s="241"/>
      <c r="AA41" s="243"/>
      <c r="AB41" s="243"/>
      <c r="AC41" s="243"/>
      <c r="AD41" s="245">
        <f t="shared" ref="AD41:AD72" si="48">SUM(AE41:AT41)</f>
        <v>0</v>
      </c>
      <c r="AE41" s="241"/>
      <c r="AF41" s="241"/>
      <c r="AG41" s="243"/>
      <c r="AH41" s="243"/>
      <c r="AI41" s="241"/>
      <c r="AJ41" s="243"/>
      <c r="AK41" s="241"/>
      <c r="AL41" s="243"/>
      <c r="AM41" s="243"/>
      <c r="AN41" s="243"/>
      <c r="AO41" s="243"/>
      <c r="AP41" s="243"/>
      <c r="AQ41" s="243"/>
      <c r="AR41" s="243"/>
      <c r="AS41" s="243"/>
      <c r="AT41" s="243"/>
      <c r="AU41" s="243"/>
      <c r="AV41" s="241"/>
      <c r="AW41" s="243"/>
      <c r="AX41" s="243"/>
      <c r="AY41" s="241"/>
      <c r="AZ41" s="241"/>
      <c r="BA41" s="243"/>
      <c r="BB41" s="243"/>
      <c r="BC41" s="243"/>
      <c r="BD41" s="241"/>
      <c r="BE41" s="243"/>
      <c r="BF41" s="243"/>
      <c r="BG41" s="241">
        <f t="shared" ref="BG41:BG72" si="49">BH41+BI41+BJ41</f>
        <v>0</v>
      </c>
      <c r="BH41" s="246"/>
      <c r="BI41" s="280"/>
      <c r="BJ41" s="246"/>
      <c r="BK41" s="247" t="s">
        <v>409</v>
      </c>
      <c r="BL41" s="248" t="s">
        <v>161</v>
      </c>
      <c r="BM41" s="263" t="s">
        <v>647</v>
      </c>
      <c r="BN41" s="239" t="s">
        <v>94</v>
      </c>
      <c r="BO41" s="239" t="s">
        <v>809</v>
      </c>
      <c r="BP41" s="239" t="s">
        <v>606</v>
      </c>
      <c r="BQ41" s="249" t="s">
        <v>392</v>
      </c>
      <c r="BS41" s="251" t="s">
        <v>162</v>
      </c>
      <c r="BT41" s="251" t="s">
        <v>133</v>
      </c>
      <c r="BU41" s="254"/>
      <c r="BZ41" s="267">
        <f t="shared" ref="BZ41:BZ56" si="50">SUM(G41:BJ41)</f>
        <v>20</v>
      </c>
      <c r="DG41" s="250" t="s">
        <v>723</v>
      </c>
      <c r="DR41" s="46" t="s">
        <v>852</v>
      </c>
      <c r="DT41" s="250" t="s">
        <v>854</v>
      </c>
    </row>
    <row r="42" spans="1:124" ht="37.5" hidden="1" x14ac:dyDescent="0.3">
      <c r="A42" s="783">
        <v>2</v>
      </c>
      <c r="B42" s="797" t="s">
        <v>938</v>
      </c>
      <c r="C42" s="140">
        <f t="shared" si="0"/>
        <v>9</v>
      </c>
      <c r="D42" s="140"/>
      <c r="E42" s="140">
        <f t="shared" si="43"/>
        <v>9</v>
      </c>
      <c r="F42" s="140">
        <f t="shared" si="44"/>
        <v>9</v>
      </c>
      <c r="G42" s="140">
        <f t="shared" si="45"/>
        <v>0</v>
      </c>
      <c r="H42" s="168"/>
      <c r="I42" s="157"/>
      <c r="J42" s="157"/>
      <c r="K42" s="140">
        <v>5</v>
      </c>
      <c r="L42" s="140">
        <v>3</v>
      </c>
      <c r="M42" s="140">
        <f t="shared" si="46"/>
        <v>1</v>
      </c>
      <c r="N42" s="140"/>
      <c r="O42" s="157"/>
      <c r="P42" s="140">
        <v>1</v>
      </c>
      <c r="Q42" s="157"/>
      <c r="R42" s="140"/>
      <c r="S42" s="157"/>
      <c r="T42" s="157"/>
      <c r="U42" s="140">
        <f t="shared" si="47"/>
        <v>0</v>
      </c>
      <c r="V42" s="157"/>
      <c r="W42" s="157"/>
      <c r="X42" s="157"/>
      <c r="Y42" s="157"/>
      <c r="Z42" s="140"/>
      <c r="AA42" s="157"/>
      <c r="AB42" s="157"/>
      <c r="AC42" s="157"/>
      <c r="AD42" s="141">
        <f t="shared" si="48"/>
        <v>0</v>
      </c>
      <c r="AE42" s="140"/>
      <c r="AF42" s="140"/>
      <c r="AG42" s="157"/>
      <c r="AH42" s="157"/>
      <c r="AI42" s="140"/>
      <c r="AJ42" s="157"/>
      <c r="AK42" s="140"/>
      <c r="AL42" s="157"/>
      <c r="AM42" s="157"/>
      <c r="AN42" s="157"/>
      <c r="AO42" s="157"/>
      <c r="AP42" s="157"/>
      <c r="AQ42" s="157"/>
      <c r="AR42" s="157"/>
      <c r="AS42" s="157"/>
      <c r="AT42" s="157"/>
      <c r="AU42" s="157"/>
      <c r="AV42" s="140"/>
      <c r="AW42" s="157"/>
      <c r="AX42" s="157"/>
      <c r="AY42" s="140"/>
      <c r="AZ42" s="140"/>
      <c r="BA42" s="157"/>
      <c r="BB42" s="157"/>
      <c r="BC42" s="157"/>
      <c r="BD42" s="140"/>
      <c r="BE42" s="157"/>
      <c r="BF42" s="157"/>
      <c r="BG42" s="140">
        <f t="shared" si="49"/>
        <v>0</v>
      </c>
      <c r="BH42" s="56"/>
      <c r="BI42" s="169"/>
      <c r="BJ42" s="56"/>
      <c r="BK42" s="152" t="s">
        <v>409</v>
      </c>
      <c r="BL42" s="153" t="s">
        <v>161</v>
      </c>
      <c r="BM42" s="149"/>
      <c r="BN42" s="149" t="s">
        <v>94</v>
      </c>
      <c r="BO42" s="783" t="s">
        <v>758</v>
      </c>
      <c r="BP42" s="149" t="s">
        <v>606</v>
      </c>
      <c r="BQ42" s="60" t="s">
        <v>395</v>
      </c>
      <c r="BR42" s="46"/>
      <c r="BS42" s="170" t="s">
        <v>162</v>
      </c>
      <c r="BT42" s="170" t="s">
        <v>133</v>
      </c>
      <c r="BU42" s="132"/>
      <c r="BV42" s="46"/>
      <c r="BW42" s="46"/>
      <c r="BX42" s="46"/>
      <c r="BY42" s="46"/>
      <c r="BZ42" s="46">
        <f t="shared" si="50"/>
        <v>10</v>
      </c>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G42" s="46" t="s">
        <v>723</v>
      </c>
      <c r="DR42" s="46" t="s">
        <v>852</v>
      </c>
      <c r="DT42" s="250" t="s">
        <v>854</v>
      </c>
    </row>
    <row r="43" spans="1:124" hidden="1" x14ac:dyDescent="0.3">
      <c r="A43" s="783"/>
      <c r="B43" s="797"/>
      <c r="C43" s="140">
        <f t="shared" si="0"/>
        <v>3</v>
      </c>
      <c r="D43" s="140"/>
      <c r="E43" s="140">
        <f t="shared" si="43"/>
        <v>3</v>
      </c>
      <c r="F43" s="140">
        <f t="shared" si="44"/>
        <v>3</v>
      </c>
      <c r="G43" s="140">
        <f t="shared" si="45"/>
        <v>0</v>
      </c>
      <c r="H43" s="168"/>
      <c r="I43" s="157"/>
      <c r="J43" s="157"/>
      <c r="K43" s="140">
        <v>2.5</v>
      </c>
      <c r="L43" s="140"/>
      <c r="M43" s="140">
        <f t="shared" si="46"/>
        <v>0.5</v>
      </c>
      <c r="N43" s="140"/>
      <c r="O43" s="157"/>
      <c r="P43" s="140">
        <v>0.5</v>
      </c>
      <c r="Q43" s="157"/>
      <c r="R43" s="140"/>
      <c r="S43" s="157"/>
      <c r="T43" s="157"/>
      <c r="U43" s="140">
        <f t="shared" si="47"/>
        <v>0</v>
      </c>
      <c r="V43" s="157"/>
      <c r="W43" s="157"/>
      <c r="X43" s="157"/>
      <c r="Y43" s="157"/>
      <c r="Z43" s="140"/>
      <c r="AA43" s="157"/>
      <c r="AB43" s="157"/>
      <c r="AC43" s="157"/>
      <c r="AD43" s="141">
        <f t="shared" si="48"/>
        <v>0</v>
      </c>
      <c r="AE43" s="140"/>
      <c r="AF43" s="140"/>
      <c r="AG43" s="157"/>
      <c r="AH43" s="157"/>
      <c r="AI43" s="140"/>
      <c r="AJ43" s="157"/>
      <c r="AK43" s="140"/>
      <c r="AL43" s="157"/>
      <c r="AM43" s="157"/>
      <c r="AN43" s="157"/>
      <c r="AO43" s="157"/>
      <c r="AP43" s="157"/>
      <c r="AQ43" s="157"/>
      <c r="AR43" s="157"/>
      <c r="AS43" s="157"/>
      <c r="AT43" s="157"/>
      <c r="AU43" s="157"/>
      <c r="AV43" s="140"/>
      <c r="AW43" s="157"/>
      <c r="AX43" s="157"/>
      <c r="AY43" s="140"/>
      <c r="AZ43" s="140"/>
      <c r="BA43" s="157"/>
      <c r="BB43" s="157"/>
      <c r="BC43" s="157"/>
      <c r="BD43" s="140"/>
      <c r="BE43" s="157"/>
      <c r="BF43" s="157"/>
      <c r="BG43" s="140">
        <f t="shared" si="49"/>
        <v>0</v>
      </c>
      <c r="BH43" s="56"/>
      <c r="BI43" s="169"/>
      <c r="BJ43" s="56"/>
      <c r="BK43" s="152" t="s">
        <v>409</v>
      </c>
      <c r="BL43" s="149" t="s">
        <v>169</v>
      </c>
      <c r="BM43" s="149" t="s">
        <v>428</v>
      </c>
      <c r="BN43" s="149" t="s">
        <v>94</v>
      </c>
      <c r="BO43" s="783"/>
      <c r="BP43" s="149" t="s">
        <v>606</v>
      </c>
      <c r="BQ43" s="60" t="s">
        <v>395</v>
      </c>
      <c r="BR43" s="46"/>
      <c r="BS43" s="170" t="s">
        <v>162</v>
      </c>
      <c r="BT43" s="170" t="s">
        <v>133</v>
      </c>
      <c r="BU43" s="132"/>
      <c r="BV43" s="46"/>
      <c r="BW43" s="46"/>
      <c r="BX43" s="46"/>
      <c r="BY43" s="46"/>
      <c r="BZ43" s="46">
        <f t="shared" si="50"/>
        <v>3.5</v>
      </c>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DR43" s="46" t="s">
        <v>852</v>
      </c>
    </row>
    <row r="44" spans="1:124" ht="56.25" hidden="1" x14ac:dyDescent="0.3">
      <c r="A44" s="149">
        <v>3</v>
      </c>
      <c r="B44" s="56" t="s">
        <v>164</v>
      </c>
      <c r="C44" s="140">
        <f t="shared" si="0"/>
        <v>1</v>
      </c>
      <c r="D44" s="140"/>
      <c r="E44" s="140">
        <f t="shared" si="43"/>
        <v>1</v>
      </c>
      <c r="F44" s="140">
        <f t="shared" si="44"/>
        <v>1</v>
      </c>
      <c r="G44" s="140">
        <f t="shared" si="45"/>
        <v>0</v>
      </c>
      <c r="H44" s="168"/>
      <c r="I44" s="157"/>
      <c r="J44" s="157"/>
      <c r="K44" s="171"/>
      <c r="L44" s="171"/>
      <c r="M44" s="140">
        <f t="shared" si="46"/>
        <v>1</v>
      </c>
      <c r="N44" s="171"/>
      <c r="O44" s="157"/>
      <c r="P44" s="171">
        <v>1</v>
      </c>
      <c r="Q44" s="157"/>
      <c r="R44" s="171"/>
      <c r="S44" s="157"/>
      <c r="T44" s="157"/>
      <c r="U44" s="140">
        <f t="shared" si="47"/>
        <v>0</v>
      </c>
      <c r="V44" s="157"/>
      <c r="W44" s="157"/>
      <c r="X44" s="157"/>
      <c r="Y44" s="157"/>
      <c r="Z44" s="171"/>
      <c r="AA44" s="157"/>
      <c r="AB44" s="157"/>
      <c r="AC44" s="157"/>
      <c r="AD44" s="141">
        <f t="shared" si="48"/>
        <v>0</v>
      </c>
      <c r="AE44" s="171"/>
      <c r="AF44" s="171"/>
      <c r="AG44" s="157"/>
      <c r="AH44" s="157"/>
      <c r="AI44" s="171"/>
      <c r="AJ44" s="157"/>
      <c r="AK44" s="171"/>
      <c r="AL44" s="157"/>
      <c r="AM44" s="157"/>
      <c r="AN44" s="157"/>
      <c r="AO44" s="157"/>
      <c r="AP44" s="157"/>
      <c r="AQ44" s="157"/>
      <c r="AR44" s="157"/>
      <c r="AS44" s="157"/>
      <c r="AT44" s="157"/>
      <c r="AU44" s="157"/>
      <c r="AV44" s="171"/>
      <c r="AW44" s="157"/>
      <c r="AX44" s="157"/>
      <c r="AY44" s="171"/>
      <c r="AZ44" s="171"/>
      <c r="BA44" s="157"/>
      <c r="BB44" s="157"/>
      <c r="BC44" s="157"/>
      <c r="BD44" s="171"/>
      <c r="BE44" s="157"/>
      <c r="BF44" s="157"/>
      <c r="BG44" s="140">
        <f t="shared" si="49"/>
        <v>0</v>
      </c>
      <c r="BH44" s="56"/>
      <c r="BI44" s="172"/>
      <c r="BJ44" s="56"/>
      <c r="BK44" s="152" t="s">
        <v>409</v>
      </c>
      <c r="BL44" s="153" t="s">
        <v>161</v>
      </c>
      <c r="BM44" s="149"/>
      <c r="BN44" s="149" t="s">
        <v>94</v>
      </c>
      <c r="BO44" s="149" t="s">
        <v>759</v>
      </c>
      <c r="BP44" s="149" t="s">
        <v>606</v>
      </c>
      <c r="BQ44" s="60" t="s">
        <v>392</v>
      </c>
      <c r="BS44" s="173" t="s">
        <v>162</v>
      </c>
      <c r="BT44" s="170" t="s">
        <v>133</v>
      </c>
      <c r="BU44" s="132"/>
      <c r="BZ44" s="39">
        <f t="shared" si="50"/>
        <v>2</v>
      </c>
      <c r="CI44" s="46"/>
      <c r="DG44" s="46" t="s">
        <v>723</v>
      </c>
      <c r="DR44" s="46" t="s">
        <v>852</v>
      </c>
      <c r="DT44" s="250" t="s">
        <v>854</v>
      </c>
    </row>
    <row r="45" spans="1:124" ht="56.25" hidden="1" x14ac:dyDescent="0.3">
      <c r="A45" s="149">
        <v>4</v>
      </c>
      <c r="B45" s="56" t="s">
        <v>165</v>
      </c>
      <c r="C45" s="140">
        <f t="shared" si="0"/>
        <v>0.4</v>
      </c>
      <c r="D45" s="140"/>
      <c r="E45" s="140">
        <f t="shared" si="43"/>
        <v>0.4</v>
      </c>
      <c r="F45" s="140">
        <f t="shared" si="44"/>
        <v>0.4</v>
      </c>
      <c r="G45" s="140">
        <f t="shared" si="45"/>
        <v>0</v>
      </c>
      <c r="H45" s="168"/>
      <c r="I45" s="157"/>
      <c r="J45" s="157"/>
      <c r="K45" s="168">
        <v>0.4</v>
      </c>
      <c r="L45" s="140"/>
      <c r="M45" s="140">
        <f t="shared" si="46"/>
        <v>0</v>
      </c>
      <c r="N45" s="140"/>
      <c r="O45" s="157"/>
      <c r="P45" s="140"/>
      <c r="Q45" s="157"/>
      <c r="R45" s="140"/>
      <c r="S45" s="157"/>
      <c r="T45" s="157"/>
      <c r="U45" s="140">
        <f t="shared" si="47"/>
        <v>0</v>
      </c>
      <c r="V45" s="157"/>
      <c r="W45" s="157"/>
      <c r="X45" s="157"/>
      <c r="Y45" s="157"/>
      <c r="Z45" s="140"/>
      <c r="AA45" s="157"/>
      <c r="AB45" s="157"/>
      <c r="AC45" s="157"/>
      <c r="AD45" s="141">
        <f t="shared" si="48"/>
        <v>0</v>
      </c>
      <c r="AE45" s="140"/>
      <c r="AF45" s="140"/>
      <c r="AG45" s="157"/>
      <c r="AH45" s="157"/>
      <c r="AI45" s="140"/>
      <c r="AJ45" s="157"/>
      <c r="AK45" s="140"/>
      <c r="AL45" s="157"/>
      <c r="AM45" s="157"/>
      <c r="AN45" s="157"/>
      <c r="AO45" s="157"/>
      <c r="AP45" s="157"/>
      <c r="AQ45" s="157"/>
      <c r="AR45" s="157"/>
      <c r="AS45" s="157"/>
      <c r="AT45" s="157"/>
      <c r="AU45" s="157"/>
      <c r="AV45" s="140"/>
      <c r="AW45" s="157"/>
      <c r="AX45" s="157"/>
      <c r="AY45" s="140"/>
      <c r="AZ45" s="140"/>
      <c r="BA45" s="157"/>
      <c r="BB45" s="157"/>
      <c r="BC45" s="157"/>
      <c r="BD45" s="140"/>
      <c r="BE45" s="157"/>
      <c r="BF45" s="157"/>
      <c r="BG45" s="140">
        <f t="shared" si="49"/>
        <v>0</v>
      </c>
      <c r="BH45" s="56"/>
      <c r="BI45" s="169"/>
      <c r="BJ45" s="56"/>
      <c r="BK45" s="152" t="s">
        <v>409</v>
      </c>
      <c r="BL45" s="153" t="s">
        <v>161</v>
      </c>
      <c r="BM45" s="149"/>
      <c r="BN45" s="149" t="s">
        <v>94</v>
      </c>
      <c r="BO45" s="149" t="s">
        <v>711</v>
      </c>
      <c r="BP45" s="149" t="s">
        <v>606</v>
      </c>
      <c r="BQ45" s="60" t="s">
        <v>392</v>
      </c>
      <c r="BS45" s="174"/>
      <c r="BT45" s="170" t="s">
        <v>166</v>
      </c>
      <c r="BU45" s="132"/>
      <c r="BZ45" s="39">
        <f t="shared" si="50"/>
        <v>0.4</v>
      </c>
      <c r="CI45" s="46"/>
      <c r="DR45" s="46" t="s">
        <v>852</v>
      </c>
      <c r="DS45" s="250" t="s">
        <v>902</v>
      </c>
    </row>
    <row r="46" spans="1:124" ht="56.25" hidden="1" x14ac:dyDescent="0.3">
      <c r="A46" s="149">
        <v>5</v>
      </c>
      <c r="B46" s="175" t="s">
        <v>528</v>
      </c>
      <c r="C46" s="140">
        <f t="shared" si="0"/>
        <v>0.2</v>
      </c>
      <c r="D46" s="176">
        <v>0.1</v>
      </c>
      <c r="E46" s="176">
        <f t="shared" si="43"/>
        <v>0.1</v>
      </c>
      <c r="F46" s="176">
        <f t="shared" si="44"/>
        <v>0.1</v>
      </c>
      <c r="G46" s="176">
        <f t="shared" si="45"/>
        <v>0</v>
      </c>
      <c r="H46" s="177"/>
      <c r="I46" s="178"/>
      <c r="J46" s="178"/>
      <c r="K46" s="177">
        <v>0.1</v>
      </c>
      <c r="L46" s="176"/>
      <c r="M46" s="176">
        <f t="shared" si="46"/>
        <v>0</v>
      </c>
      <c r="N46" s="176"/>
      <c r="O46" s="178"/>
      <c r="P46" s="176"/>
      <c r="Q46" s="178"/>
      <c r="R46" s="176"/>
      <c r="S46" s="178"/>
      <c r="T46" s="178"/>
      <c r="U46" s="176">
        <f t="shared" si="47"/>
        <v>0</v>
      </c>
      <c r="V46" s="178"/>
      <c r="W46" s="178"/>
      <c r="X46" s="178"/>
      <c r="Y46" s="178"/>
      <c r="Z46" s="176"/>
      <c r="AA46" s="178"/>
      <c r="AB46" s="178"/>
      <c r="AC46" s="178"/>
      <c r="AD46" s="179">
        <f t="shared" si="48"/>
        <v>0</v>
      </c>
      <c r="AE46" s="176"/>
      <c r="AF46" s="176"/>
      <c r="AG46" s="178"/>
      <c r="AH46" s="178"/>
      <c r="AI46" s="176"/>
      <c r="AJ46" s="178"/>
      <c r="AK46" s="176"/>
      <c r="AL46" s="178"/>
      <c r="AM46" s="178"/>
      <c r="AN46" s="178"/>
      <c r="AO46" s="178"/>
      <c r="AP46" s="178"/>
      <c r="AQ46" s="178"/>
      <c r="AR46" s="178"/>
      <c r="AS46" s="178"/>
      <c r="AT46" s="178"/>
      <c r="AU46" s="178"/>
      <c r="AV46" s="176"/>
      <c r="AW46" s="178"/>
      <c r="AX46" s="178"/>
      <c r="AY46" s="176"/>
      <c r="AZ46" s="176"/>
      <c r="BA46" s="178"/>
      <c r="BB46" s="178"/>
      <c r="BC46" s="178"/>
      <c r="BD46" s="176"/>
      <c r="BE46" s="178"/>
      <c r="BF46" s="178"/>
      <c r="BG46" s="140">
        <f t="shared" si="49"/>
        <v>0</v>
      </c>
      <c r="BH46" s="175"/>
      <c r="BI46" s="180"/>
      <c r="BJ46" s="175"/>
      <c r="BK46" s="181" t="s">
        <v>409</v>
      </c>
      <c r="BL46" s="182" t="s">
        <v>161</v>
      </c>
      <c r="BM46" s="134"/>
      <c r="BN46" s="134" t="s">
        <v>94</v>
      </c>
      <c r="BO46" s="134" t="s">
        <v>711</v>
      </c>
      <c r="BP46" s="134" t="s">
        <v>606</v>
      </c>
      <c r="BQ46" s="60" t="s">
        <v>392</v>
      </c>
      <c r="BS46" s="174"/>
      <c r="BT46" s="170" t="s">
        <v>166</v>
      </c>
      <c r="BU46" s="132"/>
      <c r="BZ46" s="39">
        <f t="shared" si="50"/>
        <v>0.1</v>
      </c>
      <c r="CI46" s="46"/>
      <c r="DF46" s="46" t="s">
        <v>719</v>
      </c>
      <c r="DR46" s="46" t="s">
        <v>852</v>
      </c>
      <c r="DS46" s="250" t="s">
        <v>902</v>
      </c>
    </row>
    <row r="47" spans="1:124" ht="56.25" hidden="1" x14ac:dyDescent="0.3">
      <c r="A47" s="149">
        <v>6</v>
      </c>
      <c r="B47" s="133" t="s">
        <v>730</v>
      </c>
      <c r="C47" s="140">
        <f t="shared" si="0"/>
        <v>0.15000000000000002</v>
      </c>
      <c r="D47" s="140">
        <v>0.1</v>
      </c>
      <c r="E47" s="140">
        <f t="shared" si="43"/>
        <v>0.05</v>
      </c>
      <c r="F47" s="140">
        <f t="shared" si="44"/>
        <v>0.05</v>
      </c>
      <c r="G47" s="140">
        <f t="shared" si="45"/>
        <v>0</v>
      </c>
      <c r="H47" s="168"/>
      <c r="I47" s="157"/>
      <c r="J47" s="157"/>
      <c r="K47" s="168">
        <v>0.05</v>
      </c>
      <c r="L47" s="140"/>
      <c r="M47" s="140">
        <f t="shared" si="46"/>
        <v>0</v>
      </c>
      <c r="N47" s="140"/>
      <c r="O47" s="157"/>
      <c r="P47" s="140"/>
      <c r="Q47" s="157"/>
      <c r="R47" s="140"/>
      <c r="S47" s="157"/>
      <c r="T47" s="157"/>
      <c r="U47" s="140">
        <f t="shared" si="47"/>
        <v>0</v>
      </c>
      <c r="V47" s="157"/>
      <c r="W47" s="157"/>
      <c r="X47" s="157"/>
      <c r="Y47" s="157"/>
      <c r="Z47" s="140"/>
      <c r="AA47" s="157"/>
      <c r="AB47" s="157"/>
      <c r="AC47" s="157"/>
      <c r="AD47" s="141">
        <f t="shared" si="48"/>
        <v>0</v>
      </c>
      <c r="AE47" s="140"/>
      <c r="AF47" s="140"/>
      <c r="AG47" s="157"/>
      <c r="AH47" s="157"/>
      <c r="AI47" s="140"/>
      <c r="AJ47" s="157"/>
      <c r="AK47" s="140"/>
      <c r="AL47" s="157"/>
      <c r="AM47" s="157"/>
      <c r="AN47" s="157"/>
      <c r="AO47" s="157"/>
      <c r="AP47" s="157"/>
      <c r="AQ47" s="157"/>
      <c r="AR47" s="157"/>
      <c r="AS47" s="157"/>
      <c r="AT47" s="157"/>
      <c r="AU47" s="157"/>
      <c r="AV47" s="140"/>
      <c r="AW47" s="157"/>
      <c r="AX47" s="157"/>
      <c r="AY47" s="140"/>
      <c r="AZ47" s="140"/>
      <c r="BA47" s="157"/>
      <c r="BB47" s="157"/>
      <c r="BC47" s="157"/>
      <c r="BD47" s="140"/>
      <c r="BE47" s="157"/>
      <c r="BF47" s="157"/>
      <c r="BG47" s="140">
        <f t="shared" si="49"/>
        <v>0</v>
      </c>
      <c r="BH47" s="56"/>
      <c r="BI47" s="169"/>
      <c r="BJ47" s="56"/>
      <c r="BK47" s="152" t="s">
        <v>409</v>
      </c>
      <c r="BL47" s="153" t="s">
        <v>161</v>
      </c>
      <c r="BM47" s="149"/>
      <c r="BN47" s="149" t="s">
        <v>94</v>
      </c>
      <c r="BO47" s="149" t="s">
        <v>711</v>
      </c>
      <c r="BP47" s="149" t="s">
        <v>606</v>
      </c>
      <c r="BQ47" s="60" t="s">
        <v>392</v>
      </c>
      <c r="BS47" s="174"/>
      <c r="BT47" s="170" t="s">
        <v>166</v>
      </c>
      <c r="BU47" s="132"/>
      <c r="BZ47" s="39">
        <f t="shared" si="50"/>
        <v>0.05</v>
      </c>
      <c r="CI47" s="46"/>
      <c r="DF47" s="46" t="s">
        <v>733</v>
      </c>
      <c r="DR47" s="46" t="s">
        <v>852</v>
      </c>
    </row>
    <row r="48" spans="1:124" ht="56.25" hidden="1" x14ac:dyDescent="0.3">
      <c r="A48" s="149">
        <v>7</v>
      </c>
      <c r="B48" s="56" t="s">
        <v>731</v>
      </c>
      <c r="C48" s="140">
        <f t="shared" si="0"/>
        <v>0.15000000000000002</v>
      </c>
      <c r="D48" s="140">
        <v>0.1</v>
      </c>
      <c r="E48" s="140">
        <f t="shared" si="43"/>
        <v>0.05</v>
      </c>
      <c r="F48" s="140">
        <f t="shared" si="44"/>
        <v>0.05</v>
      </c>
      <c r="G48" s="140">
        <f t="shared" si="45"/>
        <v>0</v>
      </c>
      <c r="H48" s="168"/>
      <c r="I48" s="157"/>
      <c r="J48" s="157"/>
      <c r="K48" s="168">
        <v>0.05</v>
      </c>
      <c r="L48" s="140"/>
      <c r="M48" s="140">
        <f t="shared" si="46"/>
        <v>0</v>
      </c>
      <c r="N48" s="140"/>
      <c r="O48" s="157"/>
      <c r="P48" s="140"/>
      <c r="Q48" s="157"/>
      <c r="R48" s="140"/>
      <c r="S48" s="157"/>
      <c r="T48" s="157"/>
      <c r="U48" s="140">
        <f t="shared" si="47"/>
        <v>0</v>
      </c>
      <c r="V48" s="157"/>
      <c r="W48" s="157"/>
      <c r="X48" s="157"/>
      <c r="Y48" s="157"/>
      <c r="Z48" s="140"/>
      <c r="AA48" s="157"/>
      <c r="AB48" s="157"/>
      <c r="AC48" s="157"/>
      <c r="AD48" s="141">
        <f t="shared" si="48"/>
        <v>0</v>
      </c>
      <c r="AE48" s="140"/>
      <c r="AF48" s="140"/>
      <c r="AG48" s="157"/>
      <c r="AH48" s="157"/>
      <c r="AI48" s="140"/>
      <c r="AJ48" s="157"/>
      <c r="AK48" s="140"/>
      <c r="AL48" s="157"/>
      <c r="AM48" s="157"/>
      <c r="AN48" s="157"/>
      <c r="AO48" s="157"/>
      <c r="AP48" s="157"/>
      <c r="AQ48" s="157"/>
      <c r="AR48" s="157"/>
      <c r="AS48" s="157"/>
      <c r="AT48" s="157"/>
      <c r="AU48" s="157"/>
      <c r="AV48" s="140"/>
      <c r="AW48" s="157"/>
      <c r="AX48" s="157"/>
      <c r="AY48" s="140"/>
      <c r="AZ48" s="140"/>
      <c r="BA48" s="157"/>
      <c r="BB48" s="157"/>
      <c r="BC48" s="157"/>
      <c r="BD48" s="140"/>
      <c r="BE48" s="157"/>
      <c r="BF48" s="157"/>
      <c r="BG48" s="140">
        <f t="shared" si="49"/>
        <v>0</v>
      </c>
      <c r="BH48" s="56"/>
      <c r="BI48" s="169"/>
      <c r="BJ48" s="56"/>
      <c r="BK48" s="152" t="s">
        <v>409</v>
      </c>
      <c r="BL48" s="153" t="s">
        <v>161</v>
      </c>
      <c r="BM48" s="149"/>
      <c r="BN48" s="149" t="s">
        <v>94</v>
      </c>
      <c r="BO48" s="149" t="s">
        <v>711</v>
      </c>
      <c r="BP48" s="149" t="s">
        <v>606</v>
      </c>
      <c r="BQ48" s="60" t="s">
        <v>392</v>
      </c>
      <c r="BS48" s="174"/>
      <c r="BT48" s="170" t="s">
        <v>166</v>
      </c>
      <c r="BU48" s="132"/>
      <c r="BZ48" s="39">
        <f t="shared" si="50"/>
        <v>0.05</v>
      </c>
      <c r="CI48" s="46"/>
      <c r="DF48" s="46" t="s">
        <v>733</v>
      </c>
      <c r="DR48" s="46" t="s">
        <v>852</v>
      </c>
    </row>
    <row r="49" spans="1:124" ht="56.25" hidden="1" x14ac:dyDescent="0.3">
      <c r="A49" s="149">
        <v>8</v>
      </c>
      <c r="B49" s="56" t="s">
        <v>732</v>
      </c>
      <c r="C49" s="140">
        <f t="shared" si="0"/>
        <v>0.14000000000000001</v>
      </c>
      <c r="D49" s="140">
        <v>0.1</v>
      </c>
      <c r="E49" s="140">
        <f t="shared" si="43"/>
        <v>0.04</v>
      </c>
      <c r="F49" s="140">
        <f t="shared" si="44"/>
        <v>0.04</v>
      </c>
      <c r="G49" s="140">
        <f t="shared" si="45"/>
        <v>0</v>
      </c>
      <c r="H49" s="168"/>
      <c r="I49" s="157"/>
      <c r="J49" s="157"/>
      <c r="K49" s="168">
        <v>0.04</v>
      </c>
      <c r="L49" s="140"/>
      <c r="M49" s="140">
        <f t="shared" si="46"/>
        <v>0</v>
      </c>
      <c r="N49" s="140"/>
      <c r="O49" s="157"/>
      <c r="P49" s="140"/>
      <c r="Q49" s="157"/>
      <c r="R49" s="140"/>
      <c r="S49" s="157"/>
      <c r="T49" s="157"/>
      <c r="U49" s="140">
        <f t="shared" si="47"/>
        <v>0</v>
      </c>
      <c r="V49" s="157"/>
      <c r="W49" s="157"/>
      <c r="X49" s="157"/>
      <c r="Y49" s="157"/>
      <c r="Z49" s="140"/>
      <c r="AA49" s="157"/>
      <c r="AB49" s="157"/>
      <c r="AC49" s="157"/>
      <c r="AD49" s="141">
        <f t="shared" si="48"/>
        <v>0</v>
      </c>
      <c r="AE49" s="140"/>
      <c r="AF49" s="140"/>
      <c r="AG49" s="157"/>
      <c r="AH49" s="157"/>
      <c r="AI49" s="140"/>
      <c r="AJ49" s="157"/>
      <c r="AK49" s="140"/>
      <c r="AL49" s="157"/>
      <c r="AM49" s="157"/>
      <c r="AN49" s="157"/>
      <c r="AO49" s="157"/>
      <c r="AP49" s="157"/>
      <c r="AQ49" s="157"/>
      <c r="AR49" s="157"/>
      <c r="AS49" s="157"/>
      <c r="AT49" s="157"/>
      <c r="AU49" s="157"/>
      <c r="AV49" s="140"/>
      <c r="AW49" s="157"/>
      <c r="AX49" s="157"/>
      <c r="AY49" s="140"/>
      <c r="AZ49" s="140"/>
      <c r="BA49" s="157"/>
      <c r="BB49" s="157"/>
      <c r="BC49" s="157"/>
      <c r="BD49" s="140"/>
      <c r="BE49" s="157"/>
      <c r="BF49" s="157"/>
      <c r="BG49" s="140">
        <f t="shared" si="49"/>
        <v>0</v>
      </c>
      <c r="BH49" s="56"/>
      <c r="BI49" s="169"/>
      <c r="BJ49" s="56"/>
      <c r="BK49" s="152" t="s">
        <v>409</v>
      </c>
      <c r="BL49" s="153" t="s">
        <v>161</v>
      </c>
      <c r="BM49" s="149"/>
      <c r="BN49" s="149" t="s">
        <v>94</v>
      </c>
      <c r="BO49" s="149" t="s">
        <v>711</v>
      </c>
      <c r="BP49" s="149" t="s">
        <v>606</v>
      </c>
      <c r="BQ49" s="60" t="s">
        <v>392</v>
      </c>
      <c r="BS49" s="174"/>
      <c r="BT49" s="170" t="s">
        <v>166</v>
      </c>
      <c r="BU49" s="132"/>
      <c r="BZ49" s="39">
        <f t="shared" si="50"/>
        <v>0.04</v>
      </c>
      <c r="CI49" s="46"/>
      <c r="DF49" s="46" t="s">
        <v>733</v>
      </c>
      <c r="DR49" s="46" t="s">
        <v>852</v>
      </c>
    </row>
    <row r="50" spans="1:124" ht="75" hidden="1" x14ac:dyDescent="0.3">
      <c r="A50" s="149">
        <v>9</v>
      </c>
      <c r="B50" s="56" t="s">
        <v>734</v>
      </c>
      <c r="C50" s="140">
        <f t="shared" si="0"/>
        <v>0.05</v>
      </c>
      <c r="D50" s="140"/>
      <c r="E50" s="140">
        <f t="shared" si="43"/>
        <v>0.05</v>
      </c>
      <c r="F50" s="140">
        <f t="shared" si="44"/>
        <v>0.05</v>
      </c>
      <c r="G50" s="140">
        <f t="shared" si="45"/>
        <v>0</v>
      </c>
      <c r="H50" s="168"/>
      <c r="I50" s="157"/>
      <c r="J50" s="157"/>
      <c r="K50" s="168">
        <v>0.05</v>
      </c>
      <c r="L50" s="140"/>
      <c r="M50" s="140">
        <f t="shared" si="46"/>
        <v>0</v>
      </c>
      <c r="N50" s="140"/>
      <c r="O50" s="157"/>
      <c r="P50" s="140"/>
      <c r="Q50" s="157"/>
      <c r="R50" s="140"/>
      <c r="S50" s="157"/>
      <c r="T50" s="157"/>
      <c r="U50" s="140">
        <f t="shared" si="47"/>
        <v>0</v>
      </c>
      <c r="V50" s="157"/>
      <c r="W50" s="157"/>
      <c r="X50" s="157"/>
      <c r="Y50" s="157"/>
      <c r="Z50" s="140"/>
      <c r="AA50" s="157"/>
      <c r="AB50" s="157"/>
      <c r="AC50" s="157"/>
      <c r="AD50" s="141">
        <f t="shared" si="48"/>
        <v>0</v>
      </c>
      <c r="AE50" s="140"/>
      <c r="AF50" s="140"/>
      <c r="AG50" s="157"/>
      <c r="AH50" s="157"/>
      <c r="AI50" s="140"/>
      <c r="AJ50" s="157"/>
      <c r="AK50" s="140"/>
      <c r="AL50" s="157"/>
      <c r="AM50" s="157"/>
      <c r="AN50" s="157"/>
      <c r="AO50" s="157"/>
      <c r="AP50" s="157"/>
      <c r="AQ50" s="157"/>
      <c r="AR50" s="157"/>
      <c r="AS50" s="157"/>
      <c r="AT50" s="157"/>
      <c r="AU50" s="157"/>
      <c r="AV50" s="140"/>
      <c r="AW50" s="157"/>
      <c r="AX50" s="157"/>
      <c r="AY50" s="140"/>
      <c r="AZ50" s="140"/>
      <c r="BA50" s="157"/>
      <c r="BB50" s="157"/>
      <c r="BC50" s="157"/>
      <c r="BD50" s="140"/>
      <c r="BE50" s="157"/>
      <c r="BF50" s="157"/>
      <c r="BG50" s="140">
        <f t="shared" si="49"/>
        <v>0</v>
      </c>
      <c r="BH50" s="56"/>
      <c r="BI50" s="169"/>
      <c r="BJ50" s="56"/>
      <c r="BK50" s="152" t="s">
        <v>409</v>
      </c>
      <c r="BL50" s="153" t="s">
        <v>161</v>
      </c>
      <c r="BM50" s="149"/>
      <c r="BN50" s="149" t="s">
        <v>94</v>
      </c>
      <c r="BO50" s="149" t="s">
        <v>711</v>
      </c>
      <c r="BP50" s="149" t="s">
        <v>606</v>
      </c>
      <c r="BQ50" s="60" t="s">
        <v>392</v>
      </c>
      <c r="BS50" s="174"/>
      <c r="BT50" s="170" t="s">
        <v>166</v>
      </c>
      <c r="BU50" s="132"/>
      <c r="BZ50" s="39">
        <f t="shared" si="50"/>
        <v>0.05</v>
      </c>
      <c r="CI50" s="46"/>
      <c r="DF50" s="46" t="s">
        <v>733</v>
      </c>
      <c r="DR50" s="46" t="s">
        <v>852</v>
      </c>
      <c r="DS50" s="250" t="s">
        <v>903</v>
      </c>
    </row>
    <row r="51" spans="1:124" ht="75" hidden="1" x14ac:dyDescent="0.3">
      <c r="A51" s="149">
        <v>10</v>
      </c>
      <c r="B51" s="56" t="s">
        <v>735</v>
      </c>
      <c r="C51" s="140">
        <f t="shared" si="0"/>
        <v>0.06</v>
      </c>
      <c r="D51" s="140"/>
      <c r="E51" s="140">
        <f t="shared" si="43"/>
        <v>0.06</v>
      </c>
      <c r="F51" s="140">
        <f t="shared" si="44"/>
        <v>0.06</v>
      </c>
      <c r="G51" s="140">
        <f t="shared" si="45"/>
        <v>0</v>
      </c>
      <c r="H51" s="168"/>
      <c r="I51" s="157"/>
      <c r="J51" s="157"/>
      <c r="K51" s="168">
        <v>0.06</v>
      </c>
      <c r="L51" s="140"/>
      <c r="M51" s="140">
        <f t="shared" si="46"/>
        <v>0</v>
      </c>
      <c r="N51" s="140"/>
      <c r="O51" s="157"/>
      <c r="P51" s="140"/>
      <c r="Q51" s="157"/>
      <c r="R51" s="140"/>
      <c r="S51" s="157"/>
      <c r="T51" s="157"/>
      <c r="U51" s="140">
        <f t="shared" si="47"/>
        <v>0</v>
      </c>
      <c r="V51" s="157"/>
      <c r="W51" s="157"/>
      <c r="X51" s="157"/>
      <c r="Y51" s="157"/>
      <c r="Z51" s="140"/>
      <c r="AA51" s="157"/>
      <c r="AB51" s="157"/>
      <c r="AC51" s="157"/>
      <c r="AD51" s="141">
        <f t="shared" si="48"/>
        <v>0</v>
      </c>
      <c r="AE51" s="140"/>
      <c r="AF51" s="140"/>
      <c r="AG51" s="157"/>
      <c r="AH51" s="157"/>
      <c r="AI51" s="140"/>
      <c r="AJ51" s="157"/>
      <c r="AK51" s="140"/>
      <c r="AL51" s="157"/>
      <c r="AM51" s="157"/>
      <c r="AN51" s="157"/>
      <c r="AO51" s="157"/>
      <c r="AP51" s="157"/>
      <c r="AQ51" s="157"/>
      <c r="AR51" s="157"/>
      <c r="AS51" s="157"/>
      <c r="AT51" s="157"/>
      <c r="AU51" s="157"/>
      <c r="AV51" s="140"/>
      <c r="AW51" s="157"/>
      <c r="AX51" s="157"/>
      <c r="AY51" s="140"/>
      <c r="AZ51" s="140"/>
      <c r="BA51" s="157"/>
      <c r="BB51" s="157"/>
      <c r="BC51" s="157"/>
      <c r="BD51" s="140"/>
      <c r="BE51" s="157"/>
      <c r="BF51" s="157"/>
      <c r="BG51" s="140">
        <f t="shared" si="49"/>
        <v>0</v>
      </c>
      <c r="BH51" s="56"/>
      <c r="BI51" s="169"/>
      <c r="BJ51" s="56"/>
      <c r="BK51" s="152" t="s">
        <v>409</v>
      </c>
      <c r="BL51" s="153" t="s">
        <v>161</v>
      </c>
      <c r="BM51" s="149"/>
      <c r="BN51" s="149" t="s">
        <v>94</v>
      </c>
      <c r="BO51" s="149" t="s">
        <v>711</v>
      </c>
      <c r="BP51" s="149" t="s">
        <v>606</v>
      </c>
      <c r="BQ51" s="60" t="s">
        <v>392</v>
      </c>
      <c r="BS51" s="174"/>
      <c r="BT51" s="170" t="s">
        <v>166</v>
      </c>
      <c r="BU51" s="132"/>
      <c r="BZ51" s="39">
        <f t="shared" si="50"/>
        <v>0.06</v>
      </c>
      <c r="CI51" s="46"/>
      <c r="DF51" s="46" t="s">
        <v>733</v>
      </c>
      <c r="DR51" s="46" t="s">
        <v>852</v>
      </c>
      <c r="DS51" s="250" t="s">
        <v>903</v>
      </c>
    </row>
    <row r="52" spans="1:124" ht="95.25" hidden="1" customHeight="1" x14ac:dyDescent="0.3">
      <c r="A52" s="149">
        <v>11</v>
      </c>
      <c r="B52" s="56" t="s">
        <v>736</v>
      </c>
      <c r="C52" s="140">
        <f t="shared" si="0"/>
        <v>0.04</v>
      </c>
      <c r="D52" s="140"/>
      <c r="E52" s="140">
        <f t="shared" si="43"/>
        <v>0.04</v>
      </c>
      <c r="F52" s="140">
        <f t="shared" si="44"/>
        <v>0.04</v>
      </c>
      <c r="G52" s="140">
        <f t="shared" si="45"/>
        <v>0</v>
      </c>
      <c r="H52" s="168"/>
      <c r="I52" s="157"/>
      <c r="J52" s="157"/>
      <c r="K52" s="168">
        <v>0.04</v>
      </c>
      <c r="L52" s="140"/>
      <c r="M52" s="140">
        <f t="shared" si="46"/>
        <v>0</v>
      </c>
      <c r="N52" s="140"/>
      <c r="O52" s="157"/>
      <c r="P52" s="140"/>
      <c r="Q52" s="157"/>
      <c r="R52" s="140"/>
      <c r="S52" s="157"/>
      <c r="T52" s="157"/>
      <c r="U52" s="140">
        <f t="shared" si="47"/>
        <v>0</v>
      </c>
      <c r="V52" s="157"/>
      <c r="W52" s="157"/>
      <c r="X52" s="157"/>
      <c r="Y52" s="157"/>
      <c r="Z52" s="140"/>
      <c r="AA52" s="157"/>
      <c r="AB52" s="157"/>
      <c r="AC52" s="157"/>
      <c r="AD52" s="141">
        <f t="shared" si="48"/>
        <v>0</v>
      </c>
      <c r="AE52" s="140"/>
      <c r="AF52" s="140"/>
      <c r="AG52" s="157"/>
      <c r="AH52" s="157"/>
      <c r="AI52" s="140"/>
      <c r="AJ52" s="157"/>
      <c r="AK52" s="140"/>
      <c r="AL52" s="157"/>
      <c r="AM52" s="157"/>
      <c r="AN52" s="157"/>
      <c r="AO52" s="157"/>
      <c r="AP52" s="157"/>
      <c r="AQ52" s="157"/>
      <c r="AR52" s="157"/>
      <c r="AS52" s="157"/>
      <c r="AT52" s="157"/>
      <c r="AU52" s="157"/>
      <c r="AV52" s="140"/>
      <c r="AW52" s="157"/>
      <c r="AX52" s="157"/>
      <c r="AY52" s="140"/>
      <c r="AZ52" s="140"/>
      <c r="BA52" s="157"/>
      <c r="BB52" s="157"/>
      <c r="BC52" s="157"/>
      <c r="BD52" s="140"/>
      <c r="BE52" s="157"/>
      <c r="BF52" s="157"/>
      <c r="BG52" s="140">
        <f t="shared" si="49"/>
        <v>0</v>
      </c>
      <c r="BH52" s="56"/>
      <c r="BI52" s="169"/>
      <c r="BJ52" s="56"/>
      <c r="BK52" s="152" t="s">
        <v>409</v>
      </c>
      <c r="BL52" s="153" t="s">
        <v>161</v>
      </c>
      <c r="BM52" s="149"/>
      <c r="BN52" s="149" t="s">
        <v>94</v>
      </c>
      <c r="BO52" s="149" t="s">
        <v>711</v>
      </c>
      <c r="BP52" s="149" t="s">
        <v>606</v>
      </c>
      <c r="BQ52" s="60" t="s">
        <v>392</v>
      </c>
      <c r="BS52" s="174"/>
      <c r="BT52" s="170" t="s">
        <v>166</v>
      </c>
      <c r="BU52" s="132"/>
      <c r="BZ52" s="39">
        <f t="shared" si="50"/>
        <v>0.04</v>
      </c>
      <c r="CI52" s="46"/>
      <c r="DF52" s="46" t="s">
        <v>733</v>
      </c>
      <c r="DR52" s="46" t="s">
        <v>852</v>
      </c>
      <c r="DS52" s="250" t="s">
        <v>903</v>
      </c>
    </row>
    <row r="53" spans="1:124" ht="52.35" hidden="1" customHeight="1" x14ac:dyDescent="0.3">
      <c r="A53" s="149">
        <v>12</v>
      </c>
      <c r="B53" s="56" t="s">
        <v>737</v>
      </c>
      <c r="C53" s="140">
        <f t="shared" si="0"/>
        <v>0.02</v>
      </c>
      <c r="D53" s="140"/>
      <c r="E53" s="140">
        <f t="shared" si="43"/>
        <v>0.02</v>
      </c>
      <c r="F53" s="140">
        <f t="shared" si="44"/>
        <v>0.02</v>
      </c>
      <c r="G53" s="140">
        <f t="shared" si="45"/>
        <v>0</v>
      </c>
      <c r="H53" s="168"/>
      <c r="I53" s="157"/>
      <c r="J53" s="157"/>
      <c r="K53" s="168">
        <v>0.02</v>
      </c>
      <c r="L53" s="140"/>
      <c r="M53" s="140">
        <f t="shared" si="46"/>
        <v>0</v>
      </c>
      <c r="N53" s="140"/>
      <c r="O53" s="157"/>
      <c r="P53" s="140"/>
      <c r="Q53" s="157"/>
      <c r="R53" s="140"/>
      <c r="S53" s="157"/>
      <c r="T53" s="157"/>
      <c r="U53" s="140">
        <f t="shared" si="47"/>
        <v>0</v>
      </c>
      <c r="V53" s="157"/>
      <c r="W53" s="157"/>
      <c r="X53" s="157"/>
      <c r="Y53" s="157"/>
      <c r="Z53" s="140"/>
      <c r="AA53" s="157"/>
      <c r="AB53" s="157"/>
      <c r="AC53" s="157"/>
      <c r="AD53" s="141">
        <f t="shared" si="48"/>
        <v>0</v>
      </c>
      <c r="AE53" s="140"/>
      <c r="AF53" s="140"/>
      <c r="AG53" s="157"/>
      <c r="AH53" s="157"/>
      <c r="AI53" s="140"/>
      <c r="AJ53" s="157"/>
      <c r="AK53" s="140"/>
      <c r="AL53" s="157"/>
      <c r="AM53" s="157"/>
      <c r="AN53" s="157"/>
      <c r="AO53" s="157"/>
      <c r="AP53" s="157"/>
      <c r="AQ53" s="157"/>
      <c r="AR53" s="157"/>
      <c r="AS53" s="157"/>
      <c r="AT53" s="157"/>
      <c r="AU53" s="157"/>
      <c r="AV53" s="140"/>
      <c r="AW53" s="157"/>
      <c r="AX53" s="157"/>
      <c r="AY53" s="140"/>
      <c r="AZ53" s="140"/>
      <c r="BA53" s="157"/>
      <c r="BB53" s="157"/>
      <c r="BC53" s="157"/>
      <c r="BD53" s="140"/>
      <c r="BE53" s="157"/>
      <c r="BF53" s="157"/>
      <c r="BG53" s="140">
        <f t="shared" si="49"/>
        <v>0</v>
      </c>
      <c r="BH53" s="56"/>
      <c r="BI53" s="169"/>
      <c r="BJ53" s="56"/>
      <c r="BK53" s="152" t="s">
        <v>409</v>
      </c>
      <c r="BL53" s="153" t="s">
        <v>161</v>
      </c>
      <c r="BM53" s="149"/>
      <c r="BN53" s="149" t="s">
        <v>94</v>
      </c>
      <c r="BO53" s="149" t="s">
        <v>711</v>
      </c>
      <c r="BP53" s="149" t="s">
        <v>606</v>
      </c>
      <c r="BQ53" s="60" t="s">
        <v>392</v>
      </c>
      <c r="BS53" s="174"/>
      <c r="BT53" s="170" t="s">
        <v>166</v>
      </c>
      <c r="BU53" s="132"/>
      <c r="BZ53" s="39">
        <f t="shared" si="50"/>
        <v>0.02</v>
      </c>
      <c r="CI53" s="46"/>
      <c r="DF53" s="46" t="s">
        <v>733</v>
      </c>
      <c r="DR53" s="46" t="s">
        <v>852</v>
      </c>
    </row>
    <row r="54" spans="1:124" ht="56.25" hidden="1" x14ac:dyDescent="0.3">
      <c r="A54" s="149">
        <v>13</v>
      </c>
      <c r="B54" s="56" t="s">
        <v>738</v>
      </c>
      <c r="C54" s="140">
        <f t="shared" si="0"/>
        <v>0.09</v>
      </c>
      <c r="D54" s="140">
        <v>0.03</v>
      </c>
      <c r="E54" s="140">
        <f t="shared" si="43"/>
        <v>0.06</v>
      </c>
      <c r="F54" s="140">
        <f t="shared" si="44"/>
        <v>0.06</v>
      </c>
      <c r="G54" s="140">
        <f t="shared" si="45"/>
        <v>0</v>
      </c>
      <c r="H54" s="168"/>
      <c r="I54" s="157"/>
      <c r="J54" s="157"/>
      <c r="K54" s="168">
        <v>0.06</v>
      </c>
      <c r="L54" s="140"/>
      <c r="M54" s="140">
        <f t="shared" si="46"/>
        <v>0</v>
      </c>
      <c r="N54" s="140"/>
      <c r="O54" s="157"/>
      <c r="P54" s="140"/>
      <c r="Q54" s="157"/>
      <c r="R54" s="140"/>
      <c r="S54" s="157"/>
      <c r="T54" s="157"/>
      <c r="U54" s="140">
        <f t="shared" si="47"/>
        <v>0</v>
      </c>
      <c r="V54" s="157"/>
      <c r="W54" s="157"/>
      <c r="X54" s="157"/>
      <c r="Y54" s="157"/>
      <c r="Z54" s="140"/>
      <c r="AA54" s="157"/>
      <c r="AB54" s="157"/>
      <c r="AC54" s="157"/>
      <c r="AD54" s="141">
        <f t="shared" si="48"/>
        <v>0</v>
      </c>
      <c r="AE54" s="140"/>
      <c r="AF54" s="140"/>
      <c r="AG54" s="157"/>
      <c r="AH54" s="157"/>
      <c r="AI54" s="140"/>
      <c r="AJ54" s="157"/>
      <c r="AK54" s="140"/>
      <c r="AL54" s="157"/>
      <c r="AM54" s="157"/>
      <c r="AN54" s="157"/>
      <c r="AO54" s="157"/>
      <c r="AP54" s="157"/>
      <c r="AQ54" s="157"/>
      <c r="AR54" s="157"/>
      <c r="AS54" s="157"/>
      <c r="AT54" s="157"/>
      <c r="AU54" s="157"/>
      <c r="AV54" s="140"/>
      <c r="AW54" s="157"/>
      <c r="AX54" s="157"/>
      <c r="AY54" s="140"/>
      <c r="AZ54" s="140"/>
      <c r="BA54" s="157"/>
      <c r="BB54" s="157"/>
      <c r="BC54" s="157"/>
      <c r="BD54" s="140"/>
      <c r="BE54" s="157"/>
      <c r="BF54" s="157"/>
      <c r="BG54" s="140">
        <f t="shared" si="49"/>
        <v>0</v>
      </c>
      <c r="BH54" s="56"/>
      <c r="BI54" s="169"/>
      <c r="BJ54" s="56"/>
      <c r="BK54" s="152" t="s">
        <v>409</v>
      </c>
      <c r="BL54" s="153" t="s">
        <v>161</v>
      </c>
      <c r="BM54" s="149"/>
      <c r="BN54" s="149" t="s">
        <v>94</v>
      </c>
      <c r="BO54" s="149" t="s">
        <v>711</v>
      </c>
      <c r="BP54" s="149" t="s">
        <v>606</v>
      </c>
      <c r="BQ54" s="60" t="s">
        <v>392</v>
      </c>
      <c r="BS54" s="174"/>
      <c r="BT54" s="170" t="s">
        <v>166</v>
      </c>
      <c r="BU54" s="132"/>
      <c r="BZ54" s="39">
        <f t="shared" si="50"/>
        <v>0.06</v>
      </c>
      <c r="CI54" s="46"/>
      <c r="DF54" s="46" t="s">
        <v>733</v>
      </c>
      <c r="DR54" s="46" t="s">
        <v>852</v>
      </c>
      <c r="DS54" s="250" t="s">
        <v>903</v>
      </c>
    </row>
    <row r="55" spans="1:124" s="250" customFormat="1" ht="94.35" hidden="1" customHeight="1" x14ac:dyDescent="0.3">
      <c r="A55" s="253">
        <v>14</v>
      </c>
      <c r="B55" s="279" t="s">
        <v>196</v>
      </c>
      <c r="C55" s="241">
        <f t="shared" si="0"/>
        <v>199.78</v>
      </c>
      <c r="D55" s="241">
        <v>21.28</v>
      </c>
      <c r="E55" s="241">
        <f t="shared" si="43"/>
        <v>178.5</v>
      </c>
      <c r="F55" s="241">
        <f t="shared" si="44"/>
        <v>178.5</v>
      </c>
      <c r="G55" s="241">
        <f t="shared" si="45"/>
        <v>0</v>
      </c>
      <c r="H55" s="241"/>
      <c r="I55" s="243"/>
      <c r="J55" s="243"/>
      <c r="K55" s="241">
        <v>18</v>
      </c>
      <c r="L55" s="241">
        <v>18.63</v>
      </c>
      <c r="M55" s="241">
        <f t="shared" si="46"/>
        <v>141.87</v>
      </c>
      <c r="N55" s="241">
        <v>31.19</v>
      </c>
      <c r="O55" s="243"/>
      <c r="P55" s="241">
        <v>110.68</v>
      </c>
      <c r="Q55" s="243">
        <v>37.270000000000003</v>
      </c>
      <c r="R55" s="241"/>
      <c r="S55" s="243"/>
      <c r="T55" s="243"/>
      <c r="U55" s="241">
        <f t="shared" si="47"/>
        <v>0</v>
      </c>
      <c r="V55" s="157"/>
      <c r="W55" s="157"/>
      <c r="X55" s="157"/>
      <c r="Y55" s="157"/>
      <c r="Z55" s="140"/>
      <c r="AA55" s="157"/>
      <c r="AB55" s="157"/>
      <c r="AC55" s="157"/>
      <c r="AD55" s="141">
        <f t="shared" si="48"/>
        <v>0</v>
      </c>
      <c r="AE55" s="157"/>
      <c r="AF55" s="157"/>
      <c r="AG55" s="157"/>
      <c r="AH55" s="157"/>
      <c r="AI55" s="157"/>
      <c r="AJ55" s="157"/>
      <c r="AK55" s="157"/>
      <c r="AL55" s="157"/>
      <c r="AM55" s="157"/>
      <c r="AN55" s="157"/>
      <c r="AO55" s="157"/>
      <c r="AP55" s="157"/>
      <c r="AQ55" s="157"/>
      <c r="AR55" s="157"/>
      <c r="AS55" s="157"/>
      <c r="AT55" s="157"/>
      <c r="AU55" s="157"/>
      <c r="AV55" s="140"/>
      <c r="AW55" s="157"/>
      <c r="AX55" s="157"/>
      <c r="AY55" s="157"/>
      <c r="AZ55" s="157"/>
      <c r="BA55" s="157"/>
      <c r="BB55" s="157"/>
      <c r="BC55" s="157"/>
      <c r="BD55" s="157"/>
      <c r="BE55" s="157"/>
      <c r="BF55" s="157"/>
      <c r="BG55" s="241">
        <f t="shared" si="49"/>
        <v>0</v>
      </c>
      <c r="BH55" s="56"/>
      <c r="BI55" s="56"/>
      <c r="BJ55" s="56"/>
      <c r="BK55" s="152"/>
      <c r="BL55" s="278" t="s">
        <v>667</v>
      </c>
      <c r="BM55" s="154" t="s">
        <v>648</v>
      </c>
      <c r="BN55" s="239" t="s">
        <v>94</v>
      </c>
      <c r="BO55" s="239" t="s">
        <v>710</v>
      </c>
      <c r="BP55" s="239" t="s">
        <v>606</v>
      </c>
      <c r="BQ55" s="60"/>
      <c r="BR55" s="46"/>
      <c r="BS55" s="173"/>
      <c r="BT55" s="170"/>
      <c r="BU55" s="137"/>
      <c r="BV55" s="46"/>
      <c r="BW55" s="46"/>
      <c r="BX55" s="46"/>
      <c r="BY55" s="46"/>
      <c r="BZ55" s="46">
        <f t="shared" si="50"/>
        <v>357.64</v>
      </c>
      <c r="CA55" s="46"/>
      <c r="CB55" s="46"/>
      <c r="CC55" s="46"/>
      <c r="CD55" s="46"/>
      <c r="CE55" s="184">
        <f>205.56-C55</f>
        <v>5.7800000000000011</v>
      </c>
      <c r="CF55" s="46"/>
      <c r="CG55" s="46"/>
      <c r="CH55" s="46"/>
      <c r="CI55" s="46"/>
      <c r="CJ55" s="46"/>
      <c r="CK55" s="46"/>
      <c r="CL55" s="46"/>
      <c r="CM55" s="46"/>
      <c r="CN55" s="46"/>
      <c r="CO55" s="46"/>
      <c r="CP55" s="46"/>
      <c r="CQ55" s="46"/>
      <c r="CR55" s="46"/>
      <c r="CS55" s="46"/>
      <c r="CT55" s="46"/>
      <c r="CU55" s="46"/>
      <c r="CV55" s="46"/>
      <c r="CW55" s="46"/>
      <c r="CX55" s="46"/>
      <c r="CY55" s="46"/>
      <c r="CZ55" s="46" t="s">
        <v>466</v>
      </c>
      <c r="DA55" s="46"/>
      <c r="DB55" s="46"/>
      <c r="DC55" s="46"/>
      <c r="DD55" s="46"/>
      <c r="DE55" s="46"/>
      <c r="DF55" s="46"/>
      <c r="DG55" s="46"/>
      <c r="DH55" s="46"/>
      <c r="DI55" s="46"/>
      <c r="DJ55" s="46"/>
      <c r="DK55" s="46"/>
      <c r="DL55" s="46"/>
      <c r="DM55" s="46"/>
      <c r="DN55" s="46"/>
      <c r="DO55" s="46"/>
      <c r="DP55" s="46"/>
      <c r="DQ55" s="46"/>
      <c r="DR55" s="46" t="s">
        <v>852</v>
      </c>
    </row>
    <row r="56" spans="1:124" ht="39.6" hidden="1" customHeight="1" x14ac:dyDescent="0.3">
      <c r="A56" s="780">
        <v>15</v>
      </c>
      <c r="B56" s="795" t="s">
        <v>167</v>
      </c>
      <c r="C56" s="140">
        <f t="shared" si="0"/>
        <v>1.4</v>
      </c>
      <c r="D56" s="140"/>
      <c r="E56" s="140">
        <f t="shared" si="43"/>
        <v>1.4</v>
      </c>
      <c r="F56" s="140">
        <f t="shared" si="44"/>
        <v>1.4</v>
      </c>
      <c r="G56" s="140">
        <f t="shared" si="45"/>
        <v>0</v>
      </c>
      <c r="H56" s="168"/>
      <c r="I56" s="168"/>
      <c r="J56" s="168"/>
      <c r="K56" s="168"/>
      <c r="L56" s="168"/>
      <c r="M56" s="140">
        <f t="shared" si="46"/>
        <v>1.4</v>
      </c>
      <c r="N56" s="168"/>
      <c r="O56" s="168"/>
      <c r="P56" s="151">
        <v>1.4</v>
      </c>
      <c r="Q56" s="157"/>
      <c r="R56" s="157"/>
      <c r="S56" s="157"/>
      <c r="T56" s="157"/>
      <c r="U56" s="140">
        <f t="shared" si="47"/>
        <v>0</v>
      </c>
      <c r="V56" s="157"/>
      <c r="W56" s="157"/>
      <c r="X56" s="157"/>
      <c r="Y56" s="157"/>
      <c r="Z56" s="157"/>
      <c r="AA56" s="157"/>
      <c r="AB56" s="157"/>
      <c r="AC56" s="157"/>
      <c r="AD56" s="141">
        <f t="shared" si="48"/>
        <v>0</v>
      </c>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40">
        <f t="shared" si="49"/>
        <v>0</v>
      </c>
      <c r="BH56" s="56"/>
      <c r="BI56" s="56"/>
      <c r="BJ56" s="56"/>
      <c r="BK56" s="185" t="s">
        <v>409</v>
      </c>
      <c r="BL56" s="153" t="s">
        <v>161</v>
      </c>
      <c r="BM56" s="154"/>
      <c r="BN56" s="149" t="s">
        <v>94</v>
      </c>
      <c r="BO56" s="780" t="s">
        <v>759</v>
      </c>
      <c r="BP56" s="780" t="s">
        <v>606</v>
      </c>
      <c r="BQ56" s="186" t="s">
        <v>392</v>
      </c>
      <c r="BR56" s="46"/>
      <c r="BS56" s="137"/>
      <c r="BT56" s="137" t="s">
        <v>168</v>
      </c>
      <c r="BU56" s="187"/>
      <c r="BV56" s="46"/>
      <c r="BW56" s="46"/>
      <c r="BX56" s="46"/>
      <c r="BY56" s="46"/>
      <c r="BZ56" s="46">
        <f t="shared" si="50"/>
        <v>2.8</v>
      </c>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46" t="s">
        <v>852</v>
      </c>
      <c r="DS56" s="250" t="s">
        <v>902</v>
      </c>
      <c r="DT56" s="250" t="s">
        <v>854</v>
      </c>
    </row>
    <row r="57" spans="1:124" ht="35.1" hidden="1" customHeight="1" x14ac:dyDescent="0.3">
      <c r="A57" s="781"/>
      <c r="B57" s="796"/>
      <c r="C57" s="140">
        <f t="shared" si="0"/>
        <v>0.83</v>
      </c>
      <c r="D57" s="140"/>
      <c r="E57" s="140">
        <f t="shared" si="43"/>
        <v>0.83</v>
      </c>
      <c r="F57" s="140">
        <f t="shared" si="44"/>
        <v>0.83</v>
      </c>
      <c r="G57" s="140">
        <f t="shared" si="45"/>
        <v>0</v>
      </c>
      <c r="H57" s="168"/>
      <c r="I57" s="168"/>
      <c r="J57" s="168"/>
      <c r="K57" s="168">
        <v>0.7</v>
      </c>
      <c r="L57" s="168"/>
      <c r="M57" s="140">
        <f t="shared" si="46"/>
        <v>0.13</v>
      </c>
      <c r="N57" s="168"/>
      <c r="O57" s="168"/>
      <c r="P57" s="151">
        <v>0.13</v>
      </c>
      <c r="Q57" s="157"/>
      <c r="R57" s="157"/>
      <c r="S57" s="157"/>
      <c r="T57" s="157"/>
      <c r="U57" s="140">
        <f t="shared" si="47"/>
        <v>0</v>
      </c>
      <c r="V57" s="157"/>
      <c r="W57" s="157"/>
      <c r="X57" s="157"/>
      <c r="Y57" s="157"/>
      <c r="Z57" s="157"/>
      <c r="AA57" s="157"/>
      <c r="AB57" s="157"/>
      <c r="AC57" s="157"/>
      <c r="AD57" s="141">
        <f t="shared" si="48"/>
        <v>0</v>
      </c>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40">
        <f t="shared" si="49"/>
        <v>0</v>
      </c>
      <c r="BH57" s="56"/>
      <c r="BI57" s="56"/>
      <c r="BJ57" s="56"/>
      <c r="BK57" s="185" t="s">
        <v>409</v>
      </c>
      <c r="BL57" s="153" t="s">
        <v>161</v>
      </c>
      <c r="BM57" s="154"/>
      <c r="BN57" s="149" t="s">
        <v>112</v>
      </c>
      <c r="BO57" s="781"/>
      <c r="BP57" s="781"/>
      <c r="BQ57" s="186"/>
      <c r="BR57" s="46"/>
      <c r="BS57" s="137"/>
      <c r="BT57" s="137"/>
      <c r="BU57" s="187"/>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46" t="s">
        <v>852</v>
      </c>
    </row>
    <row r="58" spans="1:124" ht="56.25" hidden="1" x14ac:dyDescent="0.3">
      <c r="A58" s="149">
        <v>16</v>
      </c>
      <c r="B58" s="188" t="s">
        <v>720</v>
      </c>
      <c r="C58" s="140">
        <f t="shared" si="0"/>
        <v>0.22</v>
      </c>
      <c r="D58" s="140">
        <v>0.2</v>
      </c>
      <c r="E58" s="140">
        <f t="shared" si="43"/>
        <v>0.02</v>
      </c>
      <c r="F58" s="140">
        <f t="shared" si="44"/>
        <v>0</v>
      </c>
      <c r="G58" s="140">
        <f t="shared" si="45"/>
        <v>0</v>
      </c>
      <c r="H58" s="168"/>
      <c r="I58" s="157"/>
      <c r="J58" s="157"/>
      <c r="K58" s="157"/>
      <c r="L58" s="157"/>
      <c r="M58" s="140">
        <f t="shared" si="46"/>
        <v>0</v>
      </c>
      <c r="N58" s="157"/>
      <c r="O58" s="157"/>
      <c r="P58" s="157"/>
      <c r="Q58" s="157"/>
      <c r="R58" s="157"/>
      <c r="S58" s="157"/>
      <c r="T58" s="157"/>
      <c r="U58" s="140">
        <f t="shared" si="47"/>
        <v>0</v>
      </c>
      <c r="V58" s="157"/>
      <c r="W58" s="157"/>
      <c r="X58" s="157"/>
      <c r="Y58" s="157"/>
      <c r="Z58" s="157"/>
      <c r="AA58" s="157"/>
      <c r="AB58" s="157"/>
      <c r="AC58" s="157"/>
      <c r="AD58" s="141">
        <f t="shared" si="48"/>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49"/>
        <v>0.02</v>
      </c>
      <c r="BH58" s="56"/>
      <c r="BI58" s="149">
        <v>0.02</v>
      </c>
      <c r="BJ58" s="56"/>
      <c r="BK58" s="152" t="s">
        <v>409</v>
      </c>
      <c r="BL58" s="153" t="s">
        <v>161</v>
      </c>
      <c r="BM58" s="149"/>
      <c r="BN58" s="149" t="s">
        <v>94</v>
      </c>
      <c r="BO58" s="149" t="s">
        <v>711</v>
      </c>
      <c r="BP58" s="149" t="s">
        <v>606</v>
      </c>
      <c r="BQ58" s="60" t="s">
        <v>392</v>
      </c>
      <c r="BS58" s="170"/>
      <c r="BT58" s="132" t="s">
        <v>124</v>
      </c>
      <c r="BU58" s="61"/>
      <c r="BZ58" s="39">
        <f>SUM(G58:BJ58)</f>
        <v>0.04</v>
      </c>
      <c r="CI58" s="46"/>
      <c r="DF58" s="46" t="s">
        <v>721</v>
      </c>
      <c r="DR58" s="46" t="s">
        <v>852</v>
      </c>
    </row>
    <row r="59" spans="1:124" ht="56.25" hidden="1" x14ac:dyDescent="0.3">
      <c r="A59" s="149">
        <v>17</v>
      </c>
      <c r="B59" s="56" t="s">
        <v>499</v>
      </c>
      <c r="C59" s="140">
        <f t="shared" si="0"/>
        <v>0.1</v>
      </c>
      <c r="D59" s="140"/>
      <c r="E59" s="140">
        <f t="shared" si="43"/>
        <v>0.1</v>
      </c>
      <c r="F59" s="140">
        <f t="shared" si="44"/>
        <v>0.1</v>
      </c>
      <c r="G59" s="140">
        <f t="shared" si="45"/>
        <v>0</v>
      </c>
      <c r="H59" s="168"/>
      <c r="I59" s="157"/>
      <c r="J59" s="157"/>
      <c r="K59" s="157">
        <v>0.1</v>
      </c>
      <c r="L59" s="157"/>
      <c r="M59" s="140">
        <f t="shared" si="46"/>
        <v>0</v>
      </c>
      <c r="N59" s="157"/>
      <c r="O59" s="157"/>
      <c r="P59" s="157"/>
      <c r="Q59" s="157"/>
      <c r="R59" s="157"/>
      <c r="S59" s="157"/>
      <c r="T59" s="157"/>
      <c r="U59" s="140">
        <f t="shared" si="47"/>
        <v>0</v>
      </c>
      <c r="V59" s="157"/>
      <c r="W59" s="157"/>
      <c r="X59" s="157"/>
      <c r="Y59" s="157"/>
      <c r="Z59" s="157"/>
      <c r="AA59" s="157"/>
      <c r="AB59" s="157"/>
      <c r="AC59" s="157"/>
      <c r="AD59" s="141">
        <f t="shared" si="48"/>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49"/>
        <v>0</v>
      </c>
      <c r="BH59" s="56"/>
      <c r="BI59" s="189"/>
      <c r="BJ59" s="56"/>
      <c r="BK59" s="152" t="s">
        <v>409</v>
      </c>
      <c r="BL59" s="153" t="s">
        <v>161</v>
      </c>
      <c r="BM59" s="149"/>
      <c r="BN59" s="149" t="s">
        <v>94</v>
      </c>
      <c r="BO59" s="149" t="s">
        <v>505</v>
      </c>
      <c r="BP59" s="149" t="s">
        <v>606</v>
      </c>
      <c r="BS59" s="170"/>
      <c r="BT59" s="132"/>
      <c r="BU59" s="61"/>
      <c r="CI59" s="46"/>
      <c r="CZ59" s="46" t="s">
        <v>498</v>
      </c>
      <c r="DR59" s="46" t="s">
        <v>852</v>
      </c>
      <c r="DS59" s="250" t="s">
        <v>902</v>
      </c>
    </row>
    <row r="60" spans="1:124" ht="75" hidden="1" x14ac:dyDescent="0.3">
      <c r="A60" s="149">
        <v>18</v>
      </c>
      <c r="B60" s="188" t="s">
        <v>489</v>
      </c>
      <c r="C60" s="140">
        <f t="shared" si="0"/>
        <v>3</v>
      </c>
      <c r="D60" s="140"/>
      <c r="E60" s="140">
        <f t="shared" si="43"/>
        <v>3</v>
      </c>
      <c r="F60" s="140">
        <f t="shared" si="44"/>
        <v>3</v>
      </c>
      <c r="G60" s="140">
        <f t="shared" si="45"/>
        <v>0</v>
      </c>
      <c r="H60" s="168"/>
      <c r="I60" s="157"/>
      <c r="J60" s="157"/>
      <c r="K60" s="157">
        <v>1.5</v>
      </c>
      <c r="L60" s="157">
        <v>1.5</v>
      </c>
      <c r="M60" s="140">
        <f t="shared" si="46"/>
        <v>0</v>
      </c>
      <c r="N60" s="157"/>
      <c r="O60" s="157"/>
      <c r="P60" s="157"/>
      <c r="Q60" s="157"/>
      <c r="R60" s="157"/>
      <c r="S60" s="157"/>
      <c r="T60" s="157"/>
      <c r="U60" s="140">
        <f t="shared" si="47"/>
        <v>0</v>
      </c>
      <c r="V60" s="157"/>
      <c r="W60" s="157"/>
      <c r="X60" s="157"/>
      <c r="Y60" s="157"/>
      <c r="Z60" s="157"/>
      <c r="AA60" s="157"/>
      <c r="AB60" s="157"/>
      <c r="AC60" s="157"/>
      <c r="AD60" s="141">
        <f t="shared" si="48"/>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49"/>
        <v>0</v>
      </c>
      <c r="BH60" s="56"/>
      <c r="BI60" s="189"/>
      <c r="BJ60" s="56"/>
      <c r="BK60" s="152" t="s">
        <v>409</v>
      </c>
      <c r="BL60" s="153" t="s">
        <v>161</v>
      </c>
      <c r="BM60" s="149"/>
      <c r="BN60" s="149" t="s">
        <v>94</v>
      </c>
      <c r="BO60" s="149" t="s">
        <v>759</v>
      </c>
      <c r="BP60" s="149" t="s">
        <v>606</v>
      </c>
      <c r="BS60" s="170"/>
      <c r="BT60" s="132"/>
      <c r="BU60" s="61"/>
      <c r="CI60" s="46"/>
      <c r="CZ60" s="46" t="s">
        <v>487</v>
      </c>
      <c r="DG60" s="46" t="s">
        <v>723</v>
      </c>
      <c r="DR60" s="46" t="s">
        <v>852</v>
      </c>
      <c r="DS60" s="250" t="s">
        <v>902</v>
      </c>
      <c r="DT60" s="250" t="s">
        <v>854</v>
      </c>
    </row>
    <row r="61" spans="1:124" s="250" customFormat="1" ht="56.25" hidden="1" x14ac:dyDescent="0.3">
      <c r="A61" s="239">
        <v>19</v>
      </c>
      <c r="B61" s="523" t="s">
        <v>488</v>
      </c>
      <c r="C61" s="241">
        <f t="shared" si="0"/>
        <v>0.3</v>
      </c>
      <c r="D61" s="241"/>
      <c r="E61" s="241">
        <f t="shared" si="43"/>
        <v>0.3</v>
      </c>
      <c r="F61" s="241">
        <f t="shared" si="44"/>
        <v>0.3</v>
      </c>
      <c r="G61" s="241">
        <f t="shared" si="45"/>
        <v>0</v>
      </c>
      <c r="H61" s="244"/>
      <c r="I61" s="243"/>
      <c r="J61" s="243"/>
      <c r="K61" s="243"/>
      <c r="L61" s="243">
        <v>0.3</v>
      </c>
      <c r="M61" s="241">
        <f t="shared" si="46"/>
        <v>0</v>
      </c>
      <c r="N61" s="243"/>
      <c r="O61" s="243"/>
      <c r="P61" s="243"/>
      <c r="Q61" s="243"/>
      <c r="R61" s="243"/>
      <c r="S61" s="243"/>
      <c r="T61" s="243"/>
      <c r="U61" s="241">
        <f t="shared" si="47"/>
        <v>0</v>
      </c>
      <c r="V61" s="243"/>
      <c r="W61" s="243"/>
      <c r="X61" s="243"/>
      <c r="Y61" s="243"/>
      <c r="Z61" s="243"/>
      <c r="AA61" s="243"/>
      <c r="AB61" s="243"/>
      <c r="AC61" s="243"/>
      <c r="AD61" s="245">
        <f t="shared" si="48"/>
        <v>0</v>
      </c>
      <c r="AE61" s="244"/>
      <c r="AF61" s="244"/>
      <c r="AG61" s="243"/>
      <c r="AH61" s="243"/>
      <c r="AI61" s="244"/>
      <c r="AJ61" s="243"/>
      <c r="AK61" s="244"/>
      <c r="AL61" s="243"/>
      <c r="AM61" s="243"/>
      <c r="AN61" s="243"/>
      <c r="AO61" s="243"/>
      <c r="AP61" s="243"/>
      <c r="AQ61" s="243"/>
      <c r="AR61" s="243"/>
      <c r="AS61" s="243"/>
      <c r="AT61" s="243"/>
      <c r="AU61" s="243"/>
      <c r="AV61" s="243"/>
      <c r="AW61" s="243"/>
      <c r="AX61" s="243"/>
      <c r="AY61" s="244"/>
      <c r="AZ61" s="244"/>
      <c r="BA61" s="243"/>
      <c r="BB61" s="243"/>
      <c r="BC61" s="243"/>
      <c r="BD61" s="244"/>
      <c r="BE61" s="243"/>
      <c r="BF61" s="243"/>
      <c r="BG61" s="241">
        <f t="shared" si="49"/>
        <v>0</v>
      </c>
      <c r="BH61" s="246"/>
      <c r="BI61" s="255"/>
      <c r="BJ61" s="246"/>
      <c r="BK61" s="247" t="s">
        <v>409</v>
      </c>
      <c r="BL61" s="248" t="s">
        <v>161</v>
      </c>
      <c r="BM61" s="239"/>
      <c r="BN61" s="239" t="s">
        <v>94</v>
      </c>
      <c r="BO61" s="239" t="s">
        <v>505</v>
      </c>
      <c r="BP61" s="239" t="s">
        <v>606</v>
      </c>
      <c r="BQ61" s="249"/>
      <c r="BS61" s="251"/>
      <c r="BT61" s="254"/>
      <c r="BU61" s="254"/>
      <c r="CZ61" s="250" t="s">
        <v>487</v>
      </c>
      <c r="DR61" s="250" t="s">
        <v>853</v>
      </c>
      <c r="DT61" s="250" t="s">
        <v>854</v>
      </c>
    </row>
    <row r="62" spans="1:124" s="250" customFormat="1" ht="56.25" hidden="1" x14ac:dyDescent="0.3">
      <c r="A62" s="239">
        <v>20</v>
      </c>
      <c r="B62" s="523" t="s">
        <v>486</v>
      </c>
      <c r="C62" s="241">
        <f t="shared" si="0"/>
        <v>0.25</v>
      </c>
      <c r="D62" s="241"/>
      <c r="E62" s="241">
        <f t="shared" si="43"/>
        <v>0.25</v>
      </c>
      <c r="F62" s="241">
        <f t="shared" si="44"/>
        <v>0.25</v>
      </c>
      <c r="G62" s="241">
        <f t="shared" si="45"/>
        <v>0</v>
      </c>
      <c r="H62" s="244"/>
      <c r="I62" s="243"/>
      <c r="J62" s="243"/>
      <c r="K62" s="243">
        <v>0.25</v>
      </c>
      <c r="L62" s="243"/>
      <c r="M62" s="241">
        <f t="shared" si="46"/>
        <v>0</v>
      </c>
      <c r="N62" s="243"/>
      <c r="O62" s="243"/>
      <c r="P62" s="243"/>
      <c r="Q62" s="243"/>
      <c r="R62" s="243"/>
      <c r="S62" s="243"/>
      <c r="T62" s="243"/>
      <c r="U62" s="241">
        <f t="shared" si="47"/>
        <v>0</v>
      </c>
      <c r="V62" s="243"/>
      <c r="W62" s="243"/>
      <c r="X62" s="243"/>
      <c r="Y62" s="243"/>
      <c r="Z62" s="243"/>
      <c r="AA62" s="243"/>
      <c r="AB62" s="243"/>
      <c r="AC62" s="243"/>
      <c r="AD62" s="245">
        <f t="shared" si="48"/>
        <v>0</v>
      </c>
      <c r="AE62" s="244"/>
      <c r="AF62" s="244"/>
      <c r="AG62" s="243"/>
      <c r="AH62" s="243"/>
      <c r="AI62" s="244"/>
      <c r="AJ62" s="243"/>
      <c r="AK62" s="244"/>
      <c r="AL62" s="243"/>
      <c r="AM62" s="243"/>
      <c r="AN62" s="243"/>
      <c r="AO62" s="243"/>
      <c r="AP62" s="243"/>
      <c r="AQ62" s="243"/>
      <c r="AR62" s="243"/>
      <c r="AS62" s="243"/>
      <c r="AT62" s="243"/>
      <c r="AU62" s="243"/>
      <c r="AV62" s="243"/>
      <c r="AW62" s="243"/>
      <c r="AX62" s="243"/>
      <c r="AY62" s="244"/>
      <c r="AZ62" s="244"/>
      <c r="BA62" s="243"/>
      <c r="BB62" s="243"/>
      <c r="BC62" s="243"/>
      <c r="BD62" s="244"/>
      <c r="BE62" s="243"/>
      <c r="BF62" s="243"/>
      <c r="BG62" s="241">
        <f t="shared" si="49"/>
        <v>0</v>
      </c>
      <c r="BH62" s="246"/>
      <c r="BI62" s="255"/>
      <c r="BJ62" s="246"/>
      <c r="BK62" s="247" t="s">
        <v>409</v>
      </c>
      <c r="BL62" s="248" t="s">
        <v>161</v>
      </c>
      <c r="BM62" s="239"/>
      <c r="BN62" s="239" t="s">
        <v>94</v>
      </c>
      <c r="BO62" s="239" t="s">
        <v>505</v>
      </c>
      <c r="BP62" s="239" t="s">
        <v>606</v>
      </c>
      <c r="BQ62" s="249"/>
      <c r="BS62" s="251"/>
      <c r="BT62" s="254"/>
      <c r="BU62" s="254"/>
      <c r="CZ62" s="250" t="s">
        <v>487</v>
      </c>
      <c r="DG62" s="250" t="s">
        <v>723</v>
      </c>
      <c r="DR62" s="250" t="s">
        <v>853</v>
      </c>
      <c r="DS62" s="250" t="s">
        <v>902</v>
      </c>
      <c r="DT62" s="250" t="s">
        <v>854</v>
      </c>
    </row>
    <row r="63" spans="1:124" ht="56.25" hidden="1" x14ac:dyDescent="0.3">
      <c r="A63" s="149">
        <v>21</v>
      </c>
      <c r="B63" s="56" t="s">
        <v>529</v>
      </c>
      <c r="C63" s="140">
        <f t="shared" si="0"/>
        <v>2.6</v>
      </c>
      <c r="D63" s="140"/>
      <c r="E63" s="140">
        <f t="shared" si="43"/>
        <v>2.6</v>
      </c>
      <c r="F63" s="140">
        <f t="shared" si="44"/>
        <v>2.6</v>
      </c>
      <c r="G63" s="140">
        <f t="shared" si="45"/>
        <v>0</v>
      </c>
      <c r="H63" s="168"/>
      <c r="I63" s="157"/>
      <c r="J63" s="157"/>
      <c r="K63" s="157">
        <v>1.3</v>
      </c>
      <c r="L63" s="157">
        <v>1.3</v>
      </c>
      <c r="M63" s="140">
        <f t="shared" si="46"/>
        <v>0</v>
      </c>
      <c r="N63" s="157"/>
      <c r="O63" s="157"/>
      <c r="P63" s="157"/>
      <c r="Q63" s="157"/>
      <c r="R63" s="157"/>
      <c r="S63" s="157"/>
      <c r="T63" s="157"/>
      <c r="U63" s="140">
        <f t="shared" si="47"/>
        <v>0</v>
      </c>
      <c r="V63" s="157"/>
      <c r="W63" s="157"/>
      <c r="X63" s="157"/>
      <c r="Y63" s="157"/>
      <c r="Z63" s="157"/>
      <c r="AA63" s="157"/>
      <c r="AB63" s="157"/>
      <c r="AC63" s="157"/>
      <c r="AD63" s="141">
        <f t="shared" si="48"/>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49"/>
        <v>0</v>
      </c>
      <c r="BH63" s="56"/>
      <c r="BI63" s="189"/>
      <c r="BJ63" s="56"/>
      <c r="BK63" s="152" t="s">
        <v>409</v>
      </c>
      <c r="BL63" s="153" t="s">
        <v>161</v>
      </c>
      <c r="BM63" s="149"/>
      <c r="BN63" s="149" t="s">
        <v>94</v>
      </c>
      <c r="BO63" s="149" t="s">
        <v>505</v>
      </c>
      <c r="BP63" s="149" t="s">
        <v>606</v>
      </c>
      <c r="BS63" s="170"/>
      <c r="BT63" s="132"/>
      <c r="BU63" s="61"/>
      <c r="CI63" s="46"/>
      <c r="CZ63" s="46" t="s">
        <v>485</v>
      </c>
      <c r="DR63" s="46" t="s">
        <v>852</v>
      </c>
      <c r="DT63" s="250" t="s">
        <v>854</v>
      </c>
    </row>
    <row r="64" spans="1:124" ht="56.25" hidden="1" x14ac:dyDescent="0.3">
      <c r="A64" s="149">
        <v>22</v>
      </c>
      <c r="B64" s="190" t="s">
        <v>676</v>
      </c>
      <c r="C64" s="140">
        <f t="shared" si="0"/>
        <v>0.16</v>
      </c>
      <c r="D64" s="140"/>
      <c r="E64" s="140">
        <f t="shared" si="43"/>
        <v>0.16</v>
      </c>
      <c r="F64" s="140">
        <f t="shared" si="44"/>
        <v>0.16</v>
      </c>
      <c r="G64" s="140">
        <f t="shared" si="45"/>
        <v>0</v>
      </c>
      <c r="H64" s="140"/>
      <c r="I64" s="157"/>
      <c r="J64" s="157"/>
      <c r="K64" s="140"/>
      <c r="L64" s="140"/>
      <c r="M64" s="140">
        <f t="shared" si="46"/>
        <v>0.16</v>
      </c>
      <c r="N64" s="140"/>
      <c r="O64" s="157"/>
      <c r="P64" s="140">
        <v>0.16</v>
      </c>
      <c r="Q64" s="157"/>
      <c r="R64" s="140"/>
      <c r="S64" s="157"/>
      <c r="T64" s="157"/>
      <c r="U64" s="140">
        <f t="shared" si="47"/>
        <v>0</v>
      </c>
      <c r="V64" s="157"/>
      <c r="W64" s="157"/>
      <c r="X64" s="157"/>
      <c r="Y64" s="157"/>
      <c r="Z64" s="140"/>
      <c r="AA64" s="157"/>
      <c r="AB64" s="157"/>
      <c r="AC64" s="157"/>
      <c r="AD64" s="141">
        <f t="shared" si="48"/>
        <v>0</v>
      </c>
      <c r="AE64" s="140"/>
      <c r="AF64" s="140"/>
      <c r="AG64" s="157"/>
      <c r="AH64" s="157"/>
      <c r="AI64" s="140"/>
      <c r="AJ64" s="157"/>
      <c r="AK64" s="168"/>
      <c r="AL64" s="157"/>
      <c r="AM64" s="157"/>
      <c r="AN64" s="157"/>
      <c r="AO64" s="157"/>
      <c r="AP64" s="157"/>
      <c r="AQ64" s="157"/>
      <c r="AR64" s="157"/>
      <c r="AS64" s="157"/>
      <c r="AT64" s="157"/>
      <c r="AU64" s="157"/>
      <c r="AV64" s="140"/>
      <c r="AW64" s="157"/>
      <c r="AX64" s="157"/>
      <c r="AY64" s="140"/>
      <c r="AZ64" s="140"/>
      <c r="BA64" s="157"/>
      <c r="BB64" s="157"/>
      <c r="BC64" s="157"/>
      <c r="BD64" s="140"/>
      <c r="BE64" s="157"/>
      <c r="BF64" s="157"/>
      <c r="BG64" s="140">
        <f t="shared" si="49"/>
        <v>0</v>
      </c>
      <c r="BH64" s="56"/>
      <c r="BI64" s="169"/>
      <c r="BJ64" s="56"/>
      <c r="BK64" s="152" t="s">
        <v>409</v>
      </c>
      <c r="BL64" s="149" t="s">
        <v>169</v>
      </c>
      <c r="BM64" s="149"/>
      <c r="BN64" s="149" t="s">
        <v>94</v>
      </c>
      <c r="BO64" s="149" t="s">
        <v>711</v>
      </c>
      <c r="BP64" s="149" t="s">
        <v>606</v>
      </c>
      <c r="BQ64" s="60" t="s">
        <v>392</v>
      </c>
      <c r="BS64" s="61"/>
      <c r="BT64" s="191" t="s">
        <v>133</v>
      </c>
      <c r="BU64" s="61"/>
      <c r="BZ64" s="39">
        <f>SUM(G64:BJ64)</f>
        <v>0.32</v>
      </c>
      <c r="CI64" s="46"/>
      <c r="DR64" s="46" t="s">
        <v>852</v>
      </c>
      <c r="DS64" s="46" t="s">
        <v>902</v>
      </c>
    </row>
    <row r="65" spans="1:123" ht="56.25" hidden="1" x14ac:dyDescent="0.3">
      <c r="A65" s="149">
        <v>23</v>
      </c>
      <c r="B65" s="56" t="s">
        <v>871</v>
      </c>
      <c r="C65" s="140">
        <f t="shared" si="0"/>
        <v>0.18</v>
      </c>
      <c r="D65" s="140"/>
      <c r="E65" s="140">
        <f t="shared" si="43"/>
        <v>0.18</v>
      </c>
      <c r="F65" s="140">
        <f t="shared" si="44"/>
        <v>0.18</v>
      </c>
      <c r="G65" s="140">
        <f t="shared" si="45"/>
        <v>0</v>
      </c>
      <c r="H65" s="140"/>
      <c r="I65" s="157"/>
      <c r="J65" s="157"/>
      <c r="K65" s="140">
        <v>0.08</v>
      </c>
      <c r="L65" s="140">
        <v>0.1</v>
      </c>
      <c r="M65" s="140">
        <f t="shared" si="46"/>
        <v>0</v>
      </c>
      <c r="N65" s="140"/>
      <c r="O65" s="157"/>
      <c r="P65" s="140"/>
      <c r="Q65" s="157"/>
      <c r="R65" s="140"/>
      <c r="S65" s="157"/>
      <c r="T65" s="157"/>
      <c r="U65" s="140">
        <f t="shared" si="47"/>
        <v>0</v>
      </c>
      <c r="V65" s="157"/>
      <c r="W65" s="157"/>
      <c r="X65" s="157"/>
      <c r="Y65" s="157"/>
      <c r="Z65" s="140"/>
      <c r="AA65" s="157"/>
      <c r="AB65" s="157"/>
      <c r="AC65" s="157"/>
      <c r="AD65" s="141">
        <f t="shared" si="48"/>
        <v>0</v>
      </c>
      <c r="AE65" s="140"/>
      <c r="AF65" s="140"/>
      <c r="AG65" s="157"/>
      <c r="AH65" s="157"/>
      <c r="AI65" s="140"/>
      <c r="AJ65" s="157"/>
      <c r="AK65" s="168"/>
      <c r="AL65" s="157"/>
      <c r="AM65" s="157"/>
      <c r="AN65" s="157"/>
      <c r="AO65" s="157"/>
      <c r="AP65" s="157"/>
      <c r="AQ65" s="157"/>
      <c r="AR65" s="157"/>
      <c r="AS65" s="157"/>
      <c r="AT65" s="157"/>
      <c r="AU65" s="157"/>
      <c r="AV65" s="140"/>
      <c r="AW65" s="157"/>
      <c r="AX65" s="157"/>
      <c r="AY65" s="140"/>
      <c r="AZ65" s="140"/>
      <c r="BA65" s="157"/>
      <c r="BB65" s="157"/>
      <c r="BC65" s="157"/>
      <c r="BD65" s="140"/>
      <c r="BE65" s="157"/>
      <c r="BF65" s="157"/>
      <c r="BG65" s="140">
        <f t="shared" si="49"/>
        <v>0</v>
      </c>
      <c r="BH65" s="56"/>
      <c r="BI65" s="169"/>
      <c r="BJ65" s="56"/>
      <c r="BK65" s="152" t="s">
        <v>409</v>
      </c>
      <c r="BL65" s="149" t="s">
        <v>169</v>
      </c>
      <c r="BM65" s="149"/>
      <c r="BN65" s="149" t="s">
        <v>94</v>
      </c>
      <c r="BO65" s="149" t="s">
        <v>711</v>
      </c>
      <c r="BP65" s="149" t="s">
        <v>606</v>
      </c>
      <c r="BR65" s="46"/>
      <c r="BS65" s="132"/>
      <c r="BT65" s="191"/>
      <c r="BU65" s="132"/>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t="s">
        <v>480</v>
      </c>
      <c r="DR65" s="46" t="s">
        <v>852</v>
      </c>
      <c r="DS65" s="46" t="s">
        <v>902</v>
      </c>
    </row>
    <row r="66" spans="1:123" ht="56.25" hidden="1" x14ac:dyDescent="0.3">
      <c r="A66" s="149">
        <v>24</v>
      </c>
      <c r="B66" s="190" t="s">
        <v>677</v>
      </c>
      <c r="C66" s="140">
        <f t="shared" si="0"/>
        <v>0.16</v>
      </c>
      <c r="D66" s="140"/>
      <c r="E66" s="140">
        <f t="shared" si="43"/>
        <v>0.16</v>
      </c>
      <c r="F66" s="140">
        <f t="shared" si="44"/>
        <v>0.16</v>
      </c>
      <c r="G66" s="140">
        <f t="shared" si="45"/>
        <v>0</v>
      </c>
      <c r="H66" s="140"/>
      <c r="I66" s="157"/>
      <c r="J66" s="157"/>
      <c r="K66" s="140"/>
      <c r="L66" s="140"/>
      <c r="M66" s="140">
        <f t="shared" si="46"/>
        <v>0.16</v>
      </c>
      <c r="N66" s="140"/>
      <c r="O66" s="157"/>
      <c r="P66" s="140">
        <v>0.16</v>
      </c>
      <c r="Q66" s="157"/>
      <c r="R66" s="140"/>
      <c r="S66" s="157"/>
      <c r="T66" s="157"/>
      <c r="U66" s="140">
        <f t="shared" si="47"/>
        <v>0</v>
      </c>
      <c r="V66" s="157"/>
      <c r="W66" s="157"/>
      <c r="X66" s="157"/>
      <c r="Y66" s="157"/>
      <c r="Z66" s="140"/>
      <c r="AA66" s="157"/>
      <c r="AB66" s="157"/>
      <c r="AC66" s="157"/>
      <c r="AD66" s="141">
        <f t="shared" si="48"/>
        <v>0</v>
      </c>
      <c r="AE66" s="140"/>
      <c r="AF66" s="140"/>
      <c r="AG66" s="157"/>
      <c r="AH66" s="157"/>
      <c r="AI66" s="140"/>
      <c r="AJ66" s="157"/>
      <c r="AK66" s="168"/>
      <c r="AL66" s="157"/>
      <c r="AM66" s="157"/>
      <c r="AN66" s="157"/>
      <c r="AO66" s="157"/>
      <c r="AP66" s="157"/>
      <c r="AQ66" s="157"/>
      <c r="AR66" s="157"/>
      <c r="AS66" s="157"/>
      <c r="AT66" s="157"/>
      <c r="AU66" s="157"/>
      <c r="AV66" s="140"/>
      <c r="AW66" s="157"/>
      <c r="AX66" s="157"/>
      <c r="AY66" s="140"/>
      <c r="AZ66" s="140"/>
      <c r="BA66" s="157"/>
      <c r="BB66" s="157"/>
      <c r="BC66" s="157"/>
      <c r="BD66" s="140"/>
      <c r="BE66" s="157"/>
      <c r="BF66" s="157"/>
      <c r="BG66" s="140">
        <f t="shared" si="49"/>
        <v>0</v>
      </c>
      <c r="BH66" s="56"/>
      <c r="BI66" s="169"/>
      <c r="BJ66" s="56"/>
      <c r="BK66" s="152" t="s">
        <v>409</v>
      </c>
      <c r="BL66" s="149" t="s">
        <v>169</v>
      </c>
      <c r="BM66" s="149"/>
      <c r="BN66" s="149" t="s">
        <v>94</v>
      </c>
      <c r="BO66" s="149" t="s">
        <v>711</v>
      </c>
      <c r="BP66" s="149" t="s">
        <v>606</v>
      </c>
      <c r="BQ66" s="60" t="s">
        <v>392</v>
      </c>
      <c r="BS66" s="61"/>
      <c r="BT66" s="191" t="s">
        <v>133</v>
      </c>
      <c r="BU66" s="61"/>
      <c r="BZ66" s="39">
        <f t="shared" ref="BZ66:BZ86" si="51">SUM(G66:BJ66)</f>
        <v>0.32</v>
      </c>
      <c r="CI66" s="46"/>
      <c r="DR66" s="46" t="s">
        <v>852</v>
      </c>
      <c r="DS66" s="46" t="s">
        <v>902</v>
      </c>
    </row>
    <row r="67" spans="1:123" ht="56.25" hidden="1" x14ac:dyDescent="0.3">
      <c r="A67" s="149">
        <v>25</v>
      </c>
      <c r="B67" s="190" t="s">
        <v>685</v>
      </c>
      <c r="C67" s="140">
        <f t="shared" si="0"/>
        <v>0.12</v>
      </c>
      <c r="D67" s="140"/>
      <c r="E67" s="140">
        <f t="shared" si="43"/>
        <v>0.12</v>
      </c>
      <c r="F67" s="140">
        <f t="shared" si="44"/>
        <v>0.12</v>
      </c>
      <c r="G67" s="140">
        <f t="shared" si="45"/>
        <v>0</v>
      </c>
      <c r="H67" s="140"/>
      <c r="I67" s="157"/>
      <c r="J67" s="157"/>
      <c r="K67" s="140"/>
      <c r="L67" s="140"/>
      <c r="M67" s="140">
        <f t="shared" si="46"/>
        <v>0.12</v>
      </c>
      <c r="N67" s="140"/>
      <c r="O67" s="157"/>
      <c r="P67" s="140">
        <v>0.12</v>
      </c>
      <c r="Q67" s="157"/>
      <c r="R67" s="140"/>
      <c r="S67" s="157"/>
      <c r="T67" s="157"/>
      <c r="U67" s="140">
        <f t="shared" si="47"/>
        <v>0</v>
      </c>
      <c r="V67" s="157"/>
      <c r="W67" s="157"/>
      <c r="X67" s="157"/>
      <c r="Y67" s="157"/>
      <c r="Z67" s="140"/>
      <c r="AA67" s="157"/>
      <c r="AB67" s="157"/>
      <c r="AC67" s="157"/>
      <c r="AD67" s="141">
        <f t="shared" si="48"/>
        <v>0</v>
      </c>
      <c r="AE67" s="140"/>
      <c r="AF67" s="140"/>
      <c r="AG67" s="157"/>
      <c r="AH67" s="157"/>
      <c r="AI67" s="140"/>
      <c r="AJ67" s="157"/>
      <c r="AK67" s="168"/>
      <c r="AL67" s="157"/>
      <c r="AM67" s="157"/>
      <c r="AN67" s="157"/>
      <c r="AO67" s="157"/>
      <c r="AP67" s="157"/>
      <c r="AQ67" s="157"/>
      <c r="AR67" s="157"/>
      <c r="AS67" s="157"/>
      <c r="AT67" s="157"/>
      <c r="AU67" s="157"/>
      <c r="AV67" s="140"/>
      <c r="AW67" s="157"/>
      <c r="AX67" s="157"/>
      <c r="AY67" s="140"/>
      <c r="AZ67" s="140"/>
      <c r="BA67" s="157"/>
      <c r="BB67" s="157"/>
      <c r="BC67" s="157"/>
      <c r="BD67" s="140"/>
      <c r="BE67" s="157"/>
      <c r="BF67" s="157"/>
      <c r="BG67" s="140">
        <f t="shared" si="49"/>
        <v>0</v>
      </c>
      <c r="BH67" s="56"/>
      <c r="BI67" s="169"/>
      <c r="BJ67" s="56"/>
      <c r="BK67" s="152" t="s">
        <v>409</v>
      </c>
      <c r="BL67" s="149" t="s">
        <v>169</v>
      </c>
      <c r="BM67" s="149"/>
      <c r="BN67" s="149" t="s">
        <v>94</v>
      </c>
      <c r="BO67" s="149" t="s">
        <v>711</v>
      </c>
      <c r="BP67" s="149" t="s">
        <v>606</v>
      </c>
      <c r="BQ67" s="60" t="s">
        <v>392</v>
      </c>
      <c r="BS67" s="61"/>
      <c r="BT67" s="191" t="s">
        <v>133</v>
      </c>
      <c r="BU67" s="61"/>
      <c r="BZ67" s="39">
        <f t="shared" si="51"/>
        <v>0.24</v>
      </c>
      <c r="CI67" s="46"/>
      <c r="DR67" s="46" t="s">
        <v>852</v>
      </c>
    </row>
    <row r="68" spans="1:123" ht="56.25" hidden="1" x14ac:dyDescent="0.3">
      <c r="A68" s="149">
        <v>26</v>
      </c>
      <c r="B68" s="190" t="s">
        <v>678</v>
      </c>
      <c r="C68" s="140">
        <f t="shared" si="0"/>
        <v>0.2</v>
      </c>
      <c r="D68" s="140"/>
      <c r="E68" s="140">
        <f t="shared" si="43"/>
        <v>0.2</v>
      </c>
      <c r="F68" s="140">
        <f t="shared" si="44"/>
        <v>0.2</v>
      </c>
      <c r="G68" s="140">
        <f t="shared" si="45"/>
        <v>0</v>
      </c>
      <c r="H68" s="140"/>
      <c r="I68" s="157"/>
      <c r="J68" s="157"/>
      <c r="K68" s="140"/>
      <c r="L68" s="140"/>
      <c r="M68" s="140">
        <f t="shared" si="46"/>
        <v>0.2</v>
      </c>
      <c r="N68" s="140"/>
      <c r="O68" s="157"/>
      <c r="P68" s="140">
        <v>0.2</v>
      </c>
      <c r="Q68" s="157"/>
      <c r="R68" s="140"/>
      <c r="S68" s="157"/>
      <c r="T68" s="157"/>
      <c r="U68" s="140">
        <f t="shared" si="47"/>
        <v>0</v>
      </c>
      <c r="V68" s="157"/>
      <c r="W68" s="157"/>
      <c r="X68" s="157"/>
      <c r="Y68" s="157"/>
      <c r="Z68" s="140"/>
      <c r="AA68" s="157"/>
      <c r="AB68" s="157"/>
      <c r="AC68" s="157"/>
      <c r="AD68" s="141">
        <f t="shared" si="48"/>
        <v>0</v>
      </c>
      <c r="AE68" s="140"/>
      <c r="AF68" s="140"/>
      <c r="AG68" s="157"/>
      <c r="AH68" s="157"/>
      <c r="AI68" s="140"/>
      <c r="AJ68" s="157"/>
      <c r="AK68" s="168"/>
      <c r="AL68" s="157"/>
      <c r="AM68" s="157"/>
      <c r="AN68" s="157"/>
      <c r="AO68" s="157"/>
      <c r="AP68" s="157"/>
      <c r="AQ68" s="157"/>
      <c r="AR68" s="157"/>
      <c r="AS68" s="157"/>
      <c r="AT68" s="157"/>
      <c r="AU68" s="157"/>
      <c r="AV68" s="140"/>
      <c r="AW68" s="157"/>
      <c r="AX68" s="157"/>
      <c r="AY68" s="140"/>
      <c r="AZ68" s="140"/>
      <c r="BA68" s="157"/>
      <c r="BB68" s="157"/>
      <c r="BC68" s="157"/>
      <c r="BD68" s="140"/>
      <c r="BE68" s="157"/>
      <c r="BF68" s="157"/>
      <c r="BG68" s="140">
        <f t="shared" si="49"/>
        <v>0</v>
      </c>
      <c r="BH68" s="56"/>
      <c r="BI68" s="169"/>
      <c r="BJ68" s="56"/>
      <c r="BK68" s="152" t="s">
        <v>409</v>
      </c>
      <c r="BL68" s="149" t="s">
        <v>169</v>
      </c>
      <c r="BM68" s="149"/>
      <c r="BN68" s="149" t="s">
        <v>94</v>
      </c>
      <c r="BO68" s="149" t="s">
        <v>711</v>
      </c>
      <c r="BP68" s="149" t="s">
        <v>606</v>
      </c>
      <c r="BQ68" s="60" t="s">
        <v>392</v>
      </c>
      <c r="BS68" s="61"/>
      <c r="BT68" s="191" t="s">
        <v>133</v>
      </c>
      <c r="BU68" s="61"/>
      <c r="BZ68" s="39">
        <f t="shared" si="51"/>
        <v>0.4</v>
      </c>
      <c r="CI68" s="46"/>
      <c r="DR68" s="46" t="s">
        <v>852</v>
      </c>
    </row>
    <row r="69" spans="1:123" ht="56.25" hidden="1" x14ac:dyDescent="0.3">
      <c r="A69" s="149">
        <v>27</v>
      </c>
      <c r="B69" s="190" t="s">
        <v>679</v>
      </c>
      <c r="C69" s="140">
        <f t="shared" si="0"/>
        <v>0.1</v>
      </c>
      <c r="D69" s="140"/>
      <c r="E69" s="140">
        <f t="shared" si="43"/>
        <v>0.1</v>
      </c>
      <c r="F69" s="140">
        <f t="shared" si="44"/>
        <v>0.1</v>
      </c>
      <c r="G69" s="140">
        <f t="shared" si="45"/>
        <v>0</v>
      </c>
      <c r="H69" s="140"/>
      <c r="I69" s="157"/>
      <c r="J69" s="157"/>
      <c r="K69" s="140"/>
      <c r="L69" s="140"/>
      <c r="M69" s="140">
        <f t="shared" si="46"/>
        <v>0.1</v>
      </c>
      <c r="N69" s="140"/>
      <c r="O69" s="157"/>
      <c r="P69" s="140">
        <v>0.1</v>
      </c>
      <c r="Q69" s="157"/>
      <c r="R69" s="140"/>
      <c r="S69" s="157"/>
      <c r="T69" s="157"/>
      <c r="U69" s="140">
        <f t="shared" si="47"/>
        <v>0</v>
      </c>
      <c r="V69" s="157"/>
      <c r="W69" s="157"/>
      <c r="X69" s="157"/>
      <c r="Y69" s="157"/>
      <c r="Z69" s="140"/>
      <c r="AA69" s="157"/>
      <c r="AB69" s="157"/>
      <c r="AC69" s="157"/>
      <c r="AD69" s="141">
        <f t="shared" si="48"/>
        <v>0</v>
      </c>
      <c r="AE69" s="140"/>
      <c r="AF69" s="140"/>
      <c r="AG69" s="157"/>
      <c r="AH69" s="157"/>
      <c r="AI69" s="140"/>
      <c r="AJ69" s="157"/>
      <c r="AK69" s="168"/>
      <c r="AL69" s="157"/>
      <c r="AM69" s="157"/>
      <c r="AN69" s="157"/>
      <c r="AO69" s="157"/>
      <c r="AP69" s="157"/>
      <c r="AQ69" s="157"/>
      <c r="AR69" s="157"/>
      <c r="AS69" s="157"/>
      <c r="AT69" s="157"/>
      <c r="AU69" s="157"/>
      <c r="AV69" s="140"/>
      <c r="AW69" s="157"/>
      <c r="AX69" s="157"/>
      <c r="AY69" s="140"/>
      <c r="AZ69" s="140"/>
      <c r="BA69" s="157"/>
      <c r="BB69" s="157"/>
      <c r="BC69" s="157"/>
      <c r="BD69" s="140"/>
      <c r="BE69" s="157"/>
      <c r="BF69" s="157"/>
      <c r="BG69" s="140">
        <f t="shared" si="49"/>
        <v>0</v>
      </c>
      <c r="BH69" s="56"/>
      <c r="BI69" s="169"/>
      <c r="BJ69" s="56"/>
      <c r="BK69" s="152" t="s">
        <v>409</v>
      </c>
      <c r="BL69" s="149" t="s">
        <v>169</v>
      </c>
      <c r="BM69" s="149"/>
      <c r="BN69" s="149" t="s">
        <v>94</v>
      </c>
      <c r="BO69" s="149" t="s">
        <v>711</v>
      </c>
      <c r="BP69" s="149" t="s">
        <v>606</v>
      </c>
      <c r="BQ69" s="60" t="s">
        <v>392</v>
      </c>
      <c r="BS69" s="61"/>
      <c r="BT69" s="191" t="s">
        <v>133</v>
      </c>
      <c r="BU69" s="61"/>
      <c r="BZ69" s="39">
        <f t="shared" si="51"/>
        <v>0.2</v>
      </c>
      <c r="CI69" s="46"/>
      <c r="DR69" s="46" t="s">
        <v>852</v>
      </c>
    </row>
    <row r="70" spans="1:123" ht="56.25" hidden="1" x14ac:dyDescent="0.3">
      <c r="A70" s="149">
        <v>28</v>
      </c>
      <c r="B70" s="190" t="s">
        <v>680</v>
      </c>
      <c r="C70" s="140">
        <f t="shared" si="0"/>
        <v>0.2</v>
      </c>
      <c r="D70" s="140"/>
      <c r="E70" s="140">
        <f t="shared" si="43"/>
        <v>0.2</v>
      </c>
      <c r="F70" s="140">
        <f t="shared" si="44"/>
        <v>0.2</v>
      </c>
      <c r="G70" s="140">
        <f t="shared" si="45"/>
        <v>0</v>
      </c>
      <c r="H70" s="140"/>
      <c r="I70" s="157"/>
      <c r="J70" s="157"/>
      <c r="K70" s="140"/>
      <c r="L70" s="140"/>
      <c r="M70" s="140">
        <f t="shared" si="46"/>
        <v>0.2</v>
      </c>
      <c r="N70" s="140"/>
      <c r="O70" s="157"/>
      <c r="P70" s="140">
        <v>0.2</v>
      </c>
      <c r="Q70" s="157"/>
      <c r="R70" s="140"/>
      <c r="S70" s="157"/>
      <c r="T70" s="157"/>
      <c r="U70" s="140">
        <f t="shared" si="47"/>
        <v>0</v>
      </c>
      <c r="V70" s="157"/>
      <c r="W70" s="157"/>
      <c r="X70" s="157"/>
      <c r="Y70" s="157"/>
      <c r="Z70" s="140"/>
      <c r="AA70" s="157"/>
      <c r="AB70" s="157"/>
      <c r="AC70" s="157"/>
      <c r="AD70" s="141">
        <f t="shared" si="48"/>
        <v>0</v>
      </c>
      <c r="AE70" s="140"/>
      <c r="AF70" s="140"/>
      <c r="AG70" s="157"/>
      <c r="AH70" s="157"/>
      <c r="AI70" s="140"/>
      <c r="AJ70" s="157"/>
      <c r="AK70" s="168"/>
      <c r="AL70" s="157"/>
      <c r="AM70" s="157"/>
      <c r="AN70" s="157"/>
      <c r="AO70" s="157"/>
      <c r="AP70" s="157"/>
      <c r="AQ70" s="157"/>
      <c r="AR70" s="157"/>
      <c r="AS70" s="157"/>
      <c r="AT70" s="157"/>
      <c r="AU70" s="157"/>
      <c r="AV70" s="140"/>
      <c r="AW70" s="157"/>
      <c r="AX70" s="157"/>
      <c r="AY70" s="140"/>
      <c r="AZ70" s="140"/>
      <c r="BA70" s="157"/>
      <c r="BB70" s="157"/>
      <c r="BC70" s="157"/>
      <c r="BD70" s="140"/>
      <c r="BE70" s="157"/>
      <c r="BF70" s="157"/>
      <c r="BG70" s="140">
        <f t="shared" si="49"/>
        <v>0</v>
      </c>
      <c r="BH70" s="56"/>
      <c r="BI70" s="169"/>
      <c r="BJ70" s="56"/>
      <c r="BK70" s="152" t="s">
        <v>409</v>
      </c>
      <c r="BL70" s="149" t="s">
        <v>169</v>
      </c>
      <c r="BM70" s="149"/>
      <c r="BN70" s="149" t="s">
        <v>94</v>
      </c>
      <c r="BO70" s="149" t="s">
        <v>711</v>
      </c>
      <c r="BP70" s="149" t="s">
        <v>606</v>
      </c>
      <c r="BQ70" s="60" t="s">
        <v>392</v>
      </c>
      <c r="BS70" s="61"/>
      <c r="BT70" s="191" t="s">
        <v>133</v>
      </c>
      <c r="BU70" s="61"/>
      <c r="BZ70" s="39">
        <f t="shared" si="51"/>
        <v>0.4</v>
      </c>
      <c r="CI70" s="46"/>
      <c r="DR70" s="46" t="s">
        <v>852</v>
      </c>
    </row>
    <row r="71" spans="1:123" ht="64.349999999999994" hidden="1" customHeight="1" x14ac:dyDescent="0.3">
      <c r="A71" s="149">
        <v>29</v>
      </c>
      <c r="B71" s="190" t="s">
        <v>681</v>
      </c>
      <c r="C71" s="140">
        <f t="shared" si="0"/>
        <v>0.16</v>
      </c>
      <c r="D71" s="140"/>
      <c r="E71" s="140">
        <f t="shared" si="43"/>
        <v>0.16</v>
      </c>
      <c r="F71" s="140">
        <f t="shared" si="44"/>
        <v>0.16</v>
      </c>
      <c r="G71" s="140">
        <f t="shared" si="45"/>
        <v>0</v>
      </c>
      <c r="H71" s="140"/>
      <c r="I71" s="157"/>
      <c r="J71" s="157"/>
      <c r="K71" s="140"/>
      <c r="L71" s="140"/>
      <c r="M71" s="140">
        <f t="shared" si="46"/>
        <v>0.16</v>
      </c>
      <c r="N71" s="140"/>
      <c r="O71" s="157"/>
      <c r="P71" s="140">
        <v>0.16</v>
      </c>
      <c r="Q71" s="157"/>
      <c r="R71" s="140"/>
      <c r="S71" s="157"/>
      <c r="T71" s="157"/>
      <c r="U71" s="140">
        <f t="shared" si="47"/>
        <v>0</v>
      </c>
      <c r="V71" s="157"/>
      <c r="W71" s="157"/>
      <c r="X71" s="157"/>
      <c r="Y71" s="157"/>
      <c r="Z71" s="140"/>
      <c r="AA71" s="157"/>
      <c r="AB71" s="157"/>
      <c r="AC71" s="157"/>
      <c r="AD71" s="141">
        <f t="shared" si="48"/>
        <v>0</v>
      </c>
      <c r="AE71" s="140"/>
      <c r="AF71" s="140"/>
      <c r="AG71" s="157"/>
      <c r="AH71" s="157"/>
      <c r="AI71" s="140"/>
      <c r="AJ71" s="157"/>
      <c r="AK71" s="168"/>
      <c r="AL71" s="157"/>
      <c r="AM71" s="157"/>
      <c r="AN71" s="157"/>
      <c r="AO71" s="157"/>
      <c r="AP71" s="157"/>
      <c r="AQ71" s="157"/>
      <c r="AR71" s="157"/>
      <c r="AS71" s="157"/>
      <c r="AT71" s="157"/>
      <c r="AU71" s="157"/>
      <c r="AV71" s="140"/>
      <c r="AW71" s="157"/>
      <c r="AX71" s="157"/>
      <c r="AY71" s="140"/>
      <c r="AZ71" s="140"/>
      <c r="BA71" s="157"/>
      <c r="BB71" s="157"/>
      <c r="BC71" s="157"/>
      <c r="BD71" s="140"/>
      <c r="BE71" s="157"/>
      <c r="BF71" s="157"/>
      <c r="BG71" s="140">
        <f t="shared" si="49"/>
        <v>0</v>
      </c>
      <c r="BH71" s="56"/>
      <c r="BI71" s="169"/>
      <c r="BJ71" s="56"/>
      <c r="BK71" s="152" t="s">
        <v>409</v>
      </c>
      <c r="BL71" s="149" t="s">
        <v>169</v>
      </c>
      <c r="BM71" s="149"/>
      <c r="BN71" s="149" t="s">
        <v>94</v>
      </c>
      <c r="BO71" s="149" t="s">
        <v>711</v>
      </c>
      <c r="BP71" s="149" t="s">
        <v>606</v>
      </c>
      <c r="BQ71" s="60" t="s">
        <v>392</v>
      </c>
      <c r="BS71" s="61"/>
      <c r="BT71" s="191" t="s">
        <v>133</v>
      </c>
      <c r="BU71" s="61"/>
      <c r="BZ71" s="39">
        <f t="shared" si="51"/>
        <v>0.32</v>
      </c>
      <c r="CI71" s="46"/>
      <c r="DR71" s="46" t="s">
        <v>852</v>
      </c>
    </row>
    <row r="72" spans="1:123" s="250" customFormat="1" ht="70.349999999999994" hidden="1" customHeight="1" x14ac:dyDescent="0.3">
      <c r="A72" s="239">
        <v>30</v>
      </c>
      <c r="B72" s="246" t="s">
        <v>170</v>
      </c>
      <c r="C72" s="241">
        <f t="shared" si="0"/>
        <v>0.2</v>
      </c>
      <c r="D72" s="241"/>
      <c r="E72" s="241">
        <f t="shared" si="43"/>
        <v>0.2</v>
      </c>
      <c r="F72" s="241">
        <f t="shared" si="44"/>
        <v>0.2</v>
      </c>
      <c r="G72" s="140">
        <f t="shared" si="45"/>
        <v>0</v>
      </c>
      <c r="H72" s="157"/>
      <c r="I72" s="157"/>
      <c r="J72" s="157"/>
      <c r="K72" s="244">
        <v>0.2</v>
      </c>
      <c r="L72" s="241"/>
      <c r="M72" s="241">
        <f t="shared" si="46"/>
        <v>0</v>
      </c>
      <c r="N72" s="241"/>
      <c r="O72" s="157"/>
      <c r="P72" s="241"/>
      <c r="Q72" s="243"/>
      <c r="R72" s="140"/>
      <c r="S72" s="157"/>
      <c r="T72" s="157"/>
      <c r="U72" s="241">
        <f t="shared" si="47"/>
        <v>0</v>
      </c>
      <c r="V72" s="157"/>
      <c r="W72" s="157"/>
      <c r="X72" s="157"/>
      <c r="Y72" s="157"/>
      <c r="Z72" s="140"/>
      <c r="AA72" s="157"/>
      <c r="AB72" s="157"/>
      <c r="AC72" s="157"/>
      <c r="AD72" s="141">
        <f t="shared" si="48"/>
        <v>0</v>
      </c>
      <c r="AE72" s="157"/>
      <c r="AF72" s="157"/>
      <c r="AG72" s="157"/>
      <c r="AH72" s="157"/>
      <c r="AI72" s="140"/>
      <c r="AJ72" s="157"/>
      <c r="AK72" s="140"/>
      <c r="AL72" s="157"/>
      <c r="AM72" s="157"/>
      <c r="AN72" s="157"/>
      <c r="AO72" s="157"/>
      <c r="AP72" s="157"/>
      <c r="AQ72" s="157"/>
      <c r="AR72" s="157"/>
      <c r="AS72" s="157"/>
      <c r="AT72" s="157"/>
      <c r="AU72" s="157"/>
      <c r="AV72" s="140"/>
      <c r="AW72" s="157"/>
      <c r="AX72" s="157"/>
      <c r="AY72" s="157"/>
      <c r="AZ72" s="157"/>
      <c r="BA72" s="157"/>
      <c r="BB72" s="157"/>
      <c r="BC72" s="157"/>
      <c r="BD72" s="140"/>
      <c r="BE72" s="157"/>
      <c r="BF72" s="157"/>
      <c r="BG72" s="140">
        <f t="shared" si="49"/>
        <v>0</v>
      </c>
      <c r="BH72" s="56"/>
      <c r="BI72" s="56"/>
      <c r="BJ72" s="56"/>
      <c r="BK72" s="152" t="s">
        <v>409</v>
      </c>
      <c r="BL72" s="239" t="s">
        <v>137</v>
      </c>
      <c r="BM72" s="149"/>
      <c r="BN72" s="239" t="s">
        <v>94</v>
      </c>
      <c r="BO72" s="239" t="s">
        <v>505</v>
      </c>
      <c r="BP72" s="239" t="s">
        <v>606</v>
      </c>
      <c r="BQ72" s="60" t="s">
        <v>392</v>
      </c>
      <c r="BR72" s="39"/>
      <c r="BS72" s="173"/>
      <c r="BT72" s="170" t="s">
        <v>166</v>
      </c>
      <c r="BU72" s="170">
        <v>2022</v>
      </c>
      <c r="BV72" s="39"/>
      <c r="BW72" s="39"/>
      <c r="BX72" s="39"/>
      <c r="BY72" s="39"/>
      <c r="BZ72" s="39">
        <f t="shared" si="51"/>
        <v>0.2</v>
      </c>
      <c r="CA72" s="39"/>
      <c r="CB72" s="39"/>
      <c r="CC72" s="39"/>
      <c r="CD72" s="39"/>
      <c r="CE72" s="39"/>
      <c r="CF72" s="39"/>
      <c r="CG72" s="39"/>
      <c r="CH72" s="39"/>
      <c r="CI72" s="46"/>
      <c r="CJ72" s="39"/>
      <c r="CK72" s="39"/>
      <c r="CL72" s="39"/>
      <c r="CM72" s="39"/>
      <c r="CN72" s="39"/>
      <c r="CO72" s="39"/>
      <c r="CP72" s="39"/>
      <c r="CQ72" s="39"/>
      <c r="CR72" s="39"/>
      <c r="CS72" s="39"/>
      <c r="CT72" s="39"/>
      <c r="CU72" s="39"/>
      <c r="CV72" s="39"/>
      <c r="CW72" s="39"/>
      <c r="CX72" s="39"/>
      <c r="CY72" s="39"/>
      <c r="CZ72" s="46"/>
      <c r="DA72" s="46"/>
      <c r="DB72" s="46"/>
      <c r="DC72" s="46"/>
      <c r="DD72" s="46"/>
      <c r="DE72" s="46"/>
      <c r="DF72" s="46"/>
      <c r="DG72" s="46"/>
      <c r="DH72" s="46"/>
      <c r="DI72" s="46"/>
      <c r="DJ72" s="46"/>
      <c r="DK72" s="46"/>
      <c r="DL72" s="46"/>
      <c r="DM72" s="46"/>
      <c r="DN72" s="46"/>
      <c r="DO72" s="46"/>
      <c r="DP72" s="46"/>
      <c r="DQ72" s="46"/>
      <c r="DR72" s="250" t="s">
        <v>853</v>
      </c>
      <c r="DS72" s="250" t="s">
        <v>902</v>
      </c>
    </row>
    <row r="73" spans="1:123" s="250" customFormat="1" ht="63" hidden="1" customHeight="1" x14ac:dyDescent="0.3">
      <c r="A73" s="239">
        <v>31</v>
      </c>
      <c r="B73" s="246" t="s">
        <v>171</v>
      </c>
      <c r="C73" s="241">
        <f t="shared" si="0"/>
        <v>0.24</v>
      </c>
      <c r="D73" s="241"/>
      <c r="E73" s="241">
        <f t="shared" si="43"/>
        <v>0.24</v>
      </c>
      <c r="F73" s="241">
        <f t="shared" si="44"/>
        <v>0.24</v>
      </c>
      <c r="G73" s="140">
        <f t="shared" ref="G73:G104" si="52">H73+I73+J73</f>
        <v>0</v>
      </c>
      <c r="H73" s="157"/>
      <c r="I73" s="157"/>
      <c r="J73" s="157"/>
      <c r="K73" s="244">
        <v>0.24</v>
      </c>
      <c r="L73" s="243"/>
      <c r="M73" s="241">
        <f t="shared" ref="M73:M104" si="53">SUM(N73:P73)</f>
        <v>0</v>
      </c>
      <c r="N73" s="243"/>
      <c r="O73" s="157"/>
      <c r="P73" s="243"/>
      <c r="Q73" s="243"/>
      <c r="R73" s="157"/>
      <c r="S73" s="157"/>
      <c r="T73" s="157"/>
      <c r="U73" s="241">
        <f t="shared" ref="U73:U104" si="54">V73+W73+X73+Y73+Z73+AA73+AB73+AC73+AD73+AU73+AV73+AW73+AX73+AY73+AZ73+BA73+BB73+BC73+BD73+BE73+BF73</f>
        <v>0</v>
      </c>
      <c r="V73" s="157"/>
      <c r="W73" s="157"/>
      <c r="X73" s="157"/>
      <c r="Y73" s="157"/>
      <c r="Z73" s="157"/>
      <c r="AA73" s="157"/>
      <c r="AB73" s="157"/>
      <c r="AC73" s="157"/>
      <c r="AD73" s="141">
        <f t="shared" ref="AD73:AD104" si="55">SUM(AE73:AT73)</f>
        <v>0</v>
      </c>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40">
        <f t="shared" ref="BG73:BG104" si="56">BH73+BI73+BJ73</f>
        <v>0</v>
      </c>
      <c r="BH73" s="56"/>
      <c r="BI73" s="56"/>
      <c r="BJ73" s="56"/>
      <c r="BK73" s="152" t="s">
        <v>409</v>
      </c>
      <c r="BL73" s="239" t="s">
        <v>137</v>
      </c>
      <c r="BM73" s="149"/>
      <c r="BN73" s="239" t="s">
        <v>94</v>
      </c>
      <c r="BO73" s="239" t="s">
        <v>505</v>
      </c>
      <c r="BP73" s="239" t="s">
        <v>607</v>
      </c>
      <c r="BQ73" s="60" t="s">
        <v>392</v>
      </c>
      <c r="BR73" s="46"/>
      <c r="BS73" s="46"/>
      <c r="BT73" s="192" t="s">
        <v>172</v>
      </c>
      <c r="BU73" s="170" t="s">
        <v>138</v>
      </c>
      <c r="BV73" s="46"/>
      <c r="BW73" s="46"/>
      <c r="BX73" s="46"/>
      <c r="BY73" s="46"/>
      <c r="BZ73" s="46">
        <f t="shared" si="51"/>
        <v>0.24</v>
      </c>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250" t="s">
        <v>853</v>
      </c>
      <c r="DS73" s="250" t="s">
        <v>902</v>
      </c>
    </row>
    <row r="74" spans="1:123" s="250" customFormat="1" ht="66" hidden="1" customHeight="1" x14ac:dyDescent="0.3">
      <c r="A74" s="239">
        <v>32</v>
      </c>
      <c r="B74" s="246" t="s">
        <v>173</v>
      </c>
      <c r="C74" s="241">
        <f t="shared" ref="C74:C137" si="57">D74+E74</f>
        <v>2.2000000000000002</v>
      </c>
      <c r="D74" s="241"/>
      <c r="E74" s="241">
        <f t="shared" si="43"/>
        <v>2.2000000000000002</v>
      </c>
      <c r="F74" s="241">
        <f t="shared" si="44"/>
        <v>2.2000000000000002</v>
      </c>
      <c r="G74" s="140">
        <f t="shared" si="52"/>
        <v>0</v>
      </c>
      <c r="H74" s="157"/>
      <c r="I74" s="157"/>
      <c r="J74" s="157"/>
      <c r="K74" s="244">
        <v>2</v>
      </c>
      <c r="L74" s="244">
        <v>0.2</v>
      </c>
      <c r="M74" s="241">
        <f t="shared" si="53"/>
        <v>0</v>
      </c>
      <c r="N74" s="243"/>
      <c r="O74" s="157"/>
      <c r="P74" s="243"/>
      <c r="Q74" s="243"/>
      <c r="R74" s="157"/>
      <c r="S74" s="157"/>
      <c r="T74" s="157"/>
      <c r="U74" s="241">
        <f t="shared" si="54"/>
        <v>0</v>
      </c>
      <c r="V74" s="157"/>
      <c r="W74" s="157"/>
      <c r="X74" s="157"/>
      <c r="Y74" s="157"/>
      <c r="Z74" s="157"/>
      <c r="AA74" s="157"/>
      <c r="AB74" s="157"/>
      <c r="AC74" s="157"/>
      <c r="AD74" s="141">
        <f t="shared" si="55"/>
        <v>0</v>
      </c>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40">
        <f t="shared" si="56"/>
        <v>0</v>
      </c>
      <c r="BH74" s="56"/>
      <c r="BI74" s="56"/>
      <c r="BJ74" s="56"/>
      <c r="BK74" s="152" t="s">
        <v>409</v>
      </c>
      <c r="BL74" s="239" t="s">
        <v>137</v>
      </c>
      <c r="BM74" s="149"/>
      <c r="BN74" s="239" t="s">
        <v>94</v>
      </c>
      <c r="BO74" s="239" t="s">
        <v>505</v>
      </c>
      <c r="BP74" s="239" t="s">
        <v>607</v>
      </c>
      <c r="BQ74" s="60" t="s">
        <v>392</v>
      </c>
      <c r="BR74" s="39"/>
      <c r="BS74" s="46"/>
      <c r="BT74" s="192" t="s">
        <v>172</v>
      </c>
      <c r="BU74" s="170" t="s">
        <v>138</v>
      </c>
      <c r="BV74" s="39"/>
      <c r="BW74" s="39"/>
      <c r="BX74" s="39"/>
      <c r="BY74" s="39"/>
      <c r="BZ74" s="39">
        <f t="shared" si="51"/>
        <v>2.2000000000000002</v>
      </c>
      <c r="CA74" s="39"/>
      <c r="CB74" s="39"/>
      <c r="CC74" s="39"/>
      <c r="CD74" s="39"/>
      <c r="CE74" s="39"/>
      <c r="CF74" s="39"/>
      <c r="CG74" s="39"/>
      <c r="CH74" s="39"/>
      <c r="CI74" s="46"/>
      <c r="CJ74" s="39"/>
      <c r="CK74" s="39"/>
      <c r="CL74" s="39"/>
      <c r="CM74" s="39"/>
      <c r="CN74" s="39"/>
      <c r="CO74" s="39"/>
      <c r="CP74" s="39"/>
      <c r="CQ74" s="39"/>
      <c r="CR74" s="39"/>
      <c r="CS74" s="39"/>
      <c r="CT74" s="39"/>
      <c r="CU74" s="39"/>
      <c r="CV74" s="39"/>
      <c r="CW74" s="39"/>
      <c r="CX74" s="39"/>
      <c r="CY74" s="39"/>
      <c r="CZ74" s="46"/>
      <c r="DA74" s="46"/>
      <c r="DB74" s="46"/>
      <c r="DC74" s="46"/>
      <c r="DD74" s="46"/>
      <c r="DE74" s="46"/>
      <c r="DF74" s="46"/>
      <c r="DG74" s="46"/>
      <c r="DH74" s="46"/>
      <c r="DI74" s="46"/>
      <c r="DJ74" s="46"/>
      <c r="DK74" s="46"/>
      <c r="DL74" s="46"/>
      <c r="DM74" s="46"/>
      <c r="DN74" s="46"/>
      <c r="DO74" s="46"/>
      <c r="DP74" s="46"/>
      <c r="DQ74" s="46"/>
      <c r="DR74" s="250" t="s">
        <v>853</v>
      </c>
      <c r="DS74" s="250" t="s">
        <v>902</v>
      </c>
    </row>
    <row r="75" spans="1:123" ht="70.349999999999994" hidden="1" customHeight="1" x14ac:dyDescent="0.3">
      <c r="A75" s="149">
        <v>33</v>
      </c>
      <c r="B75" s="56" t="s">
        <v>174</v>
      </c>
      <c r="C75" s="140">
        <f t="shared" si="57"/>
        <v>0.6</v>
      </c>
      <c r="D75" s="140"/>
      <c r="E75" s="140">
        <f t="shared" si="43"/>
        <v>0.6</v>
      </c>
      <c r="F75" s="140">
        <f t="shared" si="44"/>
        <v>0.6</v>
      </c>
      <c r="G75" s="140">
        <f t="shared" si="52"/>
        <v>0</v>
      </c>
      <c r="H75" s="157"/>
      <c r="I75" s="157"/>
      <c r="J75" s="157"/>
      <c r="K75" s="168">
        <v>0.6</v>
      </c>
      <c r="L75" s="157"/>
      <c r="M75" s="140">
        <f t="shared" si="53"/>
        <v>0</v>
      </c>
      <c r="N75" s="157"/>
      <c r="O75" s="157"/>
      <c r="P75" s="157"/>
      <c r="Q75" s="157"/>
      <c r="R75" s="157"/>
      <c r="S75" s="157"/>
      <c r="T75" s="157"/>
      <c r="U75" s="140">
        <f t="shared" si="54"/>
        <v>0</v>
      </c>
      <c r="V75" s="157"/>
      <c r="W75" s="157"/>
      <c r="X75" s="157"/>
      <c r="Y75" s="157"/>
      <c r="Z75" s="157"/>
      <c r="AA75" s="157"/>
      <c r="AB75" s="157"/>
      <c r="AC75" s="157"/>
      <c r="AD75" s="141">
        <f t="shared" si="55"/>
        <v>0</v>
      </c>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40">
        <f t="shared" si="56"/>
        <v>0</v>
      </c>
      <c r="BH75" s="56"/>
      <c r="BI75" s="56"/>
      <c r="BJ75" s="56"/>
      <c r="BK75" s="152" t="s">
        <v>409</v>
      </c>
      <c r="BL75" s="149" t="s">
        <v>137</v>
      </c>
      <c r="BM75" s="149"/>
      <c r="BN75" s="149" t="s">
        <v>94</v>
      </c>
      <c r="BO75" s="149" t="s">
        <v>505</v>
      </c>
      <c r="BP75" s="149" t="s">
        <v>607</v>
      </c>
      <c r="BQ75" s="60" t="s">
        <v>392</v>
      </c>
      <c r="BS75" s="46"/>
      <c r="BT75" s="192" t="s">
        <v>172</v>
      </c>
      <c r="BU75" s="170" t="s">
        <v>138</v>
      </c>
      <c r="BZ75" s="39">
        <f t="shared" si="51"/>
        <v>0.6</v>
      </c>
      <c r="CI75" s="46"/>
      <c r="DR75" s="46" t="s">
        <v>852</v>
      </c>
    </row>
    <row r="76" spans="1:123" ht="66" hidden="1" customHeight="1" x14ac:dyDescent="0.3">
      <c r="A76" s="149">
        <v>34</v>
      </c>
      <c r="B76" s="193" t="s">
        <v>406</v>
      </c>
      <c r="C76" s="140">
        <f t="shared" si="57"/>
        <v>3.08</v>
      </c>
      <c r="D76" s="140"/>
      <c r="E76" s="140">
        <f t="shared" si="43"/>
        <v>3.08</v>
      </c>
      <c r="F76" s="140">
        <f t="shared" si="44"/>
        <v>3.08</v>
      </c>
      <c r="G76" s="140">
        <f t="shared" si="52"/>
        <v>0</v>
      </c>
      <c r="H76" s="157"/>
      <c r="I76" s="157"/>
      <c r="J76" s="157"/>
      <c r="K76" s="168">
        <v>3.08</v>
      </c>
      <c r="L76" s="157"/>
      <c r="M76" s="140">
        <f t="shared" si="53"/>
        <v>0</v>
      </c>
      <c r="N76" s="157"/>
      <c r="O76" s="157"/>
      <c r="P76" s="157"/>
      <c r="Q76" s="157"/>
      <c r="R76" s="157"/>
      <c r="S76" s="157"/>
      <c r="T76" s="157"/>
      <c r="U76" s="140">
        <f t="shared" si="54"/>
        <v>0</v>
      </c>
      <c r="V76" s="157"/>
      <c r="W76" s="157"/>
      <c r="X76" s="157"/>
      <c r="Y76" s="157"/>
      <c r="Z76" s="157"/>
      <c r="AA76" s="157"/>
      <c r="AB76" s="157"/>
      <c r="AC76" s="157"/>
      <c r="AD76" s="141">
        <f t="shared" si="55"/>
        <v>0</v>
      </c>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40">
        <f t="shared" si="56"/>
        <v>0</v>
      </c>
      <c r="BH76" s="56"/>
      <c r="BI76" s="56"/>
      <c r="BJ76" s="56"/>
      <c r="BK76" s="152" t="s">
        <v>409</v>
      </c>
      <c r="BL76" s="149" t="s">
        <v>137</v>
      </c>
      <c r="BM76" s="154" t="s">
        <v>608</v>
      </c>
      <c r="BN76" s="149" t="s">
        <v>94</v>
      </c>
      <c r="BO76" s="149" t="s">
        <v>505</v>
      </c>
      <c r="BP76" s="149" t="s">
        <v>606</v>
      </c>
      <c r="BR76" s="39" t="s">
        <v>404</v>
      </c>
      <c r="BS76" s="46"/>
      <c r="BT76" s="192"/>
      <c r="BU76" s="170"/>
      <c r="BZ76" s="39">
        <f t="shared" si="51"/>
        <v>3.08</v>
      </c>
      <c r="CI76" s="46"/>
      <c r="DR76" s="46" t="s">
        <v>852</v>
      </c>
    </row>
    <row r="77" spans="1:123" s="250" customFormat="1" ht="64.349999999999994" hidden="1" customHeight="1" x14ac:dyDescent="0.3">
      <c r="A77" s="239">
        <v>35</v>
      </c>
      <c r="B77" s="246" t="s">
        <v>682</v>
      </c>
      <c r="C77" s="241">
        <f t="shared" si="57"/>
        <v>0.4</v>
      </c>
      <c r="D77" s="241"/>
      <c r="E77" s="241">
        <f t="shared" si="43"/>
        <v>0.4</v>
      </c>
      <c r="F77" s="241">
        <f t="shared" si="44"/>
        <v>0.4</v>
      </c>
      <c r="G77" s="140">
        <f t="shared" si="52"/>
        <v>0</v>
      </c>
      <c r="H77" s="157"/>
      <c r="I77" s="157"/>
      <c r="J77" s="157"/>
      <c r="K77" s="241">
        <v>0.2</v>
      </c>
      <c r="L77" s="241">
        <v>0.2</v>
      </c>
      <c r="M77" s="241">
        <f t="shared" si="53"/>
        <v>0</v>
      </c>
      <c r="N77" s="241"/>
      <c r="O77" s="157"/>
      <c r="P77" s="241"/>
      <c r="Q77" s="243"/>
      <c r="R77" s="140"/>
      <c r="S77" s="157"/>
      <c r="T77" s="157"/>
      <c r="U77" s="241">
        <f t="shared" si="54"/>
        <v>0</v>
      </c>
      <c r="V77" s="157"/>
      <c r="W77" s="157"/>
      <c r="X77" s="157"/>
      <c r="Y77" s="157"/>
      <c r="Z77" s="140"/>
      <c r="AA77" s="157"/>
      <c r="AB77" s="157"/>
      <c r="AC77" s="157"/>
      <c r="AD77" s="141">
        <f t="shared" si="55"/>
        <v>0</v>
      </c>
      <c r="AE77" s="157"/>
      <c r="AF77" s="157"/>
      <c r="AG77" s="157"/>
      <c r="AH77" s="157"/>
      <c r="AI77" s="140"/>
      <c r="AJ77" s="157"/>
      <c r="AK77" s="157"/>
      <c r="AL77" s="157"/>
      <c r="AM77" s="157"/>
      <c r="AN77" s="157"/>
      <c r="AO77" s="157"/>
      <c r="AP77" s="157"/>
      <c r="AQ77" s="157"/>
      <c r="AR77" s="157"/>
      <c r="AS77" s="157"/>
      <c r="AT77" s="157"/>
      <c r="AU77" s="157"/>
      <c r="AV77" s="140"/>
      <c r="AW77" s="157"/>
      <c r="AX77" s="157"/>
      <c r="AY77" s="157"/>
      <c r="AZ77" s="157"/>
      <c r="BA77" s="157"/>
      <c r="BB77" s="157"/>
      <c r="BC77" s="157"/>
      <c r="BD77" s="157"/>
      <c r="BE77" s="157"/>
      <c r="BF77" s="157"/>
      <c r="BG77" s="140">
        <f t="shared" si="56"/>
        <v>0</v>
      </c>
      <c r="BH77" s="56"/>
      <c r="BI77" s="169"/>
      <c r="BJ77" s="56"/>
      <c r="BK77" s="152" t="s">
        <v>409</v>
      </c>
      <c r="BL77" s="239" t="s">
        <v>131</v>
      </c>
      <c r="BM77" s="149"/>
      <c r="BN77" s="239" t="s">
        <v>94</v>
      </c>
      <c r="BO77" s="239" t="s">
        <v>505</v>
      </c>
      <c r="BP77" s="239" t="s">
        <v>607</v>
      </c>
      <c r="BQ77" s="60" t="s">
        <v>392</v>
      </c>
      <c r="BR77" s="39"/>
      <c r="BS77" s="39"/>
      <c r="BT77" s="170" t="s">
        <v>176</v>
      </c>
      <c r="BU77" s="137" t="s">
        <v>177</v>
      </c>
      <c r="BV77" s="39"/>
      <c r="BW77" s="39"/>
      <c r="BX77" s="39"/>
      <c r="BY77" s="39"/>
      <c r="BZ77" s="39">
        <f t="shared" si="51"/>
        <v>0.4</v>
      </c>
      <c r="CA77" s="39"/>
      <c r="CB77" s="39"/>
      <c r="CC77" s="39"/>
      <c r="CD77" s="39"/>
      <c r="CE77" s="39"/>
      <c r="CF77" s="39"/>
      <c r="CG77" s="39"/>
      <c r="CH77" s="39"/>
      <c r="CI77" s="46"/>
      <c r="CJ77" s="39"/>
      <c r="CK77" s="39"/>
      <c r="CL77" s="39"/>
      <c r="CM77" s="39"/>
      <c r="CN77" s="39"/>
      <c r="CO77" s="39"/>
      <c r="CP77" s="39"/>
      <c r="CQ77" s="39"/>
      <c r="CR77" s="39"/>
      <c r="CS77" s="39"/>
      <c r="CT77" s="39"/>
      <c r="CU77" s="39"/>
      <c r="CV77" s="39"/>
      <c r="CW77" s="39"/>
      <c r="CX77" s="39"/>
      <c r="CY77" s="39"/>
      <c r="CZ77" s="46"/>
      <c r="DA77" s="46"/>
      <c r="DB77" s="46"/>
      <c r="DC77" s="46"/>
      <c r="DD77" s="46"/>
      <c r="DE77" s="46"/>
      <c r="DF77" s="46"/>
      <c r="DG77" s="46"/>
      <c r="DH77" s="46"/>
      <c r="DI77" s="46"/>
      <c r="DJ77" s="46"/>
      <c r="DK77" s="46"/>
      <c r="DL77" s="46"/>
      <c r="DM77" s="46"/>
      <c r="DN77" s="46"/>
      <c r="DO77" s="46"/>
      <c r="DP77" s="46"/>
      <c r="DQ77" s="46"/>
      <c r="DR77" s="250" t="s">
        <v>853</v>
      </c>
    </row>
    <row r="78" spans="1:123" s="83" customFormat="1" ht="62.1" hidden="1" customHeight="1" x14ac:dyDescent="0.3">
      <c r="A78" s="291">
        <v>36</v>
      </c>
      <c r="B78" s="292" t="s">
        <v>683</v>
      </c>
      <c r="C78" s="293">
        <f t="shared" si="57"/>
        <v>0.30099999999999999</v>
      </c>
      <c r="D78" s="293"/>
      <c r="E78" s="293">
        <f t="shared" si="43"/>
        <v>0.30099999999999999</v>
      </c>
      <c r="F78" s="293">
        <f t="shared" si="44"/>
        <v>0.3</v>
      </c>
      <c r="G78" s="293">
        <f t="shared" si="52"/>
        <v>0</v>
      </c>
      <c r="H78" s="294"/>
      <c r="I78" s="294"/>
      <c r="J78" s="294"/>
      <c r="K78" s="293">
        <v>0.3</v>
      </c>
      <c r="L78" s="293"/>
      <c r="M78" s="293">
        <f t="shared" si="53"/>
        <v>0</v>
      </c>
      <c r="N78" s="293"/>
      <c r="O78" s="294"/>
      <c r="P78" s="293"/>
      <c r="Q78" s="294"/>
      <c r="R78" s="293"/>
      <c r="S78" s="294"/>
      <c r="T78" s="294"/>
      <c r="U78" s="293">
        <f t="shared" si="54"/>
        <v>0</v>
      </c>
      <c r="V78" s="294"/>
      <c r="W78" s="294"/>
      <c r="X78" s="294"/>
      <c r="Y78" s="294"/>
      <c r="Z78" s="293"/>
      <c r="AA78" s="294"/>
      <c r="AB78" s="294"/>
      <c r="AC78" s="294"/>
      <c r="AD78" s="296">
        <f t="shared" si="55"/>
        <v>0</v>
      </c>
      <c r="AE78" s="294"/>
      <c r="AF78" s="294"/>
      <c r="AG78" s="294"/>
      <c r="AH78" s="294"/>
      <c r="AI78" s="293"/>
      <c r="AJ78" s="294"/>
      <c r="AK78" s="294"/>
      <c r="AL78" s="294"/>
      <c r="AM78" s="294"/>
      <c r="AN78" s="294"/>
      <c r="AO78" s="294"/>
      <c r="AP78" s="294"/>
      <c r="AQ78" s="294"/>
      <c r="AR78" s="294"/>
      <c r="AS78" s="294"/>
      <c r="AT78" s="294"/>
      <c r="AU78" s="294"/>
      <c r="AV78" s="293"/>
      <c r="AW78" s="294"/>
      <c r="AX78" s="294"/>
      <c r="AY78" s="294"/>
      <c r="AZ78" s="294"/>
      <c r="BA78" s="294"/>
      <c r="BB78" s="294"/>
      <c r="BC78" s="294"/>
      <c r="BD78" s="294"/>
      <c r="BE78" s="294"/>
      <c r="BF78" s="294"/>
      <c r="BG78" s="293">
        <f t="shared" si="56"/>
        <v>1E-3</v>
      </c>
      <c r="BH78" s="292"/>
      <c r="BI78" s="543">
        <v>1E-3</v>
      </c>
      <c r="BJ78" s="292"/>
      <c r="BK78" s="297" t="s">
        <v>409</v>
      </c>
      <c r="BL78" s="291" t="s">
        <v>131</v>
      </c>
      <c r="BM78" s="291"/>
      <c r="BN78" s="291" t="s">
        <v>94</v>
      </c>
      <c r="BO78" s="291" t="s">
        <v>505</v>
      </c>
      <c r="BP78" s="291" t="s">
        <v>606</v>
      </c>
      <c r="BQ78" s="81" t="s">
        <v>392</v>
      </c>
      <c r="BT78" s="299" t="s">
        <v>179</v>
      </c>
      <c r="BU78" s="544"/>
      <c r="BZ78" s="83">
        <f t="shared" si="51"/>
        <v>0.30199999999999999</v>
      </c>
      <c r="DR78" s="83" t="s">
        <v>900</v>
      </c>
    </row>
    <row r="79" spans="1:123" ht="56.25" hidden="1" x14ac:dyDescent="0.3">
      <c r="A79" s="149">
        <v>37</v>
      </c>
      <c r="B79" s="56" t="s">
        <v>921</v>
      </c>
      <c r="C79" s="140">
        <f t="shared" si="57"/>
        <v>0.24</v>
      </c>
      <c r="D79" s="140"/>
      <c r="E79" s="140">
        <f t="shared" si="43"/>
        <v>0.24</v>
      </c>
      <c r="F79" s="140">
        <f t="shared" si="44"/>
        <v>0.24</v>
      </c>
      <c r="G79" s="140">
        <f t="shared" si="52"/>
        <v>0</v>
      </c>
      <c r="H79" s="157"/>
      <c r="I79" s="157"/>
      <c r="J79" s="157"/>
      <c r="K79" s="140">
        <v>0.24</v>
      </c>
      <c r="L79" s="140"/>
      <c r="M79" s="140">
        <f t="shared" si="53"/>
        <v>0</v>
      </c>
      <c r="N79" s="140"/>
      <c r="O79" s="157"/>
      <c r="P79" s="140"/>
      <c r="Q79" s="157"/>
      <c r="R79" s="140"/>
      <c r="S79" s="157"/>
      <c r="T79" s="157"/>
      <c r="U79" s="140">
        <f t="shared" si="54"/>
        <v>0</v>
      </c>
      <c r="V79" s="157"/>
      <c r="W79" s="157"/>
      <c r="X79" s="157"/>
      <c r="Y79" s="157"/>
      <c r="Z79" s="140"/>
      <c r="AA79" s="157"/>
      <c r="AB79" s="157"/>
      <c r="AC79" s="157"/>
      <c r="AD79" s="141">
        <f t="shared" si="55"/>
        <v>0</v>
      </c>
      <c r="AE79" s="157"/>
      <c r="AF79" s="157"/>
      <c r="AG79" s="157"/>
      <c r="AH79" s="157"/>
      <c r="AI79" s="140"/>
      <c r="AJ79" s="157"/>
      <c r="AK79" s="157"/>
      <c r="AL79" s="157"/>
      <c r="AM79" s="157"/>
      <c r="AN79" s="157"/>
      <c r="AO79" s="157"/>
      <c r="AP79" s="157"/>
      <c r="AQ79" s="157"/>
      <c r="AR79" s="157"/>
      <c r="AS79" s="157"/>
      <c r="AT79" s="157"/>
      <c r="AU79" s="157"/>
      <c r="AV79" s="140"/>
      <c r="AW79" s="157"/>
      <c r="AX79" s="157"/>
      <c r="AY79" s="157"/>
      <c r="AZ79" s="157"/>
      <c r="BA79" s="157"/>
      <c r="BB79" s="157"/>
      <c r="BC79" s="157"/>
      <c r="BD79" s="157"/>
      <c r="BE79" s="157"/>
      <c r="BF79" s="157"/>
      <c r="BG79" s="140">
        <f t="shared" si="56"/>
        <v>0</v>
      </c>
      <c r="BH79" s="56"/>
      <c r="BI79" s="169"/>
      <c r="BJ79" s="56"/>
      <c r="BK79" s="152" t="s">
        <v>409</v>
      </c>
      <c r="BL79" s="149" t="s">
        <v>131</v>
      </c>
      <c r="BM79" s="149"/>
      <c r="BN79" s="149" t="s">
        <v>94</v>
      </c>
      <c r="BO79" s="149" t="s">
        <v>505</v>
      </c>
      <c r="BP79" s="149" t="s">
        <v>606</v>
      </c>
      <c r="BQ79" s="60" t="s">
        <v>392</v>
      </c>
      <c r="BT79" s="170" t="s">
        <v>166</v>
      </c>
      <c r="BU79" s="137"/>
      <c r="BZ79" s="39">
        <f t="shared" si="51"/>
        <v>0.24</v>
      </c>
      <c r="CI79" s="46"/>
      <c r="DR79" s="46" t="s">
        <v>852</v>
      </c>
    </row>
    <row r="80" spans="1:123" ht="56.25" hidden="1" x14ac:dyDescent="0.3">
      <c r="A80" s="149">
        <v>40</v>
      </c>
      <c r="B80" s="56" t="s">
        <v>684</v>
      </c>
      <c r="C80" s="140">
        <f t="shared" si="57"/>
        <v>0.18</v>
      </c>
      <c r="D80" s="140"/>
      <c r="E80" s="140">
        <f t="shared" si="43"/>
        <v>0.18</v>
      </c>
      <c r="F80" s="140">
        <f t="shared" si="44"/>
        <v>0.18</v>
      </c>
      <c r="G80" s="140">
        <f t="shared" si="52"/>
        <v>0</v>
      </c>
      <c r="H80" s="157"/>
      <c r="I80" s="157"/>
      <c r="J80" s="157"/>
      <c r="K80" s="140">
        <v>0.18</v>
      </c>
      <c r="L80" s="140"/>
      <c r="M80" s="140">
        <f t="shared" si="53"/>
        <v>0</v>
      </c>
      <c r="N80" s="140"/>
      <c r="O80" s="157"/>
      <c r="P80" s="140"/>
      <c r="Q80" s="157"/>
      <c r="R80" s="140"/>
      <c r="S80" s="157"/>
      <c r="T80" s="157"/>
      <c r="U80" s="140">
        <f t="shared" si="54"/>
        <v>0</v>
      </c>
      <c r="V80" s="157"/>
      <c r="W80" s="157"/>
      <c r="X80" s="157"/>
      <c r="Y80" s="157"/>
      <c r="Z80" s="140"/>
      <c r="AA80" s="157"/>
      <c r="AB80" s="157"/>
      <c r="AC80" s="157"/>
      <c r="AD80" s="141">
        <f t="shared" si="55"/>
        <v>0</v>
      </c>
      <c r="AE80" s="157"/>
      <c r="AF80" s="157"/>
      <c r="AG80" s="157"/>
      <c r="AH80" s="157"/>
      <c r="AI80" s="140"/>
      <c r="AJ80" s="157"/>
      <c r="AK80" s="157"/>
      <c r="AL80" s="157"/>
      <c r="AM80" s="157"/>
      <c r="AN80" s="157"/>
      <c r="AO80" s="157"/>
      <c r="AP80" s="157"/>
      <c r="AQ80" s="157"/>
      <c r="AR80" s="157"/>
      <c r="AS80" s="157"/>
      <c r="AT80" s="157"/>
      <c r="AU80" s="157"/>
      <c r="AV80" s="140"/>
      <c r="AW80" s="157"/>
      <c r="AX80" s="157"/>
      <c r="AY80" s="157"/>
      <c r="AZ80" s="157"/>
      <c r="BA80" s="157"/>
      <c r="BB80" s="157"/>
      <c r="BC80" s="157"/>
      <c r="BD80" s="157"/>
      <c r="BE80" s="157"/>
      <c r="BF80" s="157"/>
      <c r="BG80" s="140">
        <f t="shared" si="56"/>
        <v>0</v>
      </c>
      <c r="BH80" s="56"/>
      <c r="BI80" s="169"/>
      <c r="BJ80" s="56"/>
      <c r="BK80" s="152" t="s">
        <v>409</v>
      </c>
      <c r="BL80" s="149" t="s">
        <v>131</v>
      </c>
      <c r="BM80" s="149"/>
      <c r="BN80" s="149" t="s">
        <v>94</v>
      </c>
      <c r="BO80" s="149" t="s">
        <v>505</v>
      </c>
      <c r="BP80" s="149" t="s">
        <v>607</v>
      </c>
      <c r="BQ80" s="60" t="s">
        <v>392</v>
      </c>
      <c r="BT80" s="170" t="s">
        <v>166</v>
      </c>
      <c r="BU80" s="137" t="s">
        <v>177</v>
      </c>
      <c r="BZ80" s="39">
        <f t="shared" si="51"/>
        <v>0.18</v>
      </c>
      <c r="CI80" s="46"/>
      <c r="DR80" s="46" t="s">
        <v>852</v>
      </c>
      <c r="DS80" s="46" t="s">
        <v>902</v>
      </c>
    </row>
    <row r="81" spans="1:123" ht="56.25" hidden="1" x14ac:dyDescent="0.3">
      <c r="A81" s="149">
        <v>41</v>
      </c>
      <c r="B81" s="56" t="s">
        <v>183</v>
      </c>
      <c r="C81" s="140">
        <f t="shared" si="57"/>
        <v>7.0000000000000007E-2</v>
      </c>
      <c r="D81" s="140"/>
      <c r="E81" s="140">
        <f t="shared" si="43"/>
        <v>7.0000000000000007E-2</v>
      </c>
      <c r="F81" s="140">
        <f t="shared" si="44"/>
        <v>7.0000000000000007E-2</v>
      </c>
      <c r="G81" s="140">
        <f t="shared" si="52"/>
        <v>0</v>
      </c>
      <c r="H81" s="157"/>
      <c r="I81" s="157"/>
      <c r="J81" s="157"/>
      <c r="K81" s="140">
        <v>7.0000000000000007E-2</v>
      </c>
      <c r="L81" s="140"/>
      <c r="M81" s="140">
        <f t="shared" si="53"/>
        <v>0</v>
      </c>
      <c r="N81" s="140"/>
      <c r="O81" s="157"/>
      <c r="P81" s="140"/>
      <c r="Q81" s="157"/>
      <c r="R81" s="140"/>
      <c r="S81" s="157"/>
      <c r="T81" s="157"/>
      <c r="U81" s="140">
        <f t="shared" si="54"/>
        <v>0</v>
      </c>
      <c r="V81" s="157"/>
      <c r="W81" s="157"/>
      <c r="X81" s="157"/>
      <c r="Y81" s="157"/>
      <c r="Z81" s="140"/>
      <c r="AA81" s="157"/>
      <c r="AB81" s="157"/>
      <c r="AC81" s="157"/>
      <c r="AD81" s="141">
        <f t="shared" si="55"/>
        <v>0</v>
      </c>
      <c r="AE81" s="157"/>
      <c r="AF81" s="157"/>
      <c r="AG81" s="157"/>
      <c r="AH81" s="157"/>
      <c r="AI81" s="140"/>
      <c r="AJ81" s="157"/>
      <c r="AK81" s="157"/>
      <c r="AL81" s="157"/>
      <c r="AM81" s="157"/>
      <c r="AN81" s="157"/>
      <c r="AO81" s="157"/>
      <c r="AP81" s="157"/>
      <c r="AQ81" s="157"/>
      <c r="AR81" s="157"/>
      <c r="AS81" s="157"/>
      <c r="AT81" s="157"/>
      <c r="AU81" s="157"/>
      <c r="AV81" s="140"/>
      <c r="AW81" s="157"/>
      <c r="AX81" s="157"/>
      <c r="AY81" s="157"/>
      <c r="AZ81" s="157"/>
      <c r="BA81" s="157"/>
      <c r="BB81" s="157"/>
      <c r="BC81" s="157"/>
      <c r="BD81" s="157"/>
      <c r="BE81" s="157"/>
      <c r="BF81" s="157"/>
      <c r="BG81" s="140">
        <f t="shared" si="56"/>
        <v>0</v>
      </c>
      <c r="BH81" s="56"/>
      <c r="BI81" s="169"/>
      <c r="BJ81" s="56"/>
      <c r="BK81" s="152" t="s">
        <v>409</v>
      </c>
      <c r="BL81" s="149" t="s">
        <v>131</v>
      </c>
      <c r="BM81" s="149"/>
      <c r="BN81" s="149" t="s">
        <v>94</v>
      </c>
      <c r="BO81" s="149" t="s">
        <v>505</v>
      </c>
      <c r="BP81" s="149" t="s">
        <v>607</v>
      </c>
      <c r="BQ81" s="60" t="s">
        <v>392</v>
      </c>
      <c r="BT81" s="170" t="s">
        <v>166</v>
      </c>
      <c r="BU81" s="137" t="s">
        <v>177</v>
      </c>
      <c r="BZ81" s="39">
        <f t="shared" si="51"/>
        <v>7.0000000000000007E-2</v>
      </c>
      <c r="CI81" s="46"/>
      <c r="DR81" s="46" t="s">
        <v>852</v>
      </c>
      <c r="DS81" s="46" t="s">
        <v>902</v>
      </c>
    </row>
    <row r="82" spans="1:123" ht="56.25" hidden="1" x14ac:dyDescent="0.3">
      <c r="A82" s="149">
        <v>42</v>
      </c>
      <c r="B82" s="56" t="s">
        <v>184</v>
      </c>
      <c r="C82" s="140">
        <f t="shared" si="57"/>
        <v>0.2</v>
      </c>
      <c r="D82" s="140"/>
      <c r="E82" s="140">
        <f t="shared" si="43"/>
        <v>0.2</v>
      </c>
      <c r="F82" s="140">
        <f t="shared" si="44"/>
        <v>0.2</v>
      </c>
      <c r="G82" s="140">
        <f t="shared" si="52"/>
        <v>0</v>
      </c>
      <c r="H82" s="157"/>
      <c r="I82" s="157"/>
      <c r="J82" s="157"/>
      <c r="K82" s="140">
        <v>0.2</v>
      </c>
      <c r="L82" s="140"/>
      <c r="M82" s="140">
        <f t="shared" si="53"/>
        <v>0</v>
      </c>
      <c r="N82" s="140"/>
      <c r="O82" s="157"/>
      <c r="P82" s="140"/>
      <c r="Q82" s="157"/>
      <c r="R82" s="140"/>
      <c r="S82" s="157"/>
      <c r="T82" s="157"/>
      <c r="U82" s="140">
        <f t="shared" si="54"/>
        <v>0</v>
      </c>
      <c r="V82" s="157"/>
      <c r="W82" s="157"/>
      <c r="X82" s="157"/>
      <c r="Y82" s="157"/>
      <c r="Z82" s="140"/>
      <c r="AA82" s="157"/>
      <c r="AB82" s="157"/>
      <c r="AC82" s="157"/>
      <c r="AD82" s="141">
        <f t="shared" si="55"/>
        <v>0</v>
      </c>
      <c r="AE82" s="157"/>
      <c r="AF82" s="157"/>
      <c r="AG82" s="157"/>
      <c r="AH82" s="157"/>
      <c r="AI82" s="140"/>
      <c r="AJ82" s="157"/>
      <c r="AK82" s="157"/>
      <c r="AL82" s="157"/>
      <c r="AM82" s="157"/>
      <c r="AN82" s="157"/>
      <c r="AO82" s="157"/>
      <c r="AP82" s="157"/>
      <c r="AQ82" s="157"/>
      <c r="AR82" s="157"/>
      <c r="AS82" s="157"/>
      <c r="AT82" s="157"/>
      <c r="AU82" s="157"/>
      <c r="AV82" s="140"/>
      <c r="AW82" s="157"/>
      <c r="AX82" s="157"/>
      <c r="AY82" s="157"/>
      <c r="AZ82" s="157"/>
      <c r="BA82" s="157"/>
      <c r="BB82" s="157"/>
      <c r="BC82" s="157"/>
      <c r="BD82" s="157"/>
      <c r="BE82" s="157"/>
      <c r="BF82" s="157"/>
      <c r="BG82" s="140">
        <f t="shared" si="56"/>
        <v>0</v>
      </c>
      <c r="BH82" s="56"/>
      <c r="BI82" s="169"/>
      <c r="BJ82" s="56"/>
      <c r="BK82" s="152" t="s">
        <v>409</v>
      </c>
      <c r="BL82" s="149" t="s">
        <v>131</v>
      </c>
      <c r="BM82" s="149"/>
      <c r="BN82" s="149" t="s">
        <v>94</v>
      </c>
      <c r="BO82" s="149" t="s">
        <v>505</v>
      </c>
      <c r="BP82" s="149" t="s">
        <v>606</v>
      </c>
      <c r="BQ82" s="60" t="s">
        <v>392</v>
      </c>
      <c r="BT82" s="170" t="s">
        <v>166</v>
      </c>
      <c r="BU82" s="137"/>
      <c r="BZ82" s="39">
        <f t="shared" si="51"/>
        <v>0.2</v>
      </c>
      <c r="CI82" s="46"/>
      <c r="DR82" s="46" t="s">
        <v>852</v>
      </c>
      <c r="DS82" s="46" t="s">
        <v>902</v>
      </c>
    </row>
    <row r="83" spans="1:123" ht="56.25" hidden="1" x14ac:dyDescent="0.3">
      <c r="A83" s="149">
        <v>43</v>
      </c>
      <c r="B83" s="56" t="s">
        <v>185</v>
      </c>
      <c r="C83" s="140">
        <f t="shared" si="57"/>
        <v>0.6</v>
      </c>
      <c r="D83" s="140"/>
      <c r="E83" s="140">
        <f t="shared" si="43"/>
        <v>0.6</v>
      </c>
      <c r="F83" s="140">
        <f t="shared" si="44"/>
        <v>0.6</v>
      </c>
      <c r="G83" s="140">
        <f t="shared" si="52"/>
        <v>0</v>
      </c>
      <c r="H83" s="157"/>
      <c r="I83" s="157"/>
      <c r="J83" s="157"/>
      <c r="K83" s="140">
        <v>0.6</v>
      </c>
      <c r="L83" s="140"/>
      <c r="M83" s="140">
        <f t="shared" si="53"/>
        <v>0</v>
      </c>
      <c r="N83" s="140"/>
      <c r="O83" s="157"/>
      <c r="P83" s="140"/>
      <c r="Q83" s="157"/>
      <c r="R83" s="140"/>
      <c r="S83" s="157"/>
      <c r="T83" s="157"/>
      <c r="U83" s="140">
        <f t="shared" si="54"/>
        <v>0</v>
      </c>
      <c r="V83" s="157"/>
      <c r="W83" s="157"/>
      <c r="X83" s="157"/>
      <c r="Y83" s="157"/>
      <c r="Z83" s="140"/>
      <c r="AA83" s="157"/>
      <c r="AB83" s="157"/>
      <c r="AC83" s="157"/>
      <c r="AD83" s="141">
        <f t="shared" si="55"/>
        <v>0</v>
      </c>
      <c r="AE83" s="157"/>
      <c r="AF83" s="157"/>
      <c r="AG83" s="157"/>
      <c r="AH83" s="157"/>
      <c r="AI83" s="140"/>
      <c r="AJ83" s="157"/>
      <c r="AK83" s="157"/>
      <c r="AL83" s="157"/>
      <c r="AM83" s="157"/>
      <c r="AN83" s="157"/>
      <c r="AO83" s="157"/>
      <c r="AP83" s="157"/>
      <c r="AQ83" s="157"/>
      <c r="AR83" s="157"/>
      <c r="AS83" s="157"/>
      <c r="AT83" s="157"/>
      <c r="AU83" s="157"/>
      <c r="AV83" s="140"/>
      <c r="AW83" s="157"/>
      <c r="AX83" s="157"/>
      <c r="AY83" s="157"/>
      <c r="AZ83" s="157"/>
      <c r="BA83" s="157"/>
      <c r="BB83" s="157"/>
      <c r="BC83" s="157"/>
      <c r="BD83" s="157"/>
      <c r="BE83" s="157"/>
      <c r="BF83" s="157"/>
      <c r="BG83" s="140">
        <f t="shared" si="56"/>
        <v>0</v>
      </c>
      <c r="BH83" s="56"/>
      <c r="BI83" s="169"/>
      <c r="BJ83" s="56"/>
      <c r="BK83" s="152" t="s">
        <v>409</v>
      </c>
      <c r="BL83" s="149" t="s">
        <v>131</v>
      </c>
      <c r="BM83" s="149"/>
      <c r="BN83" s="149" t="s">
        <v>94</v>
      </c>
      <c r="BO83" s="149" t="s">
        <v>505</v>
      </c>
      <c r="BP83" s="149" t="s">
        <v>607</v>
      </c>
      <c r="BQ83" s="60" t="s">
        <v>392</v>
      </c>
      <c r="BT83" s="170" t="s">
        <v>166</v>
      </c>
      <c r="BU83" s="137" t="s">
        <v>177</v>
      </c>
      <c r="BZ83" s="39">
        <f t="shared" si="51"/>
        <v>0.6</v>
      </c>
      <c r="CI83" s="46"/>
      <c r="DR83" s="46" t="s">
        <v>852</v>
      </c>
      <c r="DS83" s="46" t="s">
        <v>902</v>
      </c>
    </row>
    <row r="84" spans="1:123" s="83" customFormat="1" ht="56.25" hidden="1" x14ac:dyDescent="0.3">
      <c r="A84" s="291">
        <v>44</v>
      </c>
      <c r="B84" s="292" t="s">
        <v>186</v>
      </c>
      <c r="C84" s="293">
        <f t="shared" si="57"/>
        <v>0.16</v>
      </c>
      <c r="D84" s="293"/>
      <c r="E84" s="293">
        <f t="shared" si="43"/>
        <v>0.16</v>
      </c>
      <c r="F84" s="293">
        <f t="shared" si="44"/>
        <v>0.16</v>
      </c>
      <c r="G84" s="293">
        <f t="shared" si="52"/>
        <v>0</v>
      </c>
      <c r="H84" s="294"/>
      <c r="I84" s="294"/>
      <c r="J84" s="294"/>
      <c r="K84" s="294">
        <v>0.16</v>
      </c>
      <c r="L84" s="294"/>
      <c r="M84" s="293">
        <f t="shared" si="53"/>
        <v>0</v>
      </c>
      <c r="N84" s="294"/>
      <c r="O84" s="294"/>
      <c r="P84" s="294"/>
      <c r="Q84" s="294"/>
      <c r="R84" s="294"/>
      <c r="S84" s="294"/>
      <c r="T84" s="294"/>
      <c r="U84" s="293">
        <f t="shared" si="54"/>
        <v>0</v>
      </c>
      <c r="V84" s="294"/>
      <c r="W84" s="294"/>
      <c r="X84" s="294"/>
      <c r="Y84" s="294"/>
      <c r="Z84" s="294"/>
      <c r="AA84" s="294"/>
      <c r="AB84" s="294"/>
      <c r="AC84" s="294"/>
      <c r="AD84" s="296">
        <f t="shared" si="55"/>
        <v>0</v>
      </c>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3">
        <f t="shared" si="56"/>
        <v>0</v>
      </c>
      <c r="BH84" s="292"/>
      <c r="BI84" s="292"/>
      <c r="BJ84" s="292"/>
      <c r="BK84" s="297" t="s">
        <v>409</v>
      </c>
      <c r="BL84" s="291" t="s">
        <v>131</v>
      </c>
      <c r="BM84" s="291"/>
      <c r="BN84" s="291" t="s">
        <v>94</v>
      </c>
      <c r="BO84" s="291" t="s">
        <v>505</v>
      </c>
      <c r="BP84" s="291" t="s">
        <v>607</v>
      </c>
      <c r="BQ84" s="81" t="s">
        <v>392</v>
      </c>
      <c r="BR84" s="82"/>
      <c r="BS84" s="82"/>
      <c r="BT84" s="545" t="s">
        <v>166</v>
      </c>
      <c r="BU84" s="544" t="s">
        <v>177</v>
      </c>
      <c r="BV84" s="82"/>
      <c r="BW84" s="82"/>
      <c r="BX84" s="82"/>
      <c r="BY84" s="82"/>
      <c r="BZ84" s="82">
        <f t="shared" si="51"/>
        <v>0.16</v>
      </c>
      <c r="CA84" s="82"/>
      <c r="CB84" s="82"/>
      <c r="CC84" s="82"/>
      <c r="CD84" s="82"/>
      <c r="CE84" s="82"/>
      <c r="CF84" s="82"/>
      <c r="CG84" s="82"/>
      <c r="CH84" s="82"/>
      <c r="CJ84" s="82"/>
      <c r="CK84" s="82"/>
      <c r="CL84" s="82"/>
      <c r="CM84" s="82"/>
      <c r="CN84" s="82"/>
      <c r="CO84" s="82"/>
      <c r="CP84" s="82"/>
      <c r="CQ84" s="82"/>
      <c r="CR84" s="82"/>
      <c r="CS84" s="82"/>
      <c r="CT84" s="82"/>
      <c r="CU84" s="82"/>
      <c r="CV84" s="82"/>
      <c r="CW84" s="82"/>
      <c r="CX84" s="82"/>
      <c r="CY84" s="82"/>
      <c r="DR84" s="83" t="s">
        <v>900</v>
      </c>
    </row>
    <row r="85" spans="1:123" s="83" customFormat="1" ht="56.25" hidden="1" x14ac:dyDescent="0.3">
      <c r="A85" s="291">
        <v>45</v>
      </c>
      <c r="B85" s="292" t="s">
        <v>187</v>
      </c>
      <c r="C85" s="293">
        <f t="shared" si="57"/>
        <v>0.36</v>
      </c>
      <c r="D85" s="293"/>
      <c r="E85" s="293">
        <f t="shared" si="43"/>
        <v>0.36</v>
      </c>
      <c r="F85" s="293">
        <f t="shared" si="44"/>
        <v>0.36</v>
      </c>
      <c r="G85" s="293">
        <f t="shared" si="52"/>
        <v>0</v>
      </c>
      <c r="H85" s="294"/>
      <c r="I85" s="294"/>
      <c r="J85" s="294"/>
      <c r="K85" s="294">
        <v>0.36</v>
      </c>
      <c r="L85" s="294"/>
      <c r="M85" s="293">
        <f t="shared" si="53"/>
        <v>0</v>
      </c>
      <c r="N85" s="294"/>
      <c r="O85" s="294"/>
      <c r="P85" s="294"/>
      <c r="Q85" s="294"/>
      <c r="R85" s="294"/>
      <c r="S85" s="294"/>
      <c r="T85" s="294"/>
      <c r="U85" s="293">
        <f t="shared" si="54"/>
        <v>0</v>
      </c>
      <c r="V85" s="294"/>
      <c r="W85" s="294"/>
      <c r="X85" s="294"/>
      <c r="Y85" s="294"/>
      <c r="Z85" s="294"/>
      <c r="AA85" s="294"/>
      <c r="AB85" s="294"/>
      <c r="AC85" s="294"/>
      <c r="AD85" s="296">
        <f t="shared" si="55"/>
        <v>0</v>
      </c>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3">
        <f t="shared" si="56"/>
        <v>0</v>
      </c>
      <c r="BH85" s="292"/>
      <c r="BI85" s="292"/>
      <c r="BJ85" s="292"/>
      <c r="BK85" s="297" t="s">
        <v>409</v>
      </c>
      <c r="BL85" s="291" t="s">
        <v>131</v>
      </c>
      <c r="BM85" s="291"/>
      <c r="BN85" s="291" t="s">
        <v>94</v>
      </c>
      <c r="BO85" s="291" t="s">
        <v>505</v>
      </c>
      <c r="BP85" s="291" t="s">
        <v>607</v>
      </c>
      <c r="BQ85" s="81" t="s">
        <v>392</v>
      </c>
      <c r="BR85" s="82"/>
      <c r="BS85" s="82"/>
      <c r="BT85" s="545" t="s">
        <v>166</v>
      </c>
      <c r="BU85" s="544" t="s">
        <v>177</v>
      </c>
      <c r="BV85" s="82"/>
      <c r="BW85" s="82"/>
      <c r="BX85" s="82"/>
      <c r="BY85" s="82"/>
      <c r="BZ85" s="82">
        <f t="shared" si="51"/>
        <v>0.36</v>
      </c>
      <c r="CA85" s="82"/>
      <c r="CB85" s="82"/>
      <c r="CC85" s="82"/>
      <c r="CD85" s="82"/>
      <c r="CE85" s="82"/>
      <c r="CF85" s="82"/>
      <c r="CG85" s="82"/>
      <c r="CH85" s="82"/>
      <c r="CJ85" s="82"/>
      <c r="CK85" s="82"/>
      <c r="CL85" s="82"/>
      <c r="CM85" s="82"/>
      <c r="CN85" s="82"/>
      <c r="CO85" s="82"/>
      <c r="CP85" s="82"/>
      <c r="CQ85" s="82"/>
      <c r="CR85" s="82"/>
      <c r="CS85" s="82"/>
      <c r="CT85" s="82"/>
      <c r="CU85" s="82"/>
      <c r="CV85" s="82"/>
      <c r="CW85" s="82"/>
      <c r="CX85" s="82"/>
      <c r="CY85" s="82"/>
      <c r="DR85" s="83" t="s">
        <v>900</v>
      </c>
    </row>
    <row r="86" spans="1:123" s="83" customFormat="1" ht="56.25" hidden="1" x14ac:dyDescent="0.3">
      <c r="A86" s="291">
        <v>46</v>
      </c>
      <c r="B86" s="292" t="s">
        <v>188</v>
      </c>
      <c r="C86" s="293">
        <f t="shared" si="57"/>
        <v>0.2</v>
      </c>
      <c r="D86" s="293"/>
      <c r="E86" s="293">
        <f t="shared" si="43"/>
        <v>0.2</v>
      </c>
      <c r="F86" s="293">
        <f t="shared" si="44"/>
        <v>0.2</v>
      </c>
      <c r="G86" s="293">
        <f t="shared" si="52"/>
        <v>0</v>
      </c>
      <c r="H86" s="294"/>
      <c r="I86" s="294"/>
      <c r="J86" s="294"/>
      <c r="K86" s="294">
        <v>0.2</v>
      </c>
      <c r="L86" s="294"/>
      <c r="M86" s="293">
        <f t="shared" si="53"/>
        <v>0</v>
      </c>
      <c r="N86" s="294"/>
      <c r="O86" s="294"/>
      <c r="P86" s="294"/>
      <c r="Q86" s="294"/>
      <c r="R86" s="294"/>
      <c r="S86" s="294"/>
      <c r="T86" s="294"/>
      <c r="U86" s="293">
        <f t="shared" si="54"/>
        <v>0</v>
      </c>
      <c r="V86" s="294"/>
      <c r="W86" s="294"/>
      <c r="X86" s="294"/>
      <c r="Y86" s="294"/>
      <c r="Z86" s="294"/>
      <c r="AA86" s="294"/>
      <c r="AB86" s="294"/>
      <c r="AC86" s="294"/>
      <c r="AD86" s="296">
        <f t="shared" si="55"/>
        <v>0</v>
      </c>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3">
        <f t="shared" si="56"/>
        <v>0</v>
      </c>
      <c r="BH86" s="292"/>
      <c r="BI86" s="292"/>
      <c r="BJ86" s="292"/>
      <c r="BK86" s="297" t="s">
        <v>409</v>
      </c>
      <c r="BL86" s="291" t="s">
        <v>131</v>
      </c>
      <c r="BM86" s="291"/>
      <c r="BN86" s="291" t="s">
        <v>94</v>
      </c>
      <c r="BO86" s="291" t="s">
        <v>505</v>
      </c>
      <c r="BP86" s="291" t="s">
        <v>607</v>
      </c>
      <c r="BQ86" s="81" t="s">
        <v>392</v>
      </c>
      <c r="BR86" s="82"/>
      <c r="BS86" s="82"/>
      <c r="BT86" s="545" t="s">
        <v>166</v>
      </c>
      <c r="BU86" s="544" t="s">
        <v>177</v>
      </c>
      <c r="BV86" s="82"/>
      <c r="BW86" s="82"/>
      <c r="BX86" s="82"/>
      <c r="BY86" s="82"/>
      <c r="BZ86" s="82">
        <f t="shared" si="51"/>
        <v>0.2</v>
      </c>
      <c r="CA86" s="82"/>
      <c r="CB86" s="82"/>
      <c r="CC86" s="82"/>
      <c r="CD86" s="82"/>
      <c r="CE86" s="82"/>
      <c r="CF86" s="82"/>
      <c r="CG86" s="82"/>
      <c r="CH86" s="82"/>
      <c r="CJ86" s="82"/>
      <c r="CK86" s="82"/>
      <c r="CL86" s="82"/>
      <c r="CM86" s="82"/>
      <c r="CN86" s="82"/>
      <c r="CO86" s="82"/>
      <c r="CP86" s="82"/>
      <c r="CQ86" s="82"/>
      <c r="CR86" s="82"/>
      <c r="CS86" s="82"/>
      <c r="CT86" s="82"/>
      <c r="CU86" s="82"/>
      <c r="CV86" s="82"/>
      <c r="CW86" s="82"/>
      <c r="CX86" s="82"/>
      <c r="CY86" s="82"/>
      <c r="DR86" s="83" t="s">
        <v>900</v>
      </c>
    </row>
    <row r="87" spans="1:123" s="83" customFormat="1" ht="56.25" hidden="1" x14ac:dyDescent="0.3">
      <c r="A87" s="291">
        <v>47</v>
      </c>
      <c r="B87" s="292" t="s">
        <v>460</v>
      </c>
      <c r="C87" s="293">
        <f t="shared" si="57"/>
        <v>0.2</v>
      </c>
      <c r="D87" s="293"/>
      <c r="E87" s="293">
        <f t="shared" si="43"/>
        <v>0.2</v>
      </c>
      <c r="F87" s="293">
        <f t="shared" si="44"/>
        <v>0.2</v>
      </c>
      <c r="G87" s="293">
        <f t="shared" si="52"/>
        <v>0</v>
      </c>
      <c r="H87" s="294"/>
      <c r="I87" s="294"/>
      <c r="J87" s="294"/>
      <c r="K87" s="294">
        <v>0.2</v>
      </c>
      <c r="L87" s="294"/>
      <c r="M87" s="293">
        <f t="shared" si="53"/>
        <v>0</v>
      </c>
      <c r="N87" s="294"/>
      <c r="O87" s="294"/>
      <c r="P87" s="294"/>
      <c r="Q87" s="294"/>
      <c r="R87" s="294"/>
      <c r="S87" s="294"/>
      <c r="T87" s="294"/>
      <c r="U87" s="293">
        <f t="shared" si="54"/>
        <v>0</v>
      </c>
      <c r="V87" s="294"/>
      <c r="W87" s="294"/>
      <c r="X87" s="294"/>
      <c r="Y87" s="294"/>
      <c r="Z87" s="294"/>
      <c r="AA87" s="294"/>
      <c r="AB87" s="294"/>
      <c r="AC87" s="294"/>
      <c r="AD87" s="296">
        <f t="shared" si="55"/>
        <v>0</v>
      </c>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3">
        <f t="shared" si="56"/>
        <v>0</v>
      </c>
      <c r="BH87" s="292"/>
      <c r="BI87" s="292"/>
      <c r="BJ87" s="292"/>
      <c r="BK87" s="297" t="s">
        <v>409</v>
      </c>
      <c r="BL87" s="291" t="s">
        <v>131</v>
      </c>
      <c r="BM87" s="291"/>
      <c r="BN87" s="291" t="s">
        <v>94</v>
      </c>
      <c r="BO87" s="291" t="s">
        <v>505</v>
      </c>
      <c r="BP87" s="291" t="s">
        <v>606</v>
      </c>
      <c r="BQ87" s="81"/>
      <c r="BR87" s="82"/>
      <c r="BS87" s="82"/>
      <c r="BT87" s="545"/>
      <c r="BU87" s="544"/>
      <c r="BV87" s="82"/>
      <c r="BW87" s="82"/>
      <c r="BX87" s="82"/>
      <c r="BY87" s="82"/>
      <c r="BZ87" s="82"/>
      <c r="CA87" s="82"/>
      <c r="CB87" s="82"/>
      <c r="CC87" s="82"/>
      <c r="CD87" s="82"/>
      <c r="CE87" s="82"/>
      <c r="CF87" s="82"/>
      <c r="CG87" s="82"/>
      <c r="CH87" s="82"/>
      <c r="CJ87" s="82"/>
      <c r="CK87" s="82"/>
      <c r="CL87" s="82"/>
      <c r="CM87" s="82"/>
      <c r="CN87" s="82"/>
      <c r="CO87" s="82"/>
      <c r="CP87" s="82"/>
      <c r="CQ87" s="82"/>
      <c r="CR87" s="82"/>
      <c r="CS87" s="82"/>
      <c r="CT87" s="82"/>
      <c r="CU87" s="82"/>
      <c r="CV87" s="82"/>
      <c r="CW87" s="82"/>
      <c r="CX87" s="82"/>
      <c r="CY87" s="82"/>
      <c r="CZ87" s="83" t="s">
        <v>469</v>
      </c>
      <c r="DR87" s="83" t="s">
        <v>900</v>
      </c>
    </row>
    <row r="88" spans="1:123" s="83" customFormat="1" ht="56.25" hidden="1" x14ac:dyDescent="0.3">
      <c r="A88" s="291">
        <v>48</v>
      </c>
      <c r="B88" s="292" t="s">
        <v>467</v>
      </c>
      <c r="C88" s="293">
        <f t="shared" si="57"/>
        <v>0.24</v>
      </c>
      <c r="D88" s="293"/>
      <c r="E88" s="293">
        <f t="shared" si="43"/>
        <v>0.24</v>
      </c>
      <c r="F88" s="293">
        <f t="shared" si="44"/>
        <v>0.24</v>
      </c>
      <c r="G88" s="293">
        <f t="shared" si="52"/>
        <v>0</v>
      </c>
      <c r="H88" s="294"/>
      <c r="I88" s="294"/>
      <c r="J88" s="294"/>
      <c r="K88" s="294">
        <v>0.24</v>
      </c>
      <c r="L88" s="294"/>
      <c r="M88" s="293">
        <f t="shared" si="53"/>
        <v>0</v>
      </c>
      <c r="N88" s="294"/>
      <c r="O88" s="294"/>
      <c r="P88" s="294"/>
      <c r="Q88" s="294"/>
      <c r="R88" s="294"/>
      <c r="S88" s="294"/>
      <c r="T88" s="294"/>
      <c r="U88" s="293">
        <f t="shared" si="54"/>
        <v>0</v>
      </c>
      <c r="V88" s="294"/>
      <c r="W88" s="294"/>
      <c r="X88" s="294"/>
      <c r="Y88" s="294"/>
      <c r="Z88" s="294"/>
      <c r="AA88" s="294"/>
      <c r="AB88" s="294"/>
      <c r="AC88" s="294"/>
      <c r="AD88" s="296">
        <f t="shared" si="55"/>
        <v>0</v>
      </c>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3">
        <f t="shared" si="56"/>
        <v>0</v>
      </c>
      <c r="BH88" s="292"/>
      <c r="BI88" s="292"/>
      <c r="BJ88" s="292"/>
      <c r="BK88" s="297" t="s">
        <v>409</v>
      </c>
      <c r="BL88" s="291" t="s">
        <v>131</v>
      </c>
      <c r="BM88" s="291"/>
      <c r="BN88" s="291" t="s">
        <v>94</v>
      </c>
      <c r="BO88" s="291" t="s">
        <v>505</v>
      </c>
      <c r="BP88" s="291" t="s">
        <v>606</v>
      </c>
      <c r="BQ88" s="81"/>
      <c r="BR88" s="82"/>
      <c r="BS88" s="82"/>
      <c r="BT88" s="545"/>
      <c r="BU88" s="544"/>
      <c r="BV88" s="82"/>
      <c r="BW88" s="82"/>
      <c r="BX88" s="82"/>
      <c r="BY88" s="82"/>
      <c r="BZ88" s="82"/>
      <c r="CA88" s="82"/>
      <c r="CB88" s="82"/>
      <c r="CC88" s="82"/>
      <c r="CD88" s="82"/>
      <c r="CE88" s="82"/>
      <c r="CF88" s="82"/>
      <c r="CG88" s="82"/>
      <c r="CH88" s="82"/>
      <c r="CJ88" s="82"/>
      <c r="CK88" s="82"/>
      <c r="CL88" s="82"/>
      <c r="CM88" s="82"/>
      <c r="CN88" s="82"/>
      <c r="CO88" s="82"/>
      <c r="CP88" s="82"/>
      <c r="CQ88" s="82"/>
      <c r="CR88" s="82"/>
      <c r="CS88" s="82"/>
      <c r="CT88" s="82"/>
      <c r="CU88" s="82"/>
      <c r="CV88" s="82"/>
      <c r="CW88" s="82"/>
      <c r="CX88" s="82"/>
      <c r="CY88" s="82"/>
      <c r="CZ88" s="83" t="s">
        <v>469</v>
      </c>
      <c r="DR88" s="83" t="s">
        <v>900</v>
      </c>
    </row>
    <row r="89" spans="1:123" s="83" customFormat="1" ht="56.25" hidden="1" x14ac:dyDescent="0.3">
      <c r="A89" s="291">
        <v>49</v>
      </c>
      <c r="B89" s="292" t="s">
        <v>468</v>
      </c>
      <c r="C89" s="293">
        <f t="shared" si="57"/>
        <v>0.36</v>
      </c>
      <c r="D89" s="293"/>
      <c r="E89" s="293">
        <f t="shared" si="43"/>
        <v>0.36</v>
      </c>
      <c r="F89" s="293">
        <f t="shared" si="44"/>
        <v>0.36</v>
      </c>
      <c r="G89" s="293">
        <f t="shared" si="52"/>
        <v>0</v>
      </c>
      <c r="H89" s="294"/>
      <c r="I89" s="294"/>
      <c r="J89" s="294"/>
      <c r="K89" s="294">
        <v>0.36</v>
      </c>
      <c r="L89" s="294"/>
      <c r="M89" s="293">
        <f t="shared" si="53"/>
        <v>0</v>
      </c>
      <c r="N89" s="294"/>
      <c r="O89" s="294"/>
      <c r="P89" s="294"/>
      <c r="Q89" s="294"/>
      <c r="R89" s="294"/>
      <c r="S89" s="294"/>
      <c r="T89" s="294"/>
      <c r="U89" s="293">
        <f t="shared" si="54"/>
        <v>0</v>
      </c>
      <c r="V89" s="294"/>
      <c r="W89" s="294"/>
      <c r="X89" s="294"/>
      <c r="Y89" s="294"/>
      <c r="Z89" s="294"/>
      <c r="AA89" s="294"/>
      <c r="AB89" s="294"/>
      <c r="AC89" s="294"/>
      <c r="AD89" s="296">
        <f t="shared" si="55"/>
        <v>0</v>
      </c>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3">
        <f t="shared" si="56"/>
        <v>0</v>
      </c>
      <c r="BH89" s="292"/>
      <c r="BI89" s="292"/>
      <c r="BJ89" s="292"/>
      <c r="BK89" s="297" t="s">
        <v>409</v>
      </c>
      <c r="BL89" s="291" t="s">
        <v>131</v>
      </c>
      <c r="BM89" s="291"/>
      <c r="BN89" s="291" t="s">
        <v>94</v>
      </c>
      <c r="BO89" s="291" t="s">
        <v>505</v>
      </c>
      <c r="BP89" s="291" t="s">
        <v>606</v>
      </c>
      <c r="BQ89" s="81"/>
      <c r="BR89" s="82"/>
      <c r="BS89" s="82"/>
      <c r="BT89" s="545"/>
      <c r="BU89" s="544"/>
      <c r="BV89" s="82"/>
      <c r="BW89" s="82"/>
      <c r="BX89" s="82"/>
      <c r="BY89" s="82"/>
      <c r="BZ89" s="82"/>
      <c r="CA89" s="82"/>
      <c r="CB89" s="82"/>
      <c r="CC89" s="82"/>
      <c r="CD89" s="82"/>
      <c r="CE89" s="82"/>
      <c r="CF89" s="82"/>
      <c r="CG89" s="82"/>
      <c r="CH89" s="82"/>
      <c r="CJ89" s="82"/>
      <c r="CK89" s="82"/>
      <c r="CL89" s="82"/>
      <c r="CM89" s="82"/>
      <c r="CN89" s="82"/>
      <c r="CO89" s="82"/>
      <c r="CP89" s="82"/>
      <c r="CQ89" s="82"/>
      <c r="CR89" s="82"/>
      <c r="CS89" s="82"/>
      <c r="CT89" s="82"/>
      <c r="CU89" s="82"/>
      <c r="CV89" s="82"/>
      <c r="CW89" s="82"/>
      <c r="CX89" s="82"/>
      <c r="CY89" s="82"/>
      <c r="CZ89" s="83" t="s">
        <v>469</v>
      </c>
      <c r="DR89" s="83" t="s">
        <v>900</v>
      </c>
    </row>
    <row r="90" spans="1:123" s="250" customFormat="1" ht="75" hidden="1" x14ac:dyDescent="0.3">
      <c r="A90" s="239">
        <v>50</v>
      </c>
      <c r="B90" s="246" t="s">
        <v>189</v>
      </c>
      <c r="C90" s="241">
        <f t="shared" si="57"/>
        <v>3.8</v>
      </c>
      <c r="D90" s="241"/>
      <c r="E90" s="241">
        <f t="shared" si="43"/>
        <v>3.8</v>
      </c>
      <c r="F90" s="241">
        <f t="shared" si="44"/>
        <v>3.8</v>
      </c>
      <c r="G90" s="140">
        <f t="shared" si="52"/>
        <v>0</v>
      </c>
      <c r="H90" s="140"/>
      <c r="I90" s="157"/>
      <c r="J90" s="157"/>
      <c r="K90" s="241"/>
      <c r="L90" s="241"/>
      <c r="M90" s="241">
        <f t="shared" si="53"/>
        <v>3.8</v>
      </c>
      <c r="N90" s="241"/>
      <c r="O90" s="157"/>
      <c r="P90" s="241">
        <v>3.8</v>
      </c>
      <c r="Q90" s="243"/>
      <c r="R90" s="140"/>
      <c r="S90" s="157"/>
      <c r="T90" s="157"/>
      <c r="U90" s="241">
        <f t="shared" si="54"/>
        <v>0</v>
      </c>
      <c r="V90" s="157"/>
      <c r="W90" s="157"/>
      <c r="X90" s="157"/>
      <c r="Y90" s="157"/>
      <c r="Z90" s="140"/>
      <c r="AA90" s="157"/>
      <c r="AB90" s="157"/>
      <c r="AC90" s="157"/>
      <c r="AD90" s="141">
        <f t="shared" si="55"/>
        <v>0</v>
      </c>
      <c r="AE90" s="157"/>
      <c r="AF90" s="157"/>
      <c r="AG90" s="157"/>
      <c r="AH90" s="157"/>
      <c r="AI90" s="157"/>
      <c r="AJ90" s="157"/>
      <c r="AK90" s="157"/>
      <c r="AL90" s="157"/>
      <c r="AM90" s="157"/>
      <c r="AN90" s="157"/>
      <c r="AO90" s="157"/>
      <c r="AP90" s="157"/>
      <c r="AQ90" s="157"/>
      <c r="AR90" s="157"/>
      <c r="AS90" s="157"/>
      <c r="AT90" s="157"/>
      <c r="AU90" s="157"/>
      <c r="AV90" s="140"/>
      <c r="AW90" s="157"/>
      <c r="AX90" s="157"/>
      <c r="AY90" s="157"/>
      <c r="AZ90" s="157"/>
      <c r="BA90" s="157"/>
      <c r="BB90" s="157"/>
      <c r="BC90" s="157"/>
      <c r="BD90" s="157"/>
      <c r="BE90" s="157"/>
      <c r="BF90" s="157"/>
      <c r="BG90" s="140">
        <f t="shared" si="56"/>
        <v>0</v>
      </c>
      <c r="BH90" s="56"/>
      <c r="BI90" s="56"/>
      <c r="BJ90" s="56"/>
      <c r="BK90" s="152" t="s">
        <v>409</v>
      </c>
      <c r="BL90" s="239" t="s">
        <v>139</v>
      </c>
      <c r="BM90" s="154" t="s">
        <v>612</v>
      </c>
      <c r="BN90" s="239" t="s">
        <v>94</v>
      </c>
      <c r="BO90" s="239" t="s">
        <v>505</v>
      </c>
      <c r="BP90" s="239" t="s">
        <v>606</v>
      </c>
      <c r="BQ90" s="60" t="s">
        <v>392</v>
      </c>
      <c r="BR90" s="39"/>
      <c r="BS90" s="173" t="s">
        <v>162</v>
      </c>
      <c r="BT90" s="170" t="s">
        <v>133</v>
      </c>
      <c r="BU90" s="137"/>
      <c r="BV90" s="39"/>
      <c r="BW90" s="39"/>
      <c r="BX90" s="39"/>
      <c r="BY90" s="39"/>
      <c r="BZ90" s="39">
        <f t="shared" ref="BZ90:BZ135" si="58">SUM(G90:BJ90)</f>
        <v>7.6</v>
      </c>
      <c r="CA90" s="39"/>
      <c r="CB90" s="39"/>
      <c r="CC90" s="39"/>
      <c r="CD90" s="39"/>
      <c r="CE90" s="39"/>
      <c r="CF90" s="39"/>
      <c r="CG90" s="39"/>
      <c r="CH90" s="39"/>
      <c r="CI90" s="46"/>
      <c r="CJ90" s="39"/>
      <c r="CK90" s="39"/>
      <c r="CL90" s="39"/>
      <c r="CM90" s="39"/>
      <c r="CN90" s="39"/>
      <c r="CO90" s="39"/>
      <c r="CP90" s="39"/>
      <c r="CQ90" s="39"/>
      <c r="CR90" s="39"/>
      <c r="CS90" s="39"/>
      <c r="CT90" s="39"/>
      <c r="CU90" s="39"/>
      <c r="CV90" s="39"/>
      <c r="CW90" s="39"/>
      <c r="CX90" s="39"/>
      <c r="CY90" s="39"/>
      <c r="CZ90" s="46"/>
      <c r="DA90" s="46"/>
      <c r="DB90" s="46"/>
      <c r="DC90" s="46"/>
      <c r="DD90" s="46"/>
      <c r="DE90" s="46"/>
      <c r="DF90" s="46"/>
      <c r="DG90" s="46" t="s">
        <v>723</v>
      </c>
      <c r="DH90" s="46"/>
      <c r="DI90" s="46"/>
      <c r="DJ90" s="46"/>
      <c r="DK90" s="46"/>
      <c r="DL90" s="46"/>
      <c r="DM90" s="46"/>
      <c r="DN90" s="46"/>
      <c r="DO90" s="46"/>
      <c r="DP90" s="46"/>
      <c r="DQ90" s="46"/>
      <c r="DR90" s="250" t="s">
        <v>853</v>
      </c>
    </row>
    <row r="91" spans="1:123" ht="56.25" hidden="1" x14ac:dyDescent="0.3">
      <c r="A91" s="149">
        <v>51</v>
      </c>
      <c r="B91" s="56" t="s">
        <v>701</v>
      </c>
      <c r="C91" s="140">
        <f t="shared" si="57"/>
        <v>0.4</v>
      </c>
      <c r="D91" s="140"/>
      <c r="E91" s="140">
        <f t="shared" si="43"/>
        <v>0.4</v>
      </c>
      <c r="F91" s="140">
        <f t="shared" si="44"/>
        <v>0.4</v>
      </c>
      <c r="G91" s="140">
        <f t="shared" si="52"/>
        <v>0</v>
      </c>
      <c r="H91" s="140"/>
      <c r="I91" s="157"/>
      <c r="J91" s="157"/>
      <c r="K91" s="168">
        <v>0.4</v>
      </c>
      <c r="L91" s="140"/>
      <c r="M91" s="140">
        <f t="shared" si="53"/>
        <v>0</v>
      </c>
      <c r="N91" s="140"/>
      <c r="O91" s="157"/>
      <c r="P91" s="140"/>
      <c r="Q91" s="157"/>
      <c r="R91" s="140"/>
      <c r="S91" s="157"/>
      <c r="T91" s="157"/>
      <c r="U91" s="140">
        <f t="shared" si="54"/>
        <v>0</v>
      </c>
      <c r="V91" s="157"/>
      <c r="W91" s="157"/>
      <c r="X91" s="157"/>
      <c r="Y91" s="157"/>
      <c r="Z91" s="140"/>
      <c r="AA91" s="157"/>
      <c r="AB91" s="157"/>
      <c r="AC91" s="157"/>
      <c r="AD91" s="141">
        <f t="shared" si="55"/>
        <v>0</v>
      </c>
      <c r="AE91" s="157"/>
      <c r="AF91" s="157"/>
      <c r="AG91" s="157"/>
      <c r="AH91" s="157"/>
      <c r="AI91" s="157"/>
      <c r="AJ91" s="157"/>
      <c r="AK91" s="157"/>
      <c r="AL91" s="157"/>
      <c r="AM91" s="157"/>
      <c r="AN91" s="157"/>
      <c r="AO91" s="157"/>
      <c r="AP91" s="157"/>
      <c r="AQ91" s="157"/>
      <c r="AR91" s="157"/>
      <c r="AS91" s="157"/>
      <c r="AT91" s="157"/>
      <c r="AU91" s="157"/>
      <c r="AV91" s="140"/>
      <c r="AW91" s="157"/>
      <c r="AX91" s="157"/>
      <c r="AY91" s="157"/>
      <c r="AZ91" s="157"/>
      <c r="BA91" s="157"/>
      <c r="BB91" s="157"/>
      <c r="BC91" s="157"/>
      <c r="BD91" s="157"/>
      <c r="BE91" s="157"/>
      <c r="BF91" s="157"/>
      <c r="BG91" s="140">
        <f t="shared" si="56"/>
        <v>0</v>
      </c>
      <c r="BH91" s="56"/>
      <c r="BI91" s="56"/>
      <c r="BJ91" s="56"/>
      <c r="BK91" s="152" t="s">
        <v>409</v>
      </c>
      <c r="BL91" s="149" t="s">
        <v>139</v>
      </c>
      <c r="BM91" s="149"/>
      <c r="BN91" s="149" t="s">
        <v>94</v>
      </c>
      <c r="BO91" s="149" t="s">
        <v>505</v>
      </c>
      <c r="BP91" s="149" t="s">
        <v>606</v>
      </c>
      <c r="BQ91" s="60" t="s">
        <v>392</v>
      </c>
      <c r="BS91" s="173"/>
      <c r="BT91" s="170" t="s">
        <v>166</v>
      </c>
      <c r="BU91" s="137"/>
      <c r="BZ91" s="39">
        <f t="shared" si="58"/>
        <v>0.4</v>
      </c>
      <c r="CI91" s="46"/>
      <c r="DR91" s="46" t="s">
        <v>852</v>
      </c>
    </row>
    <row r="92" spans="1:123" ht="56.25" hidden="1" x14ac:dyDescent="0.3">
      <c r="A92" s="149">
        <v>52</v>
      </c>
      <c r="B92" s="56" t="s">
        <v>190</v>
      </c>
      <c r="C92" s="140">
        <f t="shared" si="57"/>
        <v>0.2</v>
      </c>
      <c r="D92" s="140"/>
      <c r="E92" s="140">
        <f t="shared" si="43"/>
        <v>0.2</v>
      </c>
      <c r="F92" s="140">
        <f t="shared" si="44"/>
        <v>0.2</v>
      </c>
      <c r="G92" s="140">
        <f t="shared" si="52"/>
        <v>0</v>
      </c>
      <c r="H92" s="140"/>
      <c r="I92" s="157"/>
      <c r="J92" s="157"/>
      <c r="K92" s="168">
        <v>0.2</v>
      </c>
      <c r="L92" s="140"/>
      <c r="M92" s="140">
        <f t="shared" si="53"/>
        <v>0</v>
      </c>
      <c r="N92" s="140"/>
      <c r="O92" s="157"/>
      <c r="P92" s="140"/>
      <c r="Q92" s="157"/>
      <c r="R92" s="140"/>
      <c r="S92" s="157"/>
      <c r="T92" s="157"/>
      <c r="U92" s="140">
        <f t="shared" si="54"/>
        <v>0</v>
      </c>
      <c r="V92" s="157"/>
      <c r="W92" s="157"/>
      <c r="X92" s="157"/>
      <c r="Y92" s="157"/>
      <c r="Z92" s="140"/>
      <c r="AA92" s="157"/>
      <c r="AB92" s="157"/>
      <c r="AC92" s="157"/>
      <c r="AD92" s="141">
        <f t="shared" si="55"/>
        <v>0</v>
      </c>
      <c r="AE92" s="157"/>
      <c r="AF92" s="157"/>
      <c r="AG92" s="157"/>
      <c r="AH92" s="157"/>
      <c r="AI92" s="157"/>
      <c r="AJ92" s="157"/>
      <c r="AK92" s="157"/>
      <c r="AL92" s="157"/>
      <c r="AM92" s="157"/>
      <c r="AN92" s="157"/>
      <c r="AO92" s="157"/>
      <c r="AP92" s="157"/>
      <c r="AQ92" s="157"/>
      <c r="AR92" s="157"/>
      <c r="AS92" s="157"/>
      <c r="AT92" s="157"/>
      <c r="AU92" s="157"/>
      <c r="AV92" s="140"/>
      <c r="AW92" s="157"/>
      <c r="AX92" s="157"/>
      <c r="AY92" s="157"/>
      <c r="AZ92" s="157"/>
      <c r="BA92" s="157"/>
      <c r="BB92" s="157"/>
      <c r="BC92" s="157"/>
      <c r="BD92" s="157"/>
      <c r="BE92" s="157"/>
      <c r="BF92" s="157"/>
      <c r="BG92" s="140">
        <f t="shared" si="56"/>
        <v>0</v>
      </c>
      <c r="BH92" s="56"/>
      <c r="BI92" s="56"/>
      <c r="BJ92" s="56"/>
      <c r="BK92" s="152" t="s">
        <v>409</v>
      </c>
      <c r="BL92" s="149" t="s">
        <v>139</v>
      </c>
      <c r="BM92" s="149"/>
      <c r="BN92" s="149" t="s">
        <v>94</v>
      </c>
      <c r="BO92" s="149" t="s">
        <v>505</v>
      </c>
      <c r="BP92" s="149" t="s">
        <v>607</v>
      </c>
      <c r="BQ92" s="60" t="s">
        <v>392</v>
      </c>
      <c r="BS92" s="173"/>
      <c r="BT92" s="170" t="s">
        <v>166</v>
      </c>
      <c r="BU92" s="132" t="s">
        <v>138</v>
      </c>
      <c r="BZ92" s="39">
        <f t="shared" si="58"/>
        <v>0.2</v>
      </c>
      <c r="CI92" s="46"/>
      <c r="DR92" s="46" t="s">
        <v>852</v>
      </c>
    </row>
    <row r="93" spans="1:123" ht="56.25" hidden="1" x14ac:dyDescent="0.3">
      <c r="A93" s="149">
        <v>53</v>
      </c>
      <c r="B93" s="56" t="s">
        <v>191</v>
      </c>
      <c r="C93" s="140">
        <f t="shared" si="57"/>
        <v>0.12</v>
      </c>
      <c r="D93" s="140"/>
      <c r="E93" s="140">
        <f t="shared" si="43"/>
        <v>0.12</v>
      </c>
      <c r="F93" s="140">
        <f t="shared" si="44"/>
        <v>0.12</v>
      </c>
      <c r="G93" s="140">
        <f t="shared" si="52"/>
        <v>0</v>
      </c>
      <c r="H93" s="140"/>
      <c r="I93" s="157"/>
      <c r="J93" s="157"/>
      <c r="K93" s="168">
        <v>0.12</v>
      </c>
      <c r="L93" s="140"/>
      <c r="M93" s="140">
        <f t="shared" si="53"/>
        <v>0</v>
      </c>
      <c r="N93" s="140"/>
      <c r="O93" s="157"/>
      <c r="P93" s="140"/>
      <c r="Q93" s="157"/>
      <c r="R93" s="140"/>
      <c r="S93" s="157"/>
      <c r="T93" s="157"/>
      <c r="U93" s="140">
        <f t="shared" si="54"/>
        <v>0</v>
      </c>
      <c r="V93" s="157"/>
      <c r="W93" s="157"/>
      <c r="X93" s="157"/>
      <c r="Y93" s="157"/>
      <c r="Z93" s="140"/>
      <c r="AA93" s="157"/>
      <c r="AB93" s="157"/>
      <c r="AC93" s="157"/>
      <c r="AD93" s="141">
        <f t="shared" si="55"/>
        <v>0</v>
      </c>
      <c r="AE93" s="157"/>
      <c r="AF93" s="157"/>
      <c r="AG93" s="157"/>
      <c r="AH93" s="157"/>
      <c r="AI93" s="157"/>
      <c r="AJ93" s="157"/>
      <c r="AK93" s="157"/>
      <c r="AL93" s="157"/>
      <c r="AM93" s="157"/>
      <c r="AN93" s="157"/>
      <c r="AO93" s="157"/>
      <c r="AP93" s="157"/>
      <c r="AQ93" s="157"/>
      <c r="AR93" s="157"/>
      <c r="AS93" s="157"/>
      <c r="AT93" s="157"/>
      <c r="AU93" s="157"/>
      <c r="AV93" s="140"/>
      <c r="AW93" s="157"/>
      <c r="AX93" s="157"/>
      <c r="AY93" s="157"/>
      <c r="AZ93" s="157"/>
      <c r="BA93" s="157"/>
      <c r="BB93" s="157"/>
      <c r="BC93" s="157"/>
      <c r="BD93" s="157"/>
      <c r="BE93" s="157"/>
      <c r="BF93" s="157"/>
      <c r="BG93" s="140">
        <f t="shared" si="56"/>
        <v>0</v>
      </c>
      <c r="BH93" s="56"/>
      <c r="BI93" s="56"/>
      <c r="BJ93" s="56"/>
      <c r="BK93" s="152" t="s">
        <v>409</v>
      </c>
      <c r="BL93" s="149" t="s">
        <v>139</v>
      </c>
      <c r="BM93" s="149"/>
      <c r="BN93" s="149" t="s">
        <v>94</v>
      </c>
      <c r="BO93" s="149" t="s">
        <v>505</v>
      </c>
      <c r="BP93" s="149" t="s">
        <v>607</v>
      </c>
      <c r="BQ93" s="60" t="s">
        <v>392</v>
      </c>
      <c r="BS93" s="173"/>
      <c r="BT93" s="170" t="s">
        <v>166</v>
      </c>
      <c r="BU93" s="132" t="s">
        <v>138</v>
      </c>
      <c r="BZ93" s="39">
        <f t="shared" si="58"/>
        <v>0.12</v>
      </c>
      <c r="CI93" s="46"/>
      <c r="DR93" s="46" t="s">
        <v>852</v>
      </c>
    </row>
    <row r="94" spans="1:123" ht="56.25" hidden="1" x14ac:dyDescent="0.3">
      <c r="A94" s="149">
        <v>54</v>
      </c>
      <c r="B94" s="56" t="s">
        <v>192</v>
      </c>
      <c r="C94" s="140">
        <f t="shared" si="57"/>
        <v>0.18</v>
      </c>
      <c r="D94" s="140"/>
      <c r="E94" s="140">
        <f t="shared" si="43"/>
        <v>0.18</v>
      </c>
      <c r="F94" s="140">
        <f t="shared" si="44"/>
        <v>0.18</v>
      </c>
      <c r="G94" s="140">
        <f t="shared" si="52"/>
        <v>0</v>
      </c>
      <c r="H94" s="140"/>
      <c r="I94" s="157"/>
      <c r="J94" s="157"/>
      <c r="K94" s="168">
        <v>0.18</v>
      </c>
      <c r="L94" s="140"/>
      <c r="M94" s="140">
        <f t="shared" si="53"/>
        <v>0</v>
      </c>
      <c r="N94" s="140"/>
      <c r="O94" s="157"/>
      <c r="P94" s="140"/>
      <c r="Q94" s="157"/>
      <c r="R94" s="140"/>
      <c r="S94" s="157"/>
      <c r="T94" s="157"/>
      <c r="U94" s="140">
        <f t="shared" si="54"/>
        <v>0</v>
      </c>
      <c r="V94" s="157"/>
      <c r="W94" s="157"/>
      <c r="X94" s="157"/>
      <c r="Y94" s="157"/>
      <c r="Z94" s="140"/>
      <c r="AA94" s="157"/>
      <c r="AB94" s="157"/>
      <c r="AC94" s="157"/>
      <c r="AD94" s="141">
        <f t="shared" si="55"/>
        <v>0</v>
      </c>
      <c r="AE94" s="157"/>
      <c r="AF94" s="157"/>
      <c r="AG94" s="157"/>
      <c r="AH94" s="157"/>
      <c r="AI94" s="157"/>
      <c r="AJ94" s="157"/>
      <c r="AK94" s="157"/>
      <c r="AL94" s="157"/>
      <c r="AM94" s="157"/>
      <c r="AN94" s="157"/>
      <c r="AO94" s="157"/>
      <c r="AP94" s="157"/>
      <c r="AQ94" s="157"/>
      <c r="AR94" s="157"/>
      <c r="AS94" s="157"/>
      <c r="AT94" s="157"/>
      <c r="AU94" s="157"/>
      <c r="AV94" s="140"/>
      <c r="AW94" s="157"/>
      <c r="AX94" s="157"/>
      <c r="AY94" s="157"/>
      <c r="AZ94" s="157"/>
      <c r="BA94" s="157"/>
      <c r="BB94" s="157"/>
      <c r="BC94" s="157"/>
      <c r="BD94" s="157"/>
      <c r="BE94" s="157"/>
      <c r="BF94" s="157"/>
      <c r="BG94" s="140">
        <f t="shared" si="56"/>
        <v>0</v>
      </c>
      <c r="BH94" s="56"/>
      <c r="BI94" s="56"/>
      <c r="BJ94" s="56"/>
      <c r="BK94" s="152" t="s">
        <v>409</v>
      </c>
      <c r="BL94" s="149" t="s">
        <v>139</v>
      </c>
      <c r="BM94" s="149"/>
      <c r="BN94" s="149" t="s">
        <v>94</v>
      </c>
      <c r="BO94" s="149" t="s">
        <v>505</v>
      </c>
      <c r="BP94" s="149" t="s">
        <v>607</v>
      </c>
      <c r="BQ94" s="60" t="s">
        <v>392</v>
      </c>
      <c r="BS94" s="173"/>
      <c r="BT94" s="170" t="s">
        <v>166</v>
      </c>
      <c r="BU94" s="132" t="s">
        <v>138</v>
      </c>
      <c r="BZ94" s="39">
        <f t="shared" si="58"/>
        <v>0.18</v>
      </c>
      <c r="CI94" s="46"/>
      <c r="DR94" s="46" t="s">
        <v>852</v>
      </c>
    </row>
    <row r="95" spans="1:123" ht="56.25" hidden="1" x14ac:dyDescent="0.3">
      <c r="A95" s="149">
        <v>55</v>
      </c>
      <c r="B95" s="56" t="s">
        <v>193</v>
      </c>
      <c r="C95" s="140">
        <f t="shared" si="57"/>
        <v>0.56000000000000005</v>
      </c>
      <c r="D95" s="140"/>
      <c r="E95" s="140">
        <f t="shared" si="43"/>
        <v>0.56000000000000005</v>
      </c>
      <c r="F95" s="140">
        <f t="shared" si="44"/>
        <v>0.56000000000000005</v>
      </c>
      <c r="G95" s="140">
        <f t="shared" si="52"/>
        <v>0</v>
      </c>
      <c r="H95" s="140"/>
      <c r="I95" s="157"/>
      <c r="J95" s="157"/>
      <c r="K95" s="168">
        <v>0.56000000000000005</v>
      </c>
      <c r="L95" s="140"/>
      <c r="M95" s="140">
        <f t="shared" si="53"/>
        <v>0</v>
      </c>
      <c r="N95" s="140"/>
      <c r="O95" s="157"/>
      <c r="P95" s="140"/>
      <c r="Q95" s="157"/>
      <c r="R95" s="140"/>
      <c r="S95" s="157"/>
      <c r="T95" s="157"/>
      <c r="U95" s="140">
        <f t="shared" si="54"/>
        <v>0</v>
      </c>
      <c r="V95" s="157"/>
      <c r="W95" s="157"/>
      <c r="X95" s="157"/>
      <c r="Y95" s="157"/>
      <c r="Z95" s="140"/>
      <c r="AA95" s="157"/>
      <c r="AB95" s="157"/>
      <c r="AC95" s="157"/>
      <c r="AD95" s="141">
        <f t="shared" si="55"/>
        <v>0</v>
      </c>
      <c r="AE95" s="157"/>
      <c r="AF95" s="157"/>
      <c r="AG95" s="157"/>
      <c r="AH95" s="157"/>
      <c r="AI95" s="157"/>
      <c r="AJ95" s="157"/>
      <c r="AK95" s="157"/>
      <c r="AL95" s="157"/>
      <c r="AM95" s="157"/>
      <c r="AN95" s="157"/>
      <c r="AO95" s="157"/>
      <c r="AP95" s="157"/>
      <c r="AQ95" s="157"/>
      <c r="AR95" s="157"/>
      <c r="AS95" s="157"/>
      <c r="AT95" s="157"/>
      <c r="AU95" s="157"/>
      <c r="AV95" s="140"/>
      <c r="AW95" s="157"/>
      <c r="AX95" s="157"/>
      <c r="AY95" s="157"/>
      <c r="AZ95" s="157"/>
      <c r="BA95" s="157"/>
      <c r="BB95" s="157"/>
      <c r="BC95" s="157"/>
      <c r="BD95" s="157"/>
      <c r="BE95" s="157"/>
      <c r="BF95" s="157"/>
      <c r="BG95" s="140">
        <f t="shared" si="56"/>
        <v>0</v>
      </c>
      <c r="BH95" s="56"/>
      <c r="BI95" s="56"/>
      <c r="BJ95" s="56"/>
      <c r="BK95" s="152" t="s">
        <v>409</v>
      </c>
      <c r="BL95" s="149" t="s">
        <v>139</v>
      </c>
      <c r="BM95" s="149"/>
      <c r="BN95" s="149" t="s">
        <v>94</v>
      </c>
      <c r="BO95" s="149" t="s">
        <v>505</v>
      </c>
      <c r="BP95" s="149" t="s">
        <v>606</v>
      </c>
      <c r="BQ95" s="60" t="s">
        <v>392</v>
      </c>
      <c r="BS95" s="173"/>
      <c r="BT95" s="170" t="s">
        <v>166</v>
      </c>
      <c r="BU95" s="137"/>
      <c r="BZ95" s="39">
        <f t="shared" si="58"/>
        <v>0.56000000000000005</v>
      </c>
      <c r="CI95" s="46"/>
      <c r="DR95" s="46" t="s">
        <v>852</v>
      </c>
    </row>
    <row r="96" spans="1:123" ht="56.25" hidden="1" x14ac:dyDescent="0.3">
      <c r="A96" s="149">
        <v>56</v>
      </c>
      <c r="B96" s="56" t="s">
        <v>690</v>
      </c>
      <c r="C96" s="140">
        <f t="shared" si="57"/>
        <v>0.90000000000000013</v>
      </c>
      <c r="D96" s="140"/>
      <c r="E96" s="140">
        <f t="shared" si="43"/>
        <v>0.90000000000000013</v>
      </c>
      <c r="F96" s="140">
        <f t="shared" si="44"/>
        <v>0.90000000000000013</v>
      </c>
      <c r="G96" s="140">
        <f t="shared" si="52"/>
        <v>0.2</v>
      </c>
      <c r="H96" s="140">
        <v>0.2</v>
      </c>
      <c r="I96" s="157"/>
      <c r="J96" s="157"/>
      <c r="K96" s="140">
        <v>0.2</v>
      </c>
      <c r="L96" s="140">
        <v>0.2</v>
      </c>
      <c r="M96" s="140">
        <f t="shared" si="53"/>
        <v>0.3</v>
      </c>
      <c r="N96" s="140"/>
      <c r="O96" s="157"/>
      <c r="P96" s="140">
        <v>0.3</v>
      </c>
      <c r="Q96" s="157"/>
      <c r="R96" s="140"/>
      <c r="S96" s="157"/>
      <c r="T96" s="157"/>
      <c r="U96" s="140">
        <f t="shared" si="54"/>
        <v>0</v>
      </c>
      <c r="V96" s="157"/>
      <c r="W96" s="157"/>
      <c r="X96" s="157"/>
      <c r="Y96" s="157"/>
      <c r="Z96" s="140"/>
      <c r="AA96" s="157"/>
      <c r="AB96" s="157"/>
      <c r="AC96" s="157"/>
      <c r="AD96" s="141">
        <f t="shared" si="55"/>
        <v>0</v>
      </c>
      <c r="AE96" s="157"/>
      <c r="AF96" s="157"/>
      <c r="AG96" s="157"/>
      <c r="AH96" s="157"/>
      <c r="AI96" s="157"/>
      <c r="AJ96" s="157"/>
      <c r="AK96" s="157"/>
      <c r="AL96" s="157"/>
      <c r="AM96" s="157"/>
      <c r="AN96" s="157"/>
      <c r="AO96" s="157"/>
      <c r="AP96" s="157"/>
      <c r="AQ96" s="157"/>
      <c r="AR96" s="157"/>
      <c r="AS96" s="157"/>
      <c r="AT96" s="157"/>
      <c r="AU96" s="157"/>
      <c r="AV96" s="140"/>
      <c r="AW96" s="157"/>
      <c r="AX96" s="157"/>
      <c r="AY96" s="157"/>
      <c r="AZ96" s="157"/>
      <c r="BA96" s="157"/>
      <c r="BB96" s="157"/>
      <c r="BC96" s="157"/>
      <c r="BD96" s="157"/>
      <c r="BE96" s="157"/>
      <c r="BF96" s="157"/>
      <c r="BG96" s="140">
        <f t="shared" si="56"/>
        <v>0</v>
      </c>
      <c r="BH96" s="56"/>
      <c r="BI96" s="56"/>
      <c r="BJ96" s="56"/>
      <c r="BK96" s="152" t="s">
        <v>409</v>
      </c>
      <c r="BL96" s="149" t="s">
        <v>139</v>
      </c>
      <c r="BM96" s="149"/>
      <c r="BN96" s="149" t="s">
        <v>94</v>
      </c>
      <c r="BO96" s="149" t="s">
        <v>505</v>
      </c>
      <c r="BP96" s="149" t="s">
        <v>607</v>
      </c>
      <c r="BQ96" s="60" t="s">
        <v>392</v>
      </c>
      <c r="BS96" s="173"/>
      <c r="BT96" s="170" t="s">
        <v>194</v>
      </c>
      <c r="BU96" s="132" t="s">
        <v>138</v>
      </c>
      <c r="BZ96" s="39">
        <f t="shared" si="58"/>
        <v>1.4000000000000001</v>
      </c>
      <c r="CI96" s="46"/>
      <c r="DR96" s="46" t="s">
        <v>852</v>
      </c>
    </row>
    <row r="97" spans="1:123" ht="56.25" hidden="1" x14ac:dyDescent="0.3">
      <c r="A97" s="149">
        <v>57</v>
      </c>
      <c r="B97" s="56" t="s">
        <v>715</v>
      </c>
      <c r="C97" s="140">
        <f t="shared" si="57"/>
        <v>1.25</v>
      </c>
      <c r="D97" s="140"/>
      <c r="E97" s="140">
        <f t="shared" si="43"/>
        <v>1.25</v>
      </c>
      <c r="F97" s="140">
        <f t="shared" si="44"/>
        <v>1.25</v>
      </c>
      <c r="G97" s="140">
        <f t="shared" si="52"/>
        <v>0.15</v>
      </c>
      <c r="H97" s="140">
        <v>0.15</v>
      </c>
      <c r="I97" s="157"/>
      <c r="J97" s="157"/>
      <c r="K97" s="140">
        <v>0.35</v>
      </c>
      <c r="L97" s="140">
        <v>0.25</v>
      </c>
      <c r="M97" s="140">
        <f t="shared" si="53"/>
        <v>0.5</v>
      </c>
      <c r="N97" s="140"/>
      <c r="O97" s="157"/>
      <c r="P97" s="140">
        <v>0.5</v>
      </c>
      <c r="Q97" s="157"/>
      <c r="R97" s="140"/>
      <c r="S97" s="157"/>
      <c r="T97" s="157"/>
      <c r="U97" s="140">
        <f t="shared" si="54"/>
        <v>0</v>
      </c>
      <c r="V97" s="157"/>
      <c r="W97" s="157"/>
      <c r="X97" s="157"/>
      <c r="Y97" s="157"/>
      <c r="Z97" s="140"/>
      <c r="AA97" s="157"/>
      <c r="AB97" s="157"/>
      <c r="AC97" s="157"/>
      <c r="AD97" s="141">
        <f t="shared" si="55"/>
        <v>0</v>
      </c>
      <c r="AE97" s="157"/>
      <c r="AF97" s="157"/>
      <c r="AG97" s="157"/>
      <c r="AH97" s="157"/>
      <c r="AI97" s="157"/>
      <c r="AJ97" s="157"/>
      <c r="AK97" s="157"/>
      <c r="AL97" s="157"/>
      <c r="AM97" s="157"/>
      <c r="AN97" s="157"/>
      <c r="AO97" s="157"/>
      <c r="AP97" s="157"/>
      <c r="AQ97" s="157"/>
      <c r="AR97" s="157"/>
      <c r="AS97" s="157"/>
      <c r="AT97" s="157"/>
      <c r="AU97" s="157"/>
      <c r="AV97" s="140"/>
      <c r="AW97" s="157"/>
      <c r="AX97" s="157"/>
      <c r="AY97" s="157"/>
      <c r="AZ97" s="157"/>
      <c r="BA97" s="157"/>
      <c r="BB97" s="157"/>
      <c r="BC97" s="157"/>
      <c r="BD97" s="157"/>
      <c r="BE97" s="157"/>
      <c r="BF97" s="157"/>
      <c r="BG97" s="140">
        <f t="shared" si="56"/>
        <v>0</v>
      </c>
      <c r="BH97" s="56"/>
      <c r="BI97" s="56"/>
      <c r="BJ97" s="56"/>
      <c r="BK97" s="152" t="s">
        <v>409</v>
      </c>
      <c r="BL97" s="149" t="s">
        <v>139</v>
      </c>
      <c r="BM97" s="149"/>
      <c r="BN97" s="149" t="s">
        <v>94</v>
      </c>
      <c r="BO97" s="149" t="s">
        <v>505</v>
      </c>
      <c r="BP97" s="149" t="s">
        <v>606</v>
      </c>
      <c r="BQ97" s="60" t="s">
        <v>392</v>
      </c>
      <c r="BS97" s="173"/>
      <c r="BT97" s="170" t="s">
        <v>194</v>
      </c>
      <c r="BU97" s="137" t="s">
        <v>195</v>
      </c>
      <c r="BZ97" s="39">
        <f t="shared" si="58"/>
        <v>1.9</v>
      </c>
      <c r="CI97" s="46"/>
      <c r="DF97" s="46" t="s">
        <v>714</v>
      </c>
      <c r="DR97" s="46" t="s">
        <v>852</v>
      </c>
    </row>
    <row r="98" spans="1:123" s="250" customFormat="1" ht="56.25" hidden="1" x14ac:dyDescent="0.3">
      <c r="A98" s="239">
        <v>58</v>
      </c>
      <c r="B98" s="488" t="s">
        <v>654</v>
      </c>
      <c r="C98" s="241">
        <f t="shared" si="57"/>
        <v>0.73</v>
      </c>
      <c r="D98" s="241"/>
      <c r="E98" s="241">
        <f t="shared" si="43"/>
        <v>0.73</v>
      </c>
      <c r="F98" s="241">
        <f t="shared" si="44"/>
        <v>0.67</v>
      </c>
      <c r="G98" s="241">
        <f t="shared" si="52"/>
        <v>0.12</v>
      </c>
      <c r="H98" s="244">
        <v>0.12</v>
      </c>
      <c r="I98" s="243"/>
      <c r="J98" s="243"/>
      <c r="K98" s="244">
        <v>0.55000000000000004</v>
      </c>
      <c r="L98" s="244"/>
      <c r="M98" s="241">
        <f t="shared" si="53"/>
        <v>0</v>
      </c>
      <c r="N98" s="244"/>
      <c r="O98" s="243"/>
      <c r="P98" s="244"/>
      <c r="Q98" s="243"/>
      <c r="R98" s="244"/>
      <c r="S98" s="243"/>
      <c r="T98" s="243"/>
      <c r="U98" s="241">
        <f t="shared" si="54"/>
        <v>0.06</v>
      </c>
      <c r="V98" s="243"/>
      <c r="W98" s="243"/>
      <c r="X98" s="243"/>
      <c r="Y98" s="243"/>
      <c r="Z98" s="243"/>
      <c r="AA98" s="243"/>
      <c r="AB98" s="243"/>
      <c r="AC98" s="243"/>
      <c r="AD98" s="245">
        <f t="shared" si="55"/>
        <v>0</v>
      </c>
      <c r="AE98" s="243"/>
      <c r="AF98" s="243"/>
      <c r="AG98" s="243"/>
      <c r="AH98" s="243"/>
      <c r="AI98" s="243"/>
      <c r="AJ98" s="243"/>
      <c r="AK98" s="243"/>
      <c r="AL98" s="243"/>
      <c r="AM98" s="243"/>
      <c r="AN98" s="243"/>
      <c r="AO98" s="243"/>
      <c r="AP98" s="243"/>
      <c r="AQ98" s="243"/>
      <c r="AR98" s="243"/>
      <c r="AS98" s="243"/>
      <c r="AT98" s="243"/>
      <c r="AU98" s="243"/>
      <c r="AV98" s="244"/>
      <c r="AW98" s="243"/>
      <c r="AX98" s="244">
        <v>0.02</v>
      </c>
      <c r="AY98" s="244"/>
      <c r="AZ98" s="244"/>
      <c r="BA98" s="244"/>
      <c r="BB98" s="244"/>
      <c r="BC98" s="244"/>
      <c r="BD98" s="244">
        <v>0.04</v>
      </c>
      <c r="BE98" s="244"/>
      <c r="BF98" s="244"/>
      <c r="BG98" s="241">
        <f t="shared" si="56"/>
        <v>0</v>
      </c>
      <c r="BH98" s="239"/>
      <c r="BI98" s="239"/>
      <c r="BJ98" s="246"/>
      <c r="BK98" s="247" t="s">
        <v>409</v>
      </c>
      <c r="BL98" s="239" t="s">
        <v>199</v>
      </c>
      <c r="BM98" s="239"/>
      <c r="BN98" s="239" t="s">
        <v>94</v>
      </c>
      <c r="BO98" s="255" t="s">
        <v>760</v>
      </c>
      <c r="BP98" s="239" t="s">
        <v>606</v>
      </c>
      <c r="BQ98" s="249"/>
      <c r="BT98" s="546"/>
      <c r="BU98" s="251" t="s">
        <v>200</v>
      </c>
      <c r="BZ98" s="250">
        <f t="shared" si="58"/>
        <v>0.91000000000000014</v>
      </c>
      <c r="CI98" s="250" t="s">
        <v>598</v>
      </c>
      <c r="DG98" s="250" t="s">
        <v>723</v>
      </c>
      <c r="DR98" s="250" t="s">
        <v>853</v>
      </c>
    </row>
    <row r="99" spans="1:123" s="83" customFormat="1" ht="56.25" hidden="1" x14ac:dyDescent="0.3">
      <c r="A99" s="291">
        <v>59</v>
      </c>
      <c r="B99" s="292" t="s">
        <v>686</v>
      </c>
      <c r="C99" s="293">
        <f t="shared" si="57"/>
        <v>0.1</v>
      </c>
      <c r="D99" s="293"/>
      <c r="E99" s="293">
        <f t="shared" si="43"/>
        <v>0.1</v>
      </c>
      <c r="F99" s="293">
        <f t="shared" si="44"/>
        <v>0.1</v>
      </c>
      <c r="G99" s="293">
        <f t="shared" si="52"/>
        <v>0</v>
      </c>
      <c r="H99" s="295"/>
      <c r="I99" s="294"/>
      <c r="J99" s="294"/>
      <c r="K99" s="295">
        <v>0.1</v>
      </c>
      <c r="L99" s="295"/>
      <c r="M99" s="293">
        <f t="shared" si="53"/>
        <v>0</v>
      </c>
      <c r="N99" s="295"/>
      <c r="O99" s="294"/>
      <c r="P99" s="295"/>
      <c r="Q99" s="294"/>
      <c r="R99" s="295"/>
      <c r="S99" s="294"/>
      <c r="T99" s="294"/>
      <c r="U99" s="293">
        <f t="shared" si="54"/>
        <v>0</v>
      </c>
      <c r="V99" s="294"/>
      <c r="W99" s="294"/>
      <c r="X99" s="294"/>
      <c r="Y99" s="294"/>
      <c r="Z99" s="294"/>
      <c r="AA99" s="294"/>
      <c r="AB99" s="294"/>
      <c r="AC99" s="294"/>
      <c r="AD99" s="296">
        <f t="shared" si="55"/>
        <v>0</v>
      </c>
      <c r="AE99" s="294"/>
      <c r="AF99" s="294"/>
      <c r="AG99" s="294"/>
      <c r="AH99" s="294"/>
      <c r="AI99" s="294"/>
      <c r="AJ99" s="294"/>
      <c r="AK99" s="294"/>
      <c r="AL99" s="294"/>
      <c r="AM99" s="294"/>
      <c r="AN99" s="294"/>
      <c r="AO99" s="294"/>
      <c r="AP99" s="294"/>
      <c r="AQ99" s="294"/>
      <c r="AR99" s="294"/>
      <c r="AS99" s="294"/>
      <c r="AT99" s="294"/>
      <c r="AU99" s="294"/>
      <c r="AV99" s="295"/>
      <c r="AW99" s="294"/>
      <c r="AX99" s="294"/>
      <c r="AY99" s="295"/>
      <c r="AZ99" s="295"/>
      <c r="BA99" s="294"/>
      <c r="BB99" s="294"/>
      <c r="BC99" s="294"/>
      <c r="BD99" s="295"/>
      <c r="BE99" s="294"/>
      <c r="BF99" s="294"/>
      <c r="BG99" s="293">
        <f t="shared" si="56"/>
        <v>0</v>
      </c>
      <c r="BH99" s="292"/>
      <c r="BI99" s="292"/>
      <c r="BJ99" s="292"/>
      <c r="BK99" s="297" t="s">
        <v>409</v>
      </c>
      <c r="BL99" s="291" t="s">
        <v>199</v>
      </c>
      <c r="BM99" s="291"/>
      <c r="BN99" s="291" t="s">
        <v>94</v>
      </c>
      <c r="BO99" s="291" t="s">
        <v>505</v>
      </c>
      <c r="BP99" s="291" t="s">
        <v>606</v>
      </c>
      <c r="BQ99" s="81" t="s">
        <v>392</v>
      </c>
      <c r="BR99" s="82"/>
      <c r="BS99" s="82"/>
      <c r="BT99" s="547" t="s">
        <v>172</v>
      </c>
      <c r="BU99" s="299" t="s">
        <v>200</v>
      </c>
      <c r="BV99" s="82"/>
      <c r="BW99" s="82"/>
      <c r="BX99" s="82"/>
      <c r="BY99" s="82"/>
      <c r="BZ99" s="82">
        <f t="shared" si="58"/>
        <v>0.1</v>
      </c>
      <c r="CA99" s="82"/>
      <c r="CB99" s="82"/>
      <c r="CC99" s="82"/>
      <c r="CD99" s="82"/>
      <c r="CE99" s="82"/>
      <c r="CF99" s="82"/>
      <c r="CG99" s="82"/>
      <c r="CH99" s="82"/>
      <c r="CJ99" s="82"/>
      <c r="CK99" s="82"/>
      <c r="CL99" s="82"/>
      <c r="CM99" s="82"/>
      <c r="CN99" s="82"/>
      <c r="CO99" s="82"/>
      <c r="CP99" s="82"/>
      <c r="CQ99" s="82"/>
      <c r="CR99" s="82"/>
      <c r="CS99" s="82"/>
      <c r="CT99" s="82"/>
      <c r="CU99" s="82"/>
      <c r="CV99" s="82"/>
      <c r="CW99" s="82"/>
      <c r="CX99" s="82"/>
      <c r="CY99" s="82"/>
      <c r="DR99" s="548" t="s">
        <v>900</v>
      </c>
    </row>
    <row r="100" spans="1:123" s="83" customFormat="1" ht="56.25" hidden="1" x14ac:dyDescent="0.3">
      <c r="A100" s="291">
        <v>60</v>
      </c>
      <c r="B100" s="292" t="s">
        <v>687</v>
      </c>
      <c r="C100" s="293">
        <f t="shared" si="57"/>
        <v>0.14000000000000001</v>
      </c>
      <c r="D100" s="293"/>
      <c r="E100" s="293">
        <f t="shared" si="43"/>
        <v>0.14000000000000001</v>
      </c>
      <c r="F100" s="293">
        <f t="shared" si="44"/>
        <v>0.14000000000000001</v>
      </c>
      <c r="G100" s="293">
        <f t="shared" si="52"/>
        <v>0</v>
      </c>
      <c r="H100" s="295"/>
      <c r="I100" s="294"/>
      <c r="J100" s="294"/>
      <c r="K100" s="295">
        <v>0.14000000000000001</v>
      </c>
      <c r="L100" s="295"/>
      <c r="M100" s="293">
        <f t="shared" si="53"/>
        <v>0</v>
      </c>
      <c r="N100" s="295"/>
      <c r="O100" s="294"/>
      <c r="P100" s="295"/>
      <c r="Q100" s="294"/>
      <c r="R100" s="295"/>
      <c r="S100" s="294"/>
      <c r="T100" s="294"/>
      <c r="U100" s="293">
        <f t="shared" si="54"/>
        <v>0</v>
      </c>
      <c r="V100" s="294"/>
      <c r="W100" s="294"/>
      <c r="X100" s="294"/>
      <c r="Y100" s="294"/>
      <c r="Z100" s="294"/>
      <c r="AA100" s="294"/>
      <c r="AB100" s="294"/>
      <c r="AC100" s="294"/>
      <c r="AD100" s="296">
        <f t="shared" si="55"/>
        <v>0</v>
      </c>
      <c r="AE100" s="294"/>
      <c r="AF100" s="294"/>
      <c r="AG100" s="294"/>
      <c r="AH100" s="294"/>
      <c r="AI100" s="294"/>
      <c r="AJ100" s="294"/>
      <c r="AK100" s="294"/>
      <c r="AL100" s="294"/>
      <c r="AM100" s="294"/>
      <c r="AN100" s="294"/>
      <c r="AO100" s="294"/>
      <c r="AP100" s="294"/>
      <c r="AQ100" s="294"/>
      <c r="AR100" s="294"/>
      <c r="AS100" s="294"/>
      <c r="AT100" s="294"/>
      <c r="AU100" s="294"/>
      <c r="AV100" s="295"/>
      <c r="AW100" s="294"/>
      <c r="AX100" s="294"/>
      <c r="AY100" s="295"/>
      <c r="AZ100" s="295"/>
      <c r="BA100" s="294"/>
      <c r="BB100" s="294"/>
      <c r="BC100" s="294"/>
      <c r="BD100" s="295"/>
      <c r="BE100" s="294"/>
      <c r="BF100" s="294"/>
      <c r="BG100" s="293">
        <f t="shared" si="56"/>
        <v>0</v>
      </c>
      <c r="BH100" s="292"/>
      <c r="BI100" s="292"/>
      <c r="BJ100" s="292"/>
      <c r="BK100" s="297" t="s">
        <v>409</v>
      </c>
      <c r="BL100" s="291" t="s">
        <v>199</v>
      </c>
      <c r="BM100" s="291"/>
      <c r="BN100" s="291" t="s">
        <v>94</v>
      </c>
      <c r="BO100" s="291" t="s">
        <v>505</v>
      </c>
      <c r="BP100" s="291" t="s">
        <v>606</v>
      </c>
      <c r="BQ100" s="81" t="s">
        <v>392</v>
      </c>
      <c r="BR100" s="82"/>
      <c r="BS100" s="82"/>
      <c r="BT100" s="298" t="s">
        <v>172</v>
      </c>
      <c r="BU100" s="299" t="s">
        <v>200</v>
      </c>
      <c r="BV100" s="82"/>
      <c r="BW100" s="82"/>
      <c r="BX100" s="82"/>
      <c r="BY100" s="82"/>
      <c r="BZ100" s="82">
        <f t="shared" si="58"/>
        <v>0.14000000000000001</v>
      </c>
      <c r="CA100" s="82"/>
      <c r="CB100" s="82"/>
      <c r="CC100" s="82"/>
      <c r="CD100" s="82"/>
      <c r="CE100" s="82"/>
      <c r="CF100" s="82"/>
      <c r="CG100" s="82"/>
      <c r="CH100" s="82"/>
      <c r="CJ100" s="82"/>
      <c r="CK100" s="82"/>
      <c r="CL100" s="82"/>
      <c r="CM100" s="82"/>
      <c r="CN100" s="82"/>
      <c r="CO100" s="82"/>
      <c r="CP100" s="82"/>
      <c r="CQ100" s="82"/>
      <c r="CR100" s="82"/>
      <c r="CS100" s="82"/>
      <c r="CT100" s="82"/>
      <c r="CU100" s="82"/>
      <c r="CV100" s="82"/>
      <c r="CW100" s="82"/>
      <c r="CX100" s="82"/>
      <c r="CY100" s="82"/>
      <c r="DR100" s="548" t="s">
        <v>900</v>
      </c>
    </row>
    <row r="101" spans="1:123" ht="56.25" hidden="1" x14ac:dyDescent="0.3">
      <c r="A101" s="149">
        <v>61</v>
      </c>
      <c r="B101" s="56" t="s">
        <v>688</v>
      </c>
      <c r="C101" s="140">
        <f t="shared" si="57"/>
        <v>0.48</v>
      </c>
      <c r="D101" s="140"/>
      <c r="E101" s="140">
        <f t="shared" si="43"/>
        <v>0.48</v>
      </c>
      <c r="F101" s="140">
        <f t="shared" si="44"/>
        <v>0.48</v>
      </c>
      <c r="G101" s="140">
        <f t="shared" si="52"/>
        <v>0</v>
      </c>
      <c r="H101" s="168"/>
      <c r="I101" s="157"/>
      <c r="J101" s="157"/>
      <c r="K101" s="168">
        <v>0.48</v>
      </c>
      <c r="L101" s="168"/>
      <c r="M101" s="140">
        <f t="shared" si="53"/>
        <v>0</v>
      </c>
      <c r="N101" s="168"/>
      <c r="O101" s="157"/>
      <c r="P101" s="168"/>
      <c r="Q101" s="157"/>
      <c r="R101" s="168"/>
      <c r="S101" s="157"/>
      <c r="T101" s="157"/>
      <c r="U101" s="140">
        <f t="shared" si="54"/>
        <v>0</v>
      </c>
      <c r="V101" s="157"/>
      <c r="W101" s="157"/>
      <c r="X101" s="157"/>
      <c r="Y101" s="157"/>
      <c r="Z101" s="157"/>
      <c r="AA101" s="157"/>
      <c r="AB101" s="157"/>
      <c r="AC101" s="157"/>
      <c r="AD101" s="141">
        <f t="shared" si="55"/>
        <v>0</v>
      </c>
      <c r="AE101" s="157"/>
      <c r="AF101" s="157"/>
      <c r="AG101" s="157"/>
      <c r="AH101" s="157"/>
      <c r="AI101" s="157"/>
      <c r="AJ101" s="157"/>
      <c r="AK101" s="157"/>
      <c r="AL101" s="157"/>
      <c r="AM101" s="157"/>
      <c r="AN101" s="157"/>
      <c r="AO101" s="157"/>
      <c r="AP101" s="157"/>
      <c r="AQ101" s="157"/>
      <c r="AR101" s="157"/>
      <c r="AS101" s="157"/>
      <c r="AT101" s="157"/>
      <c r="AU101" s="157"/>
      <c r="AV101" s="168"/>
      <c r="AW101" s="157"/>
      <c r="AX101" s="157"/>
      <c r="AY101" s="168"/>
      <c r="AZ101" s="168"/>
      <c r="BA101" s="157"/>
      <c r="BB101" s="157"/>
      <c r="BC101" s="157"/>
      <c r="BD101" s="168"/>
      <c r="BE101" s="157"/>
      <c r="BF101" s="157"/>
      <c r="BG101" s="140">
        <f t="shared" si="56"/>
        <v>0</v>
      </c>
      <c r="BH101" s="56"/>
      <c r="BI101" s="56"/>
      <c r="BJ101" s="56"/>
      <c r="BK101" s="152" t="s">
        <v>409</v>
      </c>
      <c r="BL101" s="149" t="s">
        <v>199</v>
      </c>
      <c r="BM101" s="149"/>
      <c r="BN101" s="149" t="s">
        <v>94</v>
      </c>
      <c r="BO101" s="149" t="s">
        <v>505</v>
      </c>
      <c r="BP101" s="149" t="s">
        <v>606</v>
      </c>
      <c r="BQ101" s="60" t="s">
        <v>392</v>
      </c>
      <c r="BT101" s="192" t="s">
        <v>172</v>
      </c>
      <c r="BU101" s="170" t="s">
        <v>200</v>
      </c>
      <c r="BZ101" s="39">
        <f t="shared" si="58"/>
        <v>0.48</v>
      </c>
      <c r="DR101" s="46" t="s">
        <v>852</v>
      </c>
      <c r="DS101" s="46" t="s">
        <v>920</v>
      </c>
    </row>
    <row r="102" spans="1:123" ht="56.25" hidden="1" x14ac:dyDescent="0.3">
      <c r="A102" s="149">
        <v>62</v>
      </c>
      <c r="B102" s="56" t="s">
        <v>689</v>
      </c>
      <c r="C102" s="140">
        <f t="shared" si="57"/>
        <v>0.4</v>
      </c>
      <c r="D102" s="140"/>
      <c r="E102" s="140">
        <f t="shared" si="43"/>
        <v>0.4</v>
      </c>
      <c r="F102" s="140">
        <f t="shared" si="44"/>
        <v>0.4</v>
      </c>
      <c r="G102" s="140">
        <f t="shared" si="52"/>
        <v>0</v>
      </c>
      <c r="H102" s="168"/>
      <c r="I102" s="157"/>
      <c r="J102" s="157"/>
      <c r="K102" s="168">
        <v>0.4</v>
      </c>
      <c r="L102" s="168"/>
      <c r="M102" s="140">
        <f t="shared" si="53"/>
        <v>0</v>
      </c>
      <c r="N102" s="168"/>
      <c r="O102" s="157"/>
      <c r="P102" s="168"/>
      <c r="Q102" s="157"/>
      <c r="R102" s="168"/>
      <c r="S102" s="157"/>
      <c r="T102" s="157"/>
      <c r="U102" s="140">
        <f t="shared" si="54"/>
        <v>0</v>
      </c>
      <c r="V102" s="157"/>
      <c r="W102" s="157"/>
      <c r="X102" s="157"/>
      <c r="Y102" s="157"/>
      <c r="Z102" s="157"/>
      <c r="AA102" s="157"/>
      <c r="AB102" s="157"/>
      <c r="AC102" s="157"/>
      <c r="AD102" s="141">
        <f t="shared" si="55"/>
        <v>0</v>
      </c>
      <c r="AE102" s="157"/>
      <c r="AF102" s="157"/>
      <c r="AG102" s="157"/>
      <c r="AH102" s="157"/>
      <c r="AI102" s="157"/>
      <c r="AJ102" s="157"/>
      <c r="AK102" s="157"/>
      <c r="AL102" s="157"/>
      <c r="AM102" s="157"/>
      <c r="AN102" s="157"/>
      <c r="AO102" s="157"/>
      <c r="AP102" s="157"/>
      <c r="AQ102" s="157"/>
      <c r="AR102" s="157"/>
      <c r="AS102" s="157"/>
      <c r="AT102" s="157"/>
      <c r="AU102" s="157"/>
      <c r="AV102" s="168"/>
      <c r="AW102" s="157"/>
      <c r="AX102" s="157"/>
      <c r="AY102" s="168"/>
      <c r="AZ102" s="168"/>
      <c r="BA102" s="157"/>
      <c r="BB102" s="157"/>
      <c r="BC102" s="157"/>
      <c r="BD102" s="168"/>
      <c r="BE102" s="157"/>
      <c r="BF102" s="157"/>
      <c r="BG102" s="140">
        <f t="shared" si="56"/>
        <v>0</v>
      </c>
      <c r="BH102" s="56"/>
      <c r="BI102" s="56"/>
      <c r="BJ102" s="56"/>
      <c r="BK102" s="152" t="s">
        <v>409</v>
      </c>
      <c r="BL102" s="149" t="s">
        <v>199</v>
      </c>
      <c r="BM102" s="149"/>
      <c r="BN102" s="149" t="s">
        <v>94</v>
      </c>
      <c r="BO102" s="149" t="s">
        <v>505</v>
      </c>
      <c r="BP102" s="149" t="s">
        <v>606</v>
      </c>
      <c r="BQ102" s="60" t="s">
        <v>392</v>
      </c>
      <c r="BT102" s="192" t="s">
        <v>172</v>
      </c>
      <c r="BU102" s="170" t="s">
        <v>200</v>
      </c>
      <c r="BZ102" s="39">
        <f t="shared" si="58"/>
        <v>0.4</v>
      </c>
      <c r="DR102" s="46" t="s">
        <v>852</v>
      </c>
    </row>
    <row r="103" spans="1:123" ht="56.25" hidden="1" x14ac:dyDescent="0.3">
      <c r="A103" s="149">
        <v>63</v>
      </c>
      <c r="B103" s="56" t="s">
        <v>691</v>
      </c>
      <c r="C103" s="140">
        <f t="shared" si="57"/>
        <v>0.43</v>
      </c>
      <c r="D103" s="140"/>
      <c r="E103" s="140">
        <f t="shared" si="43"/>
        <v>0.43</v>
      </c>
      <c r="F103" s="140">
        <f t="shared" si="44"/>
        <v>0.43</v>
      </c>
      <c r="G103" s="140">
        <f t="shared" si="52"/>
        <v>0</v>
      </c>
      <c r="H103" s="168"/>
      <c r="I103" s="157"/>
      <c r="J103" s="157"/>
      <c r="K103" s="168">
        <v>0.43</v>
      </c>
      <c r="L103" s="168"/>
      <c r="M103" s="140">
        <f t="shared" si="53"/>
        <v>0</v>
      </c>
      <c r="N103" s="168"/>
      <c r="O103" s="157"/>
      <c r="P103" s="168"/>
      <c r="Q103" s="157"/>
      <c r="R103" s="168"/>
      <c r="S103" s="157"/>
      <c r="T103" s="157"/>
      <c r="U103" s="140">
        <f t="shared" si="54"/>
        <v>0</v>
      </c>
      <c r="V103" s="157"/>
      <c r="W103" s="157"/>
      <c r="X103" s="157"/>
      <c r="Y103" s="157"/>
      <c r="Z103" s="157"/>
      <c r="AA103" s="157"/>
      <c r="AB103" s="157"/>
      <c r="AC103" s="157"/>
      <c r="AD103" s="141">
        <f t="shared" si="55"/>
        <v>0</v>
      </c>
      <c r="AE103" s="157"/>
      <c r="AF103" s="157"/>
      <c r="AG103" s="157"/>
      <c r="AH103" s="157"/>
      <c r="AI103" s="157"/>
      <c r="AJ103" s="157"/>
      <c r="AK103" s="157"/>
      <c r="AL103" s="157"/>
      <c r="AM103" s="157"/>
      <c r="AN103" s="157"/>
      <c r="AO103" s="157"/>
      <c r="AP103" s="157"/>
      <c r="AQ103" s="157"/>
      <c r="AR103" s="157"/>
      <c r="AS103" s="157"/>
      <c r="AT103" s="157"/>
      <c r="AU103" s="157"/>
      <c r="AV103" s="168"/>
      <c r="AW103" s="157"/>
      <c r="AX103" s="157"/>
      <c r="AY103" s="168"/>
      <c r="AZ103" s="168"/>
      <c r="BA103" s="157"/>
      <c r="BB103" s="157"/>
      <c r="BC103" s="157"/>
      <c r="BD103" s="168"/>
      <c r="BE103" s="157"/>
      <c r="BF103" s="157"/>
      <c r="BG103" s="140">
        <f t="shared" si="56"/>
        <v>0</v>
      </c>
      <c r="BH103" s="56"/>
      <c r="BI103" s="56"/>
      <c r="BJ103" s="56"/>
      <c r="BK103" s="152" t="s">
        <v>409</v>
      </c>
      <c r="BL103" s="149" t="s">
        <v>199</v>
      </c>
      <c r="BM103" s="149"/>
      <c r="BN103" s="149" t="s">
        <v>94</v>
      </c>
      <c r="BO103" s="149" t="s">
        <v>505</v>
      </c>
      <c r="BP103" s="149" t="s">
        <v>606</v>
      </c>
      <c r="BQ103" s="60" t="s">
        <v>392</v>
      </c>
      <c r="BT103" s="192" t="s">
        <v>172</v>
      </c>
      <c r="BU103" s="170" t="s">
        <v>200</v>
      </c>
      <c r="BZ103" s="39">
        <f t="shared" si="58"/>
        <v>0.43</v>
      </c>
      <c r="DR103" s="46" t="s">
        <v>852</v>
      </c>
      <c r="DS103" s="46" t="s">
        <v>920</v>
      </c>
    </row>
    <row r="104" spans="1:123" ht="56.25" hidden="1" x14ac:dyDescent="0.3">
      <c r="A104" s="149">
        <v>64</v>
      </c>
      <c r="B104" s="197" t="s">
        <v>205</v>
      </c>
      <c r="C104" s="140">
        <f t="shared" si="57"/>
        <v>0.16</v>
      </c>
      <c r="D104" s="140"/>
      <c r="E104" s="140">
        <f t="shared" si="43"/>
        <v>0.16</v>
      </c>
      <c r="F104" s="140">
        <f t="shared" si="44"/>
        <v>0.16</v>
      </c>
      <c r="G104" s="140">
        <f t="shared" si="52"/>
        <v>0</v>
      </c>
      <c r="H104" s="198"/>
      <c r="I104" s="157"/>
      <c r="J104" s="157"/>
      <c r="K104" s="198">
        <v>0.16</v>
      </c>
      <c r="L104" s="198"/>
      <c r="M104" s="140">
        <f t="shared" si="53"/>
        <v>0</v>
      </c>
      <c r="N104" s="198"/>
      <c r="O104" s="157"/>
      <c r="P104" s="198"/>
      <c r="Q104" s="157"/>
      <c r="R104" s="198"/>
      <c r="S104" s="157"/>
      <c r="T104" s="157"/>
      <c r="U104" s="140">
        <f t="shared" si="54"/>
        <v>0</v>
      </c>
      <c r="V104" s="157"/>
      <c r="W104" s="157"/>
      <c r="X104" s="157"/>
      <c r="Y104" s="157"/>
      <c r="Z104" s="157"/>
      <c r="AA104" s="157"/>
      <c r="AB104" s="157"/>
      <c r="AC104" s="157"/>
      <c r="AD104" s="141">
        <f t="shared" si="55"/>
        <v>0</v>
      </c>
      <c r="AE104" s="157"/>
      <c r="AF104" s="157"/>
      <c r="AG104" s="157"/>
      <c r="AH104" s="157"/>
      <c r="AI104" s="157"/>
      <c r="AJ104" s="157"/>
      <c r="AK104" s="157"/>
      <c r="AL104" s="157"/>
      <c r="AM104" s="157"/>
      <c r="AN104" s="157"/>
      <c r="AO104" s="157"/>
      <c r="AP104" s="157"/>
      <c r="AQ104" s="157"/>
      <c r="AR104" s="157"/>
      <c r="AS104" s="157"/>
      <c r="AT104" s="157"/>
      <c r="AU104" s="157"/>
      <c r="AV104" s="198"/>
      <c r="AW104" s="157"/>
      <c r="AX104" s="157"/>
      <c r="AY104" s="198"/>
      <c r="AZ104" s="198"/>
      <c r="BA104" s="157"/>
      <c r="BB104" s="157"/>
      <c r="BC104" s="157"/>
      <c r="BD104" s="198"/>
      <c r="BE104" s="157"/>
      <c r="BF104" s="157"/>
      <c r="BG104" s="140">
        <f t="shared" si="56"/>
        <v>0</v>
      </c>
      <c r="BH104" s="56"/>
      <c r="BI104" s="56"/>
      <c r="BJ104" s="56"/>
      <c r="BK104" s="152" t="s">
        <v>409</v>
      </c>
      <c r="BL104" s="149" t="s">
        <v>199</v>
      </c>
      <c r="BM104" s="149"/>
      <c r="BN104" s="149" t="s">
        <v>94</v>
      </c>
      <c r="BO104" s="149" t="s">
        <v>505</v>
      </c>
      <c r="BP104" s="149" t="s">
        <v>606</v>
      </c>
      <c r="BQ104" s="60" t="s">
        <v>392</v>
      </c>
      <c r="BT104" s="199" t="s">
        <v>166</v>
      </c>
      <c r="BU104" s="170">
        <v>2022</v>
      </c>
      <c r="BZ104" s="39">
        <f t="shared" si="58"/>
        <v>0.16</v>
      </c>
      <c r="DR104" s="46" t="s">
        <v>852</v>
      </c>
      <c r="DS104" s="46" t="s">
        <v>920</v>
      </c>
    </row>
    <row r="105" spans="1:123" ht="56.25" hidden="1" x14ac:dyDescent="0.3">
      <c r="A105" s="149">
        <v>65</v>
      </c>
      <c r="B105" s="197" t="s">
        <v>206</v>
      </c>
      <c r="C105" s="140">
        <f t="shared" si="57"/>
        <v>0.12</v>
      </c>
      <c r="D105" s="140"/>
      <c r="E105" s="140">
        <f t="shared" ref="E105:E168" si="59">F105+U105+BG105</f>
        <v>0.12</v>
      </c>
      <c r="F105" s="140">
        <f t="shared" ref="F105:F168" si="60">G105+K105+L105+M105+R105+S105+T105</f>
        <v>0.12</v>
      </c>
      <c r="G105" s="140">
        <f t="shared" ref="G105:G135" si="61">H105+I105+J105</f>
        <v>0</v>
      </c>
      <c r="H105" s="198"/>
      <c r="I105" s="157"/>
      <c r="J105" s="157"/>
      <c r="K105" s="198">
        <v>0.12</v>
      </c>
      <c r="L105" s="198"/>
      <c r="M105" s="140">
        <f t="shared" ref="M105:M136" si="62">SUM(N105:P105)</f>
        <v>0</v>
      </c>
      <c r="N105" s="198"/>
      <c r="O105" s="157"/>
      <c r="P105" s="198"/>
      <c r="Q105" s="157"/>
      <c r="R105" s="198"/>
      <c r="S105" s="157"/>
      <c r="T105" s="157"/>
      <c r="U105" s="140">
        <f t="shared" ref="U105:U136" si="63">V105+W105+X105+Y105+Z105+AA105+AB105+AC105+AD105+AU105+AV105+AW105+AX105+AY105+AZ105+BA105+BB105+BC105+BD105+BE105+BF105</f>
        <v>0</v>
      </c>
      <c r="V105" s="157"/>
      <c r="W105" s="157"/>
      <c r="X105" s="157"/>
      <c r="Y105" s="157"/>
      <c r="Z105" s="157"/>
      <c r="AA105" s="157"/>
      <c r="AB105" s="157"/>
      <c r="AC105" s="157"/>
      <c r="AD105" s="141">
        <f t="shared" ref="AD105:AD136" si="64">SUM(AE105:AT105)</f>
        <v>0</v>
      </c>
      <c r="AE105" s="157"/>
      <c r="AF105" s="157"/>
      <c r="AG105" s="157"/>
      <c r="AH105" s="157"/>
      <c r="AI105" s="157"/>
      <c r="AJ105" s="157"/>
      <c r="AK105" s="157"/>
      <c r="AL105" s="157"/>
      <c r="AM105" s="157"/>
      <c r="AN105" s="157"/>
      <c r="AO105" s="157"/>
      <c r="AP105" s="157"/>
      <c r="AQ105" s="157"/>
      <c r="AR105" s="157"/>
      <c r="AS105" s="157"/>
      <c r="AT105" s="157"/>
      <c r="AU105" s="157"/>
      <c r="AV105" s="198"/>
      <c r="AW105" s="157"/>
      <c r="AX105" s="157"/>
      <c r="AY105" s="198"/>
      <c r="AZ105" s="198"/>
      <c r="BA105" s="157"/>
      <c r="BB105" s="157"/>
      <c r="BC105" s="157"/>
      <c r="BD105" s="198"/>
      <c r="BE105" s="157"/>
      <c r="BF105" s="157"/>
      <c r="BG105" s="140">
        <f t="shared" ref="BG105:BG135" si="65">BH105+BI105+BJ105</f>
        <v>0</v>
      </c>
      <c r="BH105" s="56"/>
      <c r="BI105" s="56"/>
      <c r="BJ105" s="56"/>
      <c r="BK105" s="152" t="s">
        <v>409</v>
      </c>
      <c r="BL105" s="149" t="s">
        <v>199</v>
      </c>
      <c r="BM105" s="149"/>
      <c r="BN105" s="149" t="s">
        <v>94</v>
      </c>
      <c r="BO105" s="149" t="s">
        <v>505</v>
      </c>
      <c r="BP105" s="149" t="s">
        <v>606</v>
      </c>
      <c r="BQ105" s="60" t="s">
        <v>392</v>
      </c>
      <c r="BT105" s="199" t="s">
        <v>166</v>
      </c>
      <c r="BU105" s="170">
        <v>2022</v>
      </c>
      <c r="BZ105" s="39">
        <f t="shared" si="58"/>
        <v>0.12</v>
      </c>
      <c r="DR105" s="46" t="s">
        <v>852</v>
      </c>
    </row>
    <row r="106" spans="1:123" ht="56.25" hidden="1" x14ac:dyDescent="0.3">
      <c r="A106" s="149">
        <v>66</v>
      </c>
      <c r="B106" s="197" t="s">
        <v>382</v>
      </c>
      <c r="C106" s="140">
        <f t="shared" si="57"/>
        <v>0.08</v>
      </c>
      <c r="D106" s="140"/>
      <c r="E106" s="140">
        <f t="shared" si="59"/>
        <v>0.08</v>
      </c>
      <c r="F106" s="140">
        <f t="shared" si="60"/>
        <v>0.08</v>
      </c>
      <c r="G106" s="140">
        <f t="shared" si="61"/>
        <v>0</v>
      </c>
      <c r="H106" s="198"/>
      <c r="I106" s="157"/>
      <c r="J106" s="157"/>
      <c r="K106" s="198">
        <v>0.08</v>
      </c>
      <c r="L106" s="198"/>
      <c r="M106" s="140">
        <f t="shared" si="62"/>
        <v>0</v>
      </c>
      <c r="N106" s="198"/>
      <c r="O106" s="157"/>
      <c r="P106" s="198"/>
      <c r="Q106" s="157"/>
      <c r="R106" s="198"/>
      <c r="S106" s="157"/>
      <c r="T106" s="157"/>
      <c r="U106" s="140">
        <f t="shared" si="63"/>
        <v>0</v>
      </c>
      <c r="V106" s="157"/>
      <c r="W106" s="157"/>
      <c r="X106" s="157"/>
      <c r="Y106" s="157"/>
      <c r="Z106" s="157"/>
      <c r="AA106" s="157"/>
      <c r="AB106" s="157"/>
      <c r="AC106" s="157"/>
      <c r="AD106" s="141">
        <f t="shared" si="64"/>
        <v>0</v>
      </c>
      <c r="AE106" s="157"/>
      <c r="AF106" s="157"/>
      <c r="AG106" s="157"/>
      <c r="AH106" s="157"/>
      <c r="AI106" s="157"/>
      <c r="AJ106" s="157"/>
      <c r="AK106" s="157"/>
      <c r="AL106" s="157"/>
      <c r="AM106" s="157"/>
      <c r="AN106" s="157"/>
      <c r="AO106" s="157"/>
      <c r="AP106" s="157"/>
      <c r="AQ106" s="157"/>
      <c r="AR106" s="157"/>
      <c r="AS106" s="157"/>
      <c r="AT106" s="157"/>
      <c r="AU106" s="157"/>
      <c r="AV106" s="198"/>
      <c r="AW106" s="157"/>
      <c r="AX106" s="157"/>
      <c r="AY106" s="198"/>
      <c r="AZ106" s="198"/>
      <c r="BA106" s="157"/>
      <c r="BB106" s="157"/>
      <c r="BC106" s="157"/>
      <c r="BD106" s="198"/>
      <c r="BE106" s="157"/>
      <c r="BF106" s="157"/>
      <c r="BG106" s="140">
        <f t="shared" si="65"/>
        <v>0</v>
      </c>
      <c r="BH106" s="56"/>
      <c r="BI106" s="56"/>
      <c r="BJ106" s="56"/>
      <c r="BK106" s="152" t="s">
        <v>409</v>
      </c>
      <c r="BL106" s="149" t="s">
        <v>199</v>
      </c>
      <c r="BM106" s="149"/>
      <c r="BN106" s="149" t="s">
        <v>94</v>
      </c>
      <c r="BO106" s="149" t="s">
        <v>505</v>
      </c>
      <c r="BP106" s="149" t="s">
        <v>606</v>
      </c>
      <c r="BQ106" s="60" t="s">
        <v>392</v>
      </c>
      <c r="BT106" s="199" t="s">
        <v>166</v>
      </c>
      <c r="BU106" s="170">
        <v>2022</v>
      </c>
      <c r="BZ106" s="39">
        <f t="shared" si="58"/>
        <v>0.08</v>
      </c>
      <c r="DR106" s="46" t="s">
        <v>852</v>
      </c>
    </row>
    <row r="107" spans="1:123" s="83" customFormat="1" ht="56.25" hidden="1" x14ac:dyDescent="0.3">
      <c r="A107" s="291">
        <v>67</v>
      </c>
      <c r="B107" s="549" t="s">
        <v>207</v>
      </c>
      <c r="C107" s="293">
        <f t="shared" si="57"/>
        <v>0.16</v>
      </c>
      <c r="D107" s="293"/>
      <c r="E107" s="293">
        <f t="shared" si="59"/>
        <v>0.16</v>
      </c>
      <c r="F107" s="293">
        <f t="shared" si="60"/>
        <v>0.16</v>
      </c>
      <c r="G107" s="293">
        <f t="shared" si="61"/>
        <v>0</v>
      </c>
      <c r="H107" s="550"/>
      <c r="I107" s="294"/>
      <c r="J107" s="294"/>
      <c r="K107" s="550">
        <v>0.16</v>
      </c>
      <c r="L107" s="550"/>
      <c r="M107" s="293">
        <f t="shared" si="62"/>
        <v>0</v>
      </c>
      <c r="N107" s="550"/>
      <c r="O107" s="294"/>
      <c r="P107" s="550"/>
      <c r="Q107" s="294"/>
      <c r="R107" s="550"/>
      <c r="S107" s="294"/>
      <c r="T107" s="294"/>
      <c r="U107" s="293">
        <f t="shared" si="63"/>
        <v>0</v>
      </c>
      <c r="V107" s="294"/>
      <c r="W107" s="294"/>
      <c r="X107" s="294"/>
      <c r="Y107" s="294"/>
      <c r="Z107" s="294"/>
      <c r="AA107" s="294"/>
      <c r="AB107" s="294"/>
      <c r="AC107" s="294"/>
      <c r="AD107" s="296">
        <f t="shared" si="64"/>
        <v>0</v>
      </c>
      <c r="AE107" s="294"/>
      <c r="AF107" s="294"/>
      <c r="AG107" s="294"/>
      <c r="AH107" s="294"/>
      <c r="AI107" s="294"/>
      <c r="AJ107" s="294"/>
      <c r="AK107" s="294"/>
      <c r="AL107" s="294"/>
      <c r="AM107" s="294"/>
      <c r="AN107" s="294"/>
      <c r="AO107" s="294"/>
      <c r="AP107" s="294"/>
      <c r="AQ107" s="294"/>
      <c r="AR107" s="294"/>
      <c r="AS107" s="294"/>
      <c r="AT107" s="294"/>
      <c r="AU107" s="294"/>
      <c r="AV107" s="550"/>
      <c r="AW107" s="294"/>
      <c r="AX107" s="294"/>
      <c r="AY107" s="550"/>
      <c r="AZ107" s="550"/>
      <c r="BA107" s="294"/>
      <c r="BB107" s="294"/>
      <c r="BC107" s="294"/>
      <c r="BD107" s="550"/>
      <c r="BE107" s="294"/>
      <c r="BF107" s="294"/>
      <c r="BG107" s="293">
        <f t="shared" si="65"/>
        <v>0</v>
      </c>
      <c r="BH107" s="292"/>
      <c r="BI107" s="292"/>
      <c r="BJ107" s="292"/>
      <c r="BK107" s="297" t="s">
        <v>409</v>
      </c>
      <c r="BL107" s="291" t="s">
        <v>199</v>
      </c>
      <c r="BM107" s="291"/>
      <c r="BN107" s="291" t="s">
        <v>94</v>
      </c>
      <c r="BO107" s="291" t="s">
        <v>505</v>
      </c>
      <c r="BP107" s="291" t="s">
        <v>606</v>
      </c>
      <c r="BQ107" s="81" t="s">
        <v>392</v>
      </c>
      <c r="BR107" s="82"/>
      <c r="BS107" s="82"/>
      <c r="BT107" s="551" t="s">
        <v>166</v>
      </c>
      <c r="BU107" s="299">
        <v>2022</v>
      </c>
      <c r="BV107" s="82"/>
      <c r="BW107" s="82"/>
      <c r="BX107" s="82"/>
      <c r="BY107" s="82"/>
      <c r="BZ107" s="82">
        <f t="shared" si="58"/>
        <v>0.16</v>
      </c>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DR107" s="83" t="s">
        <v>900</v>
      </c>
    </row>
    <row r="108" spans="1:123" s="83" customFormat="1" ht="56.25" hidden="1" x14ac:dyDescent="0.3">
      <c r="A108" s="291">
        <v>68</v>
      </c>
      <c r="B108" s="549" t="s">
        <v>208</v>
      </c>
      <c r="C108" s="293">
        <f t="shared" si="57"/>
        <v>0.48</v>
      </c>
      <c r="D108" s="293"/>
      <c r="E108" s="293">
        <f t="shared" si="59"/>
        <v>0.48</v>
      </c>
      <c r="F108" s="293">
        <f t="shared" si="60"/>
        <v>0.48</v>
      </c>
      <c r="G108" s="293">
        <f t="shared" si="61"/>
        <v>0</v>
      </c>
      <c r="H108" s="550"/>
      <c r="I108" s="294"/>
      <c r="J108" s="294"/>
      <c r="K108" s="550">
        <v>0.48</v>
      </c>
      <c r="L108" s="550"/>
      <c r="M108" s="293">
        <f t="shared" si="62"/>
        <v>0</v>
      </c>
      <c r="N108" s="550"/>
      <c r="O108" s="294"/>
      <c r="P108" s="550"/>
      <c r="Q108" s="294"/>
      <c r="R108" s="550"/>
      <c r="S108" s="294"/>
      <c r="T108" s="294"/>
      <c r="U108" s="293">
        <f t="shared" si="63"/>
        <v>0</v>
      </c>
      <c r="V108" s="294"/>
      <c r="W108" s="294"/>
      <c r="X108" s="294"/>
      <c r="Y108" s="294"/>
      <c r="Z108" s="294"/>
      <c r="AA108" s="294"/>
      <c r="AB108" s="294"/>
      <c r="AC108" s="294"/>
      <c r="AD108" s="296">
        <f t="shared" si="64"/>
        <v>0</v>
      </c>
      <c r="AE108" s="294"/>
      <c r="AF108" s="294"/>
      <c r="AG108" s="294"/>
      <c r="AH108" s="294"/>
      <c r="AI108" s="294"/>
      <c r="AJ108" s="294"/>
      <c r="AK108" s="294"/>
      <c r="AL108" s="294"/>
      <c r="AM108" s="294"/>
      <c r="AN108" s="294"/>
      <c r="AO108" s="294"/>
      <c r="AP108" s="294"/>
      <c r="AQ108" s="294"/>
      <c r="AR108" s="294"/>
      <c r="AS108" s="294"/>
      <c r="AT108" s="294"/>
      <c r="AU108" s="294"/>
      <c r="AV108" s="550"/>
      <c r="AW108" s="294"/>
      <c r="AX108" s="294"/>
      <c r="AY108" s="550"/>
      <c r="AZ108" s="550"/>
      <c r="BA108" s="294"/>
      <c r="BB108" s="294"/>
      <c r="BC108" s="294"/>
      <c r="BD108" s="550"/>
      <c r="BE108" s="294"/>
      <c r="BF108" s="294"/>
      <c r="BG108" s="293">
        <f t="shared" si="65"/>
        <v>0</v>
      </c>
      <c r="BH108" s="292"/>
      <c r="BI108" s="292"/>
      <c r="BJ108" s="292"/>
      <c r="BK108" s="297" t="s">
        <v>409</v>
      </c>
      <c r="BL108" s="291" t="s">
        <v>199</v>
      </c>
      <c r="BM108" s="291"/>
      <c r="BN108" s="291" t="s">
        <v>94</v>
      </c>
      <c r="BO108" s="291" t="s">
        <v>505</v>
      </c>
      <c r="BP108" s="291" t="s">
        <v>606</v>
      </c>
      <c r="BQ108" s="81" t="s">
        <v>392</v>
      </c>
      <c r="BR108" s="82"/>
      <c r="BS108" s="82"/>
      <c r="BT108" s="551" t="s">
        <v>79</v>
      </c>
      <c r="BU108" s="299">
        <v>2022</v>
      </c>
      <c r="BV108" s="82"/>
      <c r="BW108" s="82"/>
      <c r="BX108" s="82"/>
      <c r="BY108" s="82"/>
      <c r="BZ108" s="82">
        <f t="shared" si="58"/>
        <v>0.48</v>
      </c>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DR108" s="83" t="s">
        <v>900</v>
      </c>
    </row>
    <row r="109" spans="1:123" s="83" customFormat="1" ht="56.25" hidden="1" x14ac:dyDescent="0.3">
      <c r="A109" s="291">
        <v>69</v>
      </c>
      <c r="B109" s="549" t="s">
        <v>209</v>
      </c>
      <c r="C109" s="293">
        <f t="shared" si="57"/>
        <v>0.32</v>
      </c>
      <c r="D109" s="293"/>
      <c r="E109" s="293">
        <f t="shared" si="59"/>
        <v>0.32</v>
      </c>
      <c r="F109" s="293">
        <f t="shared" si="60"/>
        <v>0.32</v>
      </c>
      <c r="G109" s="293">
        <f t="shared" si="61"/>
        <v>0</v>
      </c>
      <c r="H109" s="550"/>
      <c r="I109" s="294"/>
      <c r="J109" s="294"/>
      <c r="K109" s="550">
        <v>0.32</v>
      </c>
      <c r="L109" s="550"/>
      <c r="M109" s="293">
        <f t="shared" si="62"/>
        <v>0</v>
      </c>
      <c r="N109" s="550"/>
      <c r="O109" s="294"/>
      <c r="P109" s="550"/>
      <c r="Q109" s="294"/>
      <c r="R109" s="550"/>
      <c r="S109" s="294"/>
      <c r="T109" s="294"/>
      <c r="U109" s="293">
        <f t="shared" si="63"/>
        <v>0</v>
      </c>
      <c r="V109" s="294"/>
      <c r="W109" s="294"/>
      <c r="X109" s="294"/>
      <c r="Y109" s="294"/>
      <c r="Z109" s="294"/>
      <c r="AA109" s="294"/>
      <c r="AB109" s="294"/>
      <c r="AC109" s="294"/>
      <c r="AD109" s="296">
        <f t="shared" si="64"/>
        <v>0</v>
      </c>
      <c r="AE109" s="294"/>
      <c r="AF109" s="294"/>
      <c r="AG109" s="294"/>
      <c r="AH109" s="294"/>
      <c r="AI109" s="294"/>
      <c r="AJ109" s="294"/>
      <c r="AK109" s="294"/>
      <c r="AL109" s="294"/>
      <c r="AM109" s="294"/>
      <c r="AN109" s="294"/>
      <c r="AO109" s="294"/>
      <c r="AP109" s="294"/>
      <c r="AQ109" s="294"/>
      <c r="AR109" s="294"/>
      <c r="AS109" s="294"/>
      <c r="AT109" s="294"/>
      <c r="AU109" s="294"/>
      <c r="AV109" s="550"/>
      <c r="AW109" s="294"/>
      <c r="AX109" s="294"/>
      <c r="AY109" s="550"/>
      <c r="AZ109" s="550"/>
      <c r="BA109" s="294"/>
      <c r="BB109" s="294"/>
      <c r="BC109" s="294"/>
      <c r="BD109" s="550"/>
      <c r="BE109" s="294"/>
      <c r="BF109" s="294"/>
      <c r="BG109" s="293">
        <f t="shared" si="65"/>
        <v>0</v>
      </c>
      <c r="BH109" s="292"/>
      <c r="BI109" s="292"/>
      <c r="BJ109" s="292"/>
      <c r="BK109" s="297" t="s">
        <v>409</v>
      </c>
      <c r="BL109" s="291" t="s">
        <v>199</v>
      </c>
      <c r="BM109" s="291"/>
      <c r="BN109" s="291" t="s">
        <v>94</v>
      </c>
      <c r="BO109" s="291" t="s">
        <v>505</v>
      </c>
      <c r="BP109" s="291" t="s">
        <v>606</v>
      </c>
      <c r="BQ109" s="81" t="s">
        <v>392</v>
      </c>
      <c r="BR109" s="82"/>
      <c r="BS109" s="82"/>
      <c r="BT109" s="551" t="s">
        <v>166</v>
      </c>
      <c r="BU109" s="299">
        <v>2022</v>
      </c>
      <c r="BV109" s="82"/>
      <c r="BW109" s="82"/>
      <c r="BX109" s="82"/>
      <c r="BY109" s="82"/>
      <c r="BZ109" s="82">
        <f t="shared" si="58"/>
        <v>0.32</v>
      </c>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DR109" s="83" t="s">
        <v>900</v>
      </c>
    </row>
    <row r="110" spans="1:123" s="83" customFormat="1" ht="56.25" hidden="1" x14ac:dyDescent="0.3">
      <c r="A110" s="291">
        <v>70</v>
      </c>
      <c r="B110" s="549" t="s">
        <v>530</v>
      </c>
      <c r="C110" s="293">
        <f t="shared" si="57"/>
        <v>0.08</v>
      </c>
      <c r="D110" s="293"/>
      <c r="E110" s="293">
        <f t="shared" si="59"/>
        <v>0.08</v>
      </c>
      <c r="F110" s="293">
        <f t="shared" si="60"/>
        <v>0.08</v>
      </c>
      <c r="G110" s="293">
        <f t="shared" si="61"/>
        <v>0</v>
      </c>
      <c r="H110" s="550"/>
      <c r="I110" s="294"/>
      <c r="J110" s="294"/>
      <c r="K110" s="550">
        <v>0.08</v>
      </c>
      <c r="L110" s="550"/>
      <c r="M110" s="293">
        <f t="shared" si="62"/>
        <v>0</v>
      </c>
      <c r="N110" s="550"/>
      <c r="O110" s="294"/>
      <c r="P110" s="550"/>
      <c r="Q110" s="294"/>
      <c r="R110" s="550"/>
      <c r="S110" s="294"/>
      <c r="T110" s="294"/>
      <c r="U110" s="293">
        <f t="shared" si="63"/>
        <v>0</v>
      </c>
      <c r="V110" s="294"/>
      <c r="W110" s="294"/>
      <c r="X110" s="294"/>
      <c r="Y110" s="294"/>
      <c r="Z110" s="294"/>
      <c r="AA110" s="294"/>
      <c r="AB110" s="294"/>
      <c r="AC110" s="294"/>
      <c r="AD110" s="296">
        <f t="shared" si="64"/>
        <v>0</v>
      </c>
      <c r="AE110" s="294"/>
      <c r="AF110" s="294"/>
      <c r="AG110" s="294"/>
      <c r="AH110" s="294"/>
      <c r="AI110" s="294"/>
      <c r="AJ110" s="294"/>
      <c r="AK110" s="294"/>
      <c r="AL110" s="294"/>
      <c r="AM110" s="294"/>
      <c r="AN110" s="294"/>
      <c r="AO110" s="294"/>
      <c r="AP110" s="294"/>
      <c r="AQ110" s="294"/>
      <c r="AR110" s="294"/>
      <c r="AS110" s="294"/>
      <c r="AT110" s="294"/>
      <c r="AU110" s="294"/>
      <c r="AV110" s="550"/>
      <c r="AW110" s="294"/>
      <c r="AX110" s="294"/>
      <c r="AY110" s="550"/>
      <c r="AZ110" s="550"/>
      <c r="BA110" s="294"/>
      <c r="BB110" s="294"/>
      <c r="BC110" s="294"/>
      <c r="BD110" s="550"/>
      <c r="BE110" s="294"/>
      <c r="BF110" s="294"/>
      <c r="BG110" s="293">
        <f t="shared" si="65"/>
        <v>0</v>
      </c>
      <c r="BH110" s="292"/>
      <c r="BI110" s="292"/>
      <c r="BJ110" s="292"/>
      <c r="BK110" s="297" t="s">
        <v>409</v>
      </c>
      <c r="BL110" s="291" t="s">
        <v>199</v>
      </c>
      <c r="BM110" s="291"/>
      <c r="BN110" s="291" t="s">
        <v>94</v>
      </c>
      <c r="BO110" s="291" t="s">
        <v>505</v>
      </c>
      <c r="BP110" s="291" t="s">
        <v>606</v>
      </c>
      <c r="BQ110" s="81" t="s">
        <v>392</v>
      </c>
      <c r="BR110" s="82"/>
      <c r="BS110" s="82"/>
      <c r="BT110" s="551" t="s">
        <v>166</v>
      </c>
      <c r="BU110" s="299">
        <v>2022</v>
      </c>
      <c r="BV110" s="82"/>
      <c r="BW110" s="82"/>
      <c r="BX110" s="82"/>
      <c r="BY110" s="82"/>
      <c r="BZ110" s="82">
        <f t="shared" si="58"/>
        <v>0.08</v>
      </c>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DR110" s="83" t="s">
        <v>900</v>
      </c>
    </row>
    <row r="111" spans="1:123" ht="56.25" hidden="1" x14ac:dyDescent="0.3">
      <c r="A111" s="149">
        <v>71</v>
      </c>
      <c r="B111" s="56" t="s">
        <v>378</v>
      </c>
      <c r="C111" s="140">
        <f t="shared" si="57"/>
        <v>0.6</v>
      </c>
      <c r="D111" s="140"/>
      <c r="E111" s="140">
        <f t="shared" si="59"/>
        <v>0.6</v>
      </c>
      <c r="F111" s="140">
        <f t="shared" si="60"/>
        <v>0.6</v>
      </c>
      <c r="G111" s="140">
        <f t="shared" si="61"/>
        <v>0</v>
      </c>
      <c r="H111" s="157"/>
      <c r="I111" s="157"/>
      <c r="J111" s="157"/>
      <c r="K111" s="168">
        <v>0.6</v>
      </c>
      <c r="L111" s="140"/>
      <c r="M111" s="140">
        <f t="shared" si="62"/>
        <v>0</v>
      </c>
      <c r="N111" s="157"/>
      <c r="O111" s="157"/>
      <c r="P111" s="140"/>
      <c r="Q111" s="157"/>
      <c r="R111" s="157"/>
      <c r="S111" s="157"/>
      <c r="T111" s="157"/>
      <c r="U111" s="140">
        <f t="shared" si="63"/>
        <v>0</v>
      </c>
      <c r="V111" s="157"/>
      <c r="W111" s="157"/>
      <c r="X111" s="157"/>
      <c r="Y111" s="157"/>
      <c r="Z111" s="157"/>
      <c r="AA111" s="157"/>
      <c r="AB111" s="157"/>
      <c r="AC111" s="157"/>
      <c r="AD111" s="141">
        <f t="shared" si="64"/>
        <v>0</v>
      </c>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40">
        <f t="shared" si="65"/>
        <v>0</v>
      </c>
      <c r="BH111" s="56"/>
      <c r="BI111" s="56"/>
      <c r="BJ111" s="56"/>
      <c r="BK111" s="152" t="s">
        <v>409</v>
      </c>
      <c r="BL111" s="156" t="s">
        <v>132</v>
      </c>
      <c r="BM111" s="149"/>
      <c r="BN111" s="149" t="s">
        <v>94</v>
      </c>
      <c r="BO111" s="149" t="s">
        <v>711</v>
      </c>
      <c r="BP111" s="149" t="s">
        <v>607</v>
      </c>
      <c r="BQ111" s="60" t="s">
        <v>392</v>
      </c>
      <c r="BT111" s="170" t="s">
        <v>166</v>
      </c>
      <c r="BU111" s="200">
        <v>2021</v>
      </c>
      <c r="BZ111" s="39">
        <f t="shared" si="58"/>
        <v>0.6</v>
      </c>
      <c r="DR111" s="46" t="s">
        <v>852</v>
      </c>
    </row>
    <row r="112" spans="1:123" ht="56.25" hidden="1" x14ac:dyDescent="0.3">
      <c r="A112" s="149">
        <v>72</v>
      </c>
      <c r="B112" s="56" t="s">
        <v>379</v>
      </c>
      <c r="C112" s="140">
        <f t="shared" si="57"/>
        <v>0.6</v>
      </c>
      <c r="D112" s="140"/>
      <c r="E112" s="140">
        <f t="shared" si="59"/>
        <v>0.6</v>
      </c>
      <c r="F112" s="140">
        <f t="shared" si="60"/>
        <v>0.6</v>
      </c>
      <c r="G112" s="140">
        <f t="shared" si="61"/>
        <v>0</v>
      </c>
      <c r="H112" s="157"/>
      <c r="I112" s="157"/>
      <c r="J112" s="157"/>
      <c r="K112" s="168">
        <v>0.6</v>
      </c>
      <c r="L112" s="140"/>
      <c r="M112" s="140">
        <f t="shared" si="62"/>
        <v>0</v>
      </c>
      <c r="N112" s="157"/>
      <c r="O112" s="157"/>
      <c r="P112" s="140"/>
      <c r="Q112" s="157"/>
      <c r="R112" s="157"/>
      <c r="S112" s="157"/>
      <c r="T112" s="157"/>
      <c r="U112" s="140">
        <f t="shared" si="63"/>
        <v>0</v>
      </c>
      <c r="V112" s="157"/>
      <c r="W112" s="157"/>
      <c r="X112" s="157"/>
      <c r="Y112" s="157"/>
      <c r="Z112" s="157"/>
      <c r="AA112" s="157"/>
      <c r="AB112" s="157"/>
      <c r="AC112" s="157"/>
      <c r="AD112" s="141">
        <f t="shared" si="64"/>
        <v>0</v>
      </c>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40">
        <f t="shared" si="65"/>
        <v>0</v>
      </c>
      <c r="BH112" s="56"/>
      <c r="BI112" s="56"/>
      <c r="BJ112" s="56"/>
      <c r="BK112" s="152" t="s">
        <v>409</v>
      </c>
      <c r="BL112" s="156" t="s">
        <v>132</v>
      </c>
      <c r="BM112" s="149"/>
      <c r="BN112" s="149" t="s">
        <v>94</v>
      </c>
      <c r="BO112" s="149" t="s">
        <v>711</v>
      </c>
      <c r="BP112" s="149" t="s">
        <v>607</v>
      </c>
      <c r="BQ112" s="60" t="s">
        <v>392</v>
      </c>
      <c r="BT112" s="170" t="s">
        <v>166</v>
      </c>
      <c r="BU112" s="200">
        <v>2021</v>
      </c>
      <c r="BZ112" s="39">
        <f t="shared" si="58"/>
        <v>0.6</v>
      </c>
      <c r="DR112" s="46" t="s">
        <v>852</v>
      </c>
    </row>
    <row r="113" spans="1:123" ht="56.25" hidden="1" x14ac:dyDescent="0.3">
      <c r="A113" s="149">
        <v>73</v>
      </c>
      <c r="B113" s="56" t="s">
        <v>211</v>
      </c>
      <c r="C113" s="140">
        <f t="shared" si="57"/>
        <v>0.78</v>
      </c>
      <c r="D113" s="140"/>
      <c r="E113" s="140">
        <f t="shared" si="59"/>
        <v>0.78</v>
      </c>
      <c r="F113" s="140">
        <f t="shared" si="60"/>
        <v>0.78</v>
      </c>
      <c r="G113" s="140">
        <f t="shared" si="61"/>
        <v>0</v>
      </c>
      <c r="H113" s="157"/>
      <c r="I113" s="157"/>
      <c r="J113" s="157"/>
      <c r="K113" s="168">
        <v>0.78</v>
      </c>
      <c r="L113" s="140"/>
      <c r="M113" s="140">
        <f t="shared" si="62"/>
        <v>0</v>
      </c>
      <c r="N113" s="157"/>
      <c r="O113" s="157"/>
      <c r="P113" s="140"/>
      <c r="Q113" s="157"/>
      <c r="R113" s="157"/>
      <c r="S113" s="157"/>
      <c r="T113" s="157"/>
      <c r="U113" s="140">
        <f t="shared" si="63"/>
        <v>0</v>
      </c>
      <c r="V113" s="157"/>
      <c r="W113" s="157"/>
      <c r="X113" s="157"/>
      <c r="Y113" s="157"/>
      <c r="Z113" s="157"/>
      <c r="AA113" s="157"/>
      <c r="AB113" s="157"/>
      <c r="AC113" s="157"/>
      <c r="AD113" s="141">
        <f t="shared" si="64"/>
        <v>0</v>
      </c>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40">
        <f t="shared" si="65"/>
        <v>0</v>
      </c>
      <c r="BH113" s="56"/>
      <c r="BI113" s="56"/>
      <c r="BJ113" s="56"/>
      <c r="BK113" s="152" t="s">
        <v>409</v>
      </c>
      <c r="BL113" s="156" t="s">
        <v>132</v>
      </c>
      <c r="BM113" s="149"/>
      <c r="BN113" s="149" t="s">
        <v>94</v>
      </c>
      <c r="BO113" s="149" t="s">
        <v>711</v>
      </c>
      <c r="BP113" s="149" t="s">
        <v>607</v>
      </c>
      <c r="BQ113" s="60" t="s">
        <v>392</v>
      </c>
      <c r="BT113" s="170" t="s">
        <v>166</v>
      </c>
      <c r="BU113" s="200">
        <v>2021</v>
      </c>
      <c r="BZ113" s="39">
        <f t="shared" si="58"/>
        <v>0.78</v>
      </c>
      <c r="DR113" s="46" t="s">
        <v>852</v>
      </c>
    </row>
    <row r="114" spans="1:123" ht="56.25" hidden="1" x14ac:dyDescent="0.3">
      <c r="A114" s="149">
        <v>74</v>
      </c>
      <c r="B114" s="56" t="s">
        <v>380</v>
      </c>
      <c r="C114" s="140">
        <f t="shared" si="57"/>
        <v>0.2</v>
      </c>
      <c r="D114" s="140"/>
      <c r="E114" s="140">
        <f t="shared" si="59"/>
        <v>0.2</v>
      </c>
      <c r="F114" s="140">
        <f t="shared" si="60"/>
        <v>0.2</v>
      </c>
      <c r="G114" s="140">
        <f t="shared" si="61"/>
        <v>0</v>
      </c>
      <c r="H114" s="157"/>
      <c r="I114" s="157"/>
      <c r="J114" s="157"/>
      <c r="K114" s="168">
        <v>0.2</v>
      </c>
      <c r="L114" s="140"/>
      <c r="M114" s="140">
        <f t="shared" si="62"/>
        <v>0</v>
      </c>
      <c r="N114" s="157"/>
      <c r="O114" s="157"/>
      <c r="P114" s="140"/>
      <c r="Q114" s="157"/>
      <c r="R114" s="157"/>
      <c r="S114" s="157"/>
      <c r="T114" s="157"/>
      <c r="U114" s="140">
        <f t="shared" si="63"/>
        <v>0</v>
      </c>
      <c r="V114" s="157"/>
      <c r="W114" s="157"/>
      <c r="X114" s="157"/>
      <c r="Y114" s="157"/>
      <c r="Z114" s="157"/>
      <c r="AA114" s="157"/>
      <c r="AB114" s="157"/>
      <c r="AC114" s="157"/>
      <c r="AD114" s="141">
        <f t="shared" si="64"/>
        <v>0</v>
      </c>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40">
        <f t="shared" si="65"/>
        <v>0</v>
      </c>
      <c r="BH114" s="56"/>
      <c r="BI114" s="56"/>
      <c r="BJ114" s="56"/>
      <c r="BK114" s="152" t="s">
        <v>409</v>
      </c>
      <c r="BL114" s="156" t="s">
        <v>132</v>
      </c>
      <c r="BM114" s="149"/>
      <c r="BN114" s="149" t="s">
        <v>94</v>
      </c>
      <c r="BO114" s="149" t="s">
        <v>711</v>
      </c>
      <c r="BP114" s="149" t="s">
        <v>607</v>
      </c>
      <c r="BQ114" s="60" t="s">
        <v>392</v>
      </c>
      <c r="BT114" s="170" t="s">
        <v>166</v>
      </c>
      <c r="BU114" s="200">
        <v>2021</v>
      </c>
      <c r="BZ114" s="39">
        <f t="shared" si="58"/>
        <v>0.2</v>
      </c>
      <c r="DR114" s="46" t="s">
        <v>852</v>
      </c>
    </row>
    <row r="115" spans="1:123" ht="56.25" hidden="1" x14ac:dyDescent="0.3">
      <c r="A115" s="149">
        <v>75</v>
      </c>
      <c r="B115" s="56" t="s">
        <v>212</v>
      </c>
      <c r="C115" s="140">
        <f t="shared" si="57"/>
        <v>0.1</v>
      </c>
      <c r="D115" s="140"/>
      <c r="E115" s="140">
        <f t="shared" si="59"/>
        <v>0.1</v>
      </c>
      <c r="F115" s="140">
        <f t="shared" si="60"/>
        <v>0.1</v>
      </c>
      <c r="G115" s="140">
        <f t="shared" si="61"/>
        <v>0</v>
      </c>
      <c r="H115" s="157"/>
      <c r="I115" s="157"/>
      <c r="J115" s="157"/>
      <c r="K115" s="168">
        <v>0.1</v>
      </c>
      <c r="L115" s="140"/>
      <c r="M115" s="140">
        <f t="shared" si="62"/>
        <v>0</v>
      </c>
      <c r="N115" s="157"/>
      <c r="O115" s="157"/>
      <c r="P115" s="140"/>
      <c r="Q115" s="157"/>
      <c r="R115" s="157"/>
      <c r="S115" s="157"/>
      <c r="T115" s="157"/>
      <c r="U115" s="140">
        <f t="shared" si="63"/>
        <v>0</v>
      </c>
      <c r="V115" s="157"/>
      <c r="W115" s="157"/>
      <c r="X115" s="157"/>
      <c r="Y115" s="157"/>
      <c r="Z115" s="157"/>
      <c r="AA115" s="157"/>
      <c r="AB115" s="157"/>
      <c r="AC115" s="157"/>
      <c r="AD115" s="141">
        <f t="shared" si="64"/>
        <v>0</v>
      </c>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40">
        <f t="shared" si="65"/>
        <v>0</v>
      </c>
      <c r="BH115" s="56"/>
      <c r="BI115" s="56"/>
      <c r="BJ115" s="56"/>
      <c r="BK115" s="152" t="s">
        <v>409</v>
      </c>
      <c r="BL115" s="156" t="s">
        <v>132</v>
      </c>
      <c r="BM115" s="149"/>
      <c r="BN115" s="149" t="s">
        <v>94</v>
      </c>
      <c r="BO115" s="149" t="s">
        <v>711</v>
      </c>
      <c r="BP115" s="149" t="s">
        <v>607</v>
      </c>
      <c r="BQ115" s="60" t="s">
        <v>392</v>
      </c>
      <c r="BT115" s="170" t="s">
        <v>166</v>
      </c>
      <c r="BU115" s="200">
        <v>2021</v>
      </c>
      <c r="BZ115" s="39">
        <f t="shared" si="58"/>
        <v>0.1</v>
      </c>
      <c r="DR115" s="46" t="s">
        <v>852</v>
      </c>
    </row>
    <row r="116" spans="1:123" ht="56.25" hidden="1" x14ac:dyDescent="0.3">
      <c r="A116" s="149">
        <v>76</v>
      </c>
      <c r="B116" s="56" t="s">
        <v>213</v>
      </c>
      <c r="C116" s="140">
        <f t="shared" si="57"/>
        <v>1.2</v>
      </c>
      <c r="D116" s="140"/>
      <c r="E116" s="140">
        <f t="shared" si="59"/>
        <v>1.2</v>
      </c>
      <c r="F116" s="140">
        <f t="shared" si="60"/>
        <v>1.2</v>
      </c>
      <c r="G116" s="140">
        <f t="shared" si="61"/>
        <v>0</v>
      </c>
      <c r="H116" s="157"/>
      <c r="I116" s="157"/>
      <c r="J116" s="157"/>
      <c r="K116" s="168">
        <v>1.2</v>
      </c>
      <c r="L116" s="140"/>
      <c r="M116" s="140">
        <f t="shared" si="62"/>
        <v>0</v>
      </c>
      <c r="N116" s="157"/>
      <c r="O116" s="157"/>
      <c r="P116" s="140"/>
      <c r="Q116" s="157"/>
      <c r="R116" s="157"/>
      <c r="S116" s="157"/>
      <c r="T116" s="157"/>
      <c r="U116" s="140">
        <f t="shared" si="63"/>
        <v>0</v>
      </c>
      <c r="V116" s="157"/>
      <c r="W116" s="157"/>
      <c r="X116" s="157"/>
      <c r="Y116" s="157"/>
      <c r="Z116" s="157"/>
      <c r="AA116" s="157"/>
      <c r="AB116" s="157"/>
      <c r="AC116" s="157"/>
      <c r="AD116" s="141">
        <f t="shared" si="64"/>
        <v>0</v>
      </c>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40">
        <f t="shared" si="65"/>
        <v>0</v>
      </c>
      <c r="BH116" s="56"/>
      <c r="BI116" s="56"/>
      <c r="BJ116" s="56"/>
      <c r="BK116" s="152" t="s">
        <v>409</v>
      </c>
      <c r="BL116" s="156" t="s">
        <v>132</v>
      </c>
      <c r="BM116" s="149"/>
      <c r="BN116" s="149" t="s">
        <v>94</v>
      </c>
      <c r="BO116" s="149" t="s">
        <v>711</v>
      </c>
      <c r="BP116" s="149" t="s">
        <v>607</v>
      </c>
      <c r="BQ116" s="60" t="s">
        <v>392</v>
      </c>
      <c r="BT116" s="170" t="s">
        <v>166</v>
      </c>
      <c r="BU116" s="200">
        <v>2021</v>
      </c>
      <c r="BZ116" s="39">
        <f t="shared" si="58"/>
        <v>1.2</v>
      </c>
      <c r="DR116" s="46" t="s">
        <v>852</v>
      </c>
      <c r="DS116" s="46" t="s">
        <v>920</v>
      </c>
    </row>
    <row r="117" spans="1:123" ht="56.25" hidden="1" x14ac:dyDescent="0.3">
      <c r="A117" s="149">
        <v>77</v>
      </c>
      <c r="B117" s="56" t="s">
        <v>214</v>
      </c>
      <c r="C117" s="140">
        <f t="shared" si="57"/>
        <v>1.32</v>
      </c>
      <c r="D117" s="140"/>
      <c r="E117" s="140">
        <f t="shared" si="59"/>
        <v>1.32</v>
      </c>
      <c r="F117" s="140">
        <f t="shared" si="60"/>
        <v>1.32</v>
      </c>
      <c r="G117" s="140">
        <f t="shared" si="61"/>
        <v>0</v>
      </c>
      <c r="H117" s="157"/>
      <c r="I117" s="157"/>
      <c r="J117" s="157"/>
      <c r="K117" s="168">
        <v>1.32</v>
      </c>
      <c r="L117" s="157"/>
      <c r="M117" s="140">
        <f t="shared" si="62"/>
        <v>0</v>
      </c>
      <c r="N117" s="157"/>
      <c r="O117" s="157"/>
      <c r="P117" s="157"/>
      <c r="Q117" s="157"/>
      <c r="R117" s="157"/>
      <c r="S117" s="157"/>
      <c r="T117" s="157"/>
      <c r="U117" s="140">
        <f t="shared" si="63"/>
        <v>0</v>
      </c>
      <c r="V117" s="157"/>
      <c r="W117" s="157"/>
      <c r="X117" s="157"/>
      <c r="Y117" s="157"/>
      <c r="Z117" s="157"/>
      <c r="AA117" s="157"/>
      <c r="AB117" s="157"/>
      <c r="AC117" s="157"/>
      <c r="AD117" s="141">
        <f t="shared" si="64"/>
        <v>0</v>
      </c>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40">
        <f t="shared" si="65"/>
        <v>0</v>
      </c>
      <c r="BH117" s="56"/>
      <c r="BI117" s="56"/>
      <c r="BJ117" s="56"/>
      <c r="BK117" s="152" t="s">
        <v>409</v>
      </c>
      <c r="BL117" s="156" t="s">
        <v>132</v>
      </c>
      <c r="BM117" s="149"/>
      <c r="BN117" s="149" t="s">
        <v>94</v>
      </c>
      <c r="BO117" s="149" t="s">
        <v>711</v>
      </c>
      <c r="BP117" s="149" t="s">
        <v>606</v>
      </c>
      <c r="BQ117" s="60" t="s">
        <v>392</v>
      </c>
      <c r="BT117" s="46"/>
      <c r="BZ117" s="39">
        <f t="shared" si="58"/>
        <v>1.32</v>
      </c>
      <c r="DR117" s="46" t="s">
        <v>852</v>
      </c>
    </row>
    <row r="118" spans="1:123" ht="56.25" hidden="1" x14ac:dyDescent="0.3">
      <c r="A118" s="149">
        <v>78</v>
      </c>
      <c r="B118" s="56" t="s">
        <v>215</v>
      </c>
      <c r="C118" s="140">
        <f t="shared" si="57"/>
        <v>1.1499999999999999</v>
      </c>
      <c r="D118" s="140"/>
      <c r="E118" s="140">
        <f t="shared" si="59"/>
        <v>1.1499999999999999</v>
      </c>
      <c r="F118" s="140">
        <f t="shared" si="60"/>
        <v>1.1499999999999999</v>
      </c>
      <c r="G118" s="140">
        <f t="shared" si="61"/>
        <v>0</v>
      </c>
      <c r="H118" s="157"/>
      <c r="I118" s="157"/>
      <c r="J118" s="157"/>
      <c r="K118" s="168">
        <v>1.1499999999999999</v>
      </c>
      <c r="L118" s="140"/>
      <c r="M118" s="140">
        <f t="shared" si="62"/>
        <v>0</v>
      </c>
      <c r="N118" s="157"/>
      <c r="O118" s="157"/>
      <c r="P118" s="140"/>
      <c r="Q118" s="157"/>
      <c r="R118" s="157"/>
      <c r="S118" s="157"/>
      <c r="T118" s="157"/>
      <c r="U118" s="140">
        <f t="shared" si="63"/>
        <v>0</v>
      </c>
      <c r="V118" s="157"/>
      <c r="W118" s="157"/>
      <c r="X118" s="157"/>
      <c r="Y118" s="157"/>
      <c r="Z118" s="157"/>
      <c r="AA118" s="157"/>
      <c r="AB118" s="157"/>
      <c r="AC118" s="157"/>
      <c r="AD118" s="141">
        <f t="shared" si="64"/>
        <v>0</v>
      </c>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40">
        <f t="shared" si="65"/>
        <v>0</v>
      </c>
      <c r="BH118" s="56"/>
      <c r="BI118" s="56"/>
      <c r="BJ118" s="56"/>
      <c r="BK118" s="152" t="s">
        <v>409</v>
      </c>
      <c r="BL118" s="156" t="s">
        <v>132</v>
      </c>
      <c r="BM118" s="149"/>
      <c r="BN118" s="149" t="s">
        <v>94</v>
      </c>
      <c r="BO118" s="149" t="s">
        <v>711</v>
      </c>
      <c r="BP118" s="149" t="s">
        <v>606</v>
      </c>
      <c r="BQ118" s="60" t="s">
        <v>392</v>
      </c>
      <c r="BT118" s="170" t="s">
        <v>166</v>
      </c>
      <c r="BZ118" s="39">
        <f t="shared" si="58"/>
        <v>1.1499999999999999</v>
      </c>
      <c r="DR118" s="46" t="s">
        <v>852</v>
      </c>
    </row>
    <row r="119" spans="1:123" s="250" customFormat="1" ht="56.25" x14ac:dyDescent="0.3">
      <c r="A119" s="239">
        <v>79</v>
      </c>
      <c r="B119" s="341" t="s">
        <v>741</v>
      </c>
      <c r="C119" s="241">
        <f t="shared" si="57"/>
        <v>0.2</v>
      </c>
      <c r="D119" s="241">
        <v>0.2</v>
      </c>
      <c r="E119" s="241">
        <f t="shared" si="59"/>
        <v>0</v>
      </c>
      <c r="F119" s="241">
        <f t="shared" si="60"/>
        <v>0</v>
      </c>
      <c r="G119" s="140">
        <f t="shared" si="61"/>
        <v>0</v>
      </c>
      <c r="H119" s="157"/>
      <c r="I119" s="157"/>
      <c r="J119" s="157"/>
      <c r="K119" s="243"/>
      <c r="L119" s="243"/>
      <c r="M119" s="241">
        <f t="shared" si="62"/>
        <v>0</v>
      </c>
      <c r="N119" s="243"/>
      <c r="O119" s="157"/>
      <c r="P119" s="244"/>
      <c r="Q119" s="243"/>
      <c r="R119" s="157"/>
      <c r="S119" s="157"/>
      <c r="T119" s="157"/>
      <c r="U119" s="241">
        <f t="shared" si="63"/>
        <v>0</v>
      </c>
      <c r="V119" s="157"/>
      <c r="W119" s="157"/>
      <c r="X119" s="157"/>
      <c r="Y119" s="157"/>
      <c r="Z119" s="157"/>
      <c r="AA119" s="157"/>
      <c r="AB119" s="157"/>
      <c r="AC119" s="157"/>
      <c r="AD119" s="141">
        <f t="shared" si="64"/>
        <v>0</v>
      </c>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40">
        <f t="shared" si="65"/>
        <v>0</v>
      </c>
      <c r="BH119" s="56"/>
      <c r="BI119" s="56"/>
      <c r="BJ119" s="56"/>
      <c r="BK119" s="152" t="s">
        <v>409</v>
      </c>
      <c r="BL119" s="305" t="s">
        <v>450</v>
      </c>
      <c r="BM119" s="149"/>
      <c r="BN119" s="239" t="s">
        <v>94</v>
      </c>
      <c r="BO119" s="239" t="s">
        <v>711</v>
      </c>
      <c r="BP119" s="239" t="s">
        <v>606</v>
      </c>
      <c r="BQ119" s="60" t="s">
        <v>392</v>
      </c>
      <c r="BR119" s="39"/>
      <c r="BS119" s="39"/>
      <c r="BT119" s="170" t="s">
        <v>133</v>
      </c>
      <c r="BU119" s="39"/>
      <c r="BV119" s="39"/>
      <c r="BW119" s="39"/>
      <c r="BX119" s="39"/>
      <c r="BY119" s="39"/>
      <c r="BZ119" s="39">
        <f t="shared" si="58"/>
        <v>0</v>
      </c>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46"/>
      <c r="DA119" s="46"/>
      <c r="DB119" s="46"/>
      <c r="DC119" s="46"/>
      <c r="DD119" s="46"/>
      <c r="DE119" s="46"/>
      <c r="DF119" s="46" t="s">
        <v>745</v>
      </c>
      <c r="DG119" s="46"/>
      <c r="DH119" s="46"/>
      <c r="DI119" s="46"/>
      <c r="DJ119" s="46"/>
      <c r="DK119" s="46"/>
      <c r="DL119" s="46"/>
      <c r="DM119" s="46"/>
      <c r="DN119" s="46"/>
      <c r="DO119" s="46"/>
      <c r="DP119" s="46"/>
      <c r="DQ119" s="46"/>
      <c r="DR119" s="250" t="s">
        <v>853</v>
      </c>
    </row>
    <row r="120" spans="1:123" ht="56.25" x14ac:dyDescent="0.3">
      <c r="A120" s="149">
        <v>80</v>
      </c>
      <c r="B120" s="56" t="s">
        <v>742</v>
      </c>
      <c r="C120" s="140">
        <f t="shared" si="57"/>
        <v>0.1</v>
      </c>
      <c r="D120" s="140">
        <v>0.1</v>
      </c>
      <c r="E120" s="140">
        <f t="shared" si="59"/>
        <v>0</v>
      </c>
      <c r="F120" s="140">
        <f t="shared" si="60"/>
        <v>0</v>
      </c>
      <c r="G120" s="140">
        <f t="shared" si="61"/>
        <v>0</v>
      </c>
      <c r="H120" s="157"/>
      <c r="I120" s="157"/>
      <c r="J120" s="157"/>
      <c r="K120" s="157"/>
      <c r="L120" s="157"/>
      <c r="M120" s="140">
        <f t="shared" si="62"/>
        <v>0</v>
      </c>
      <c r="N120" s="157"/>
      <c r="O120" s="157"/>
      <c r="P120" s="157"/>
      <c r="Q120" s="157"/>
      <c r="R120" s="157"/>
      <c r="S120" s="157"/>
      <c r="T120" s="157"/>
      <c r="U120" s="140">
        <f t="shared" si="63"/>
        <v>0</v>
      </c>
      <c r="V120" s="157"/>
      <c r="W120" s="157"/>
      <c r="X120" s="157"/>
      <c r="Y120" s="157"/>
      <c r="Z120" s="157"/>
      <c r="AA120" s="157"/>
      <c r="AB120" s="157"/>
      <c r="AC120" s="157"/>
      <c r="AD120" s="141">
        <f t="shared" si="64"/>
        <v>0</v>
      </c>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40">
        <f t="shared" si="65"/>
        <v>0</v>
      </c>
      <c r="BH120" s="56"/>
      <c r="BI120" s="56"/>
      <c r="BJ120" s="56"/>
      <c r="BK120" s="152" t="s">
        <v>409</v>
      </c>
      <c r="BL120" s="156" t="s">
        <v>450</v>
      </c>
      <c r="BM120" s="149"/>
      <c r="BN120" s="149" t="s">
        <v>94</v>
      </c>
      <c r="BO120" s="149" t="s">
        <v>711</v>
      </c>
      <c r="BP120" s="149" t="s">
        <v>606</v>
      </c>
      <c r="BQ120" s="60" t="s">
        <v>392</v>
      </c>
      <c r="BT120" s="170" t="s">
        <v>133</v>
      </c>
      <c r="BZ120" s="39">
        <f t="shared" si="58"/>
        <v>0</v>
      </c>
      <c r="DF120" s="46" t="s">
        <v>745</v>
      </c>
      <c r="DR120" s="46" t="s">
        <v>852</v>
      </c>
    </row>
    <row r="121" spans="1:123" ht="56.25" x14ac:dyDescent="0.3">
      <c r="A121" s="149">
        <v>81</v>
      </c>
      <c r="B121" s="56" t="s">
        <v>743</v>
      </c>
      <c r="C121" s="140">
        <f t="shared" si="57"/>
        <v>0.1</v>
      </c>
      <c r="D121" s="140">
        <v>0.1</v>
      </c>
      <c r="E121" s="140">
        <f t="shared" si="59"/>
        <v>0</v>
      </c>
      <c r="F121" s="140">
        <f t="shared" si="60"/>
        <v>0</v>
      </c>
      <c r="G121" s="140">
        <f t="shared" si="61"/>
        <v>0</v>
      </c>
      <c r="H121" s="157"/>
      <c r="I121" s="157"/>
      <c r="J121" s="157"/>
      <c r="K121" s="157"/>
      <c r="L121" s="157"/>
      <c r="M121" s="140">
        <f t="shared" si="62"/>
        <v>0</v>
      </c>
      <c r="N121" s="157"/>
      <c r="O121" s="157"/>
      <c r="P121" s="168"/>
      <c r="Q121" s="157"/>
      <c r="R121" s="157"/>
      <c r="S121" s="157"/>
      <c r="T121" s="157"/>
      <c r="U121" s="140">
        <f t="shared" si="63"/>
        <v>0</v>
      </c>
      <c r="V121" s="157"/>
      <c r="W121" s="157"/>
      <c r="X121" s="157"/>
      <c r="Y121" s="157"/>
      <c r="Z121" s="157"/>
      <c r="AA121" s="157"/>
      <c r="AB121" s="157"/>
      <c r="AC121" s="157"/>
      <c r="AD121" s="141">
        <f t="shared" si="64"/>
        <v>0</v>
      </c>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40">
        <f t="shared" si="65"/>
        <v>0</v>
      </c>
      <c r="BH121" s="56"/>
      <c r="BI121" s="56"/>
      <c r="BJ121" s="56"/>
      <c r="BK121" s="152" t="s">
        <v>409</v>
      </c>
      <c r="BL121" s="156" t="s">
        <v>450</v>
      </c>
      <c r="BM121" s="149"/>
      <c r="BN121" s="149" t="s">
        <v>94</v>
      </c>
      <c r="BO121" s="149" t="s">
        <v>711</v>
      </c>
      <c r="BP121" s="149" t="s">
        <v>606</v>
      </c>
      <c r="BQ121" s="60" t="s">
        <v>392</v>
      </c>
      <c r="BR121" s="46"/>
      <c r="BS121" s="46"/>
      <c r="BT121" s="170" t="s">
        <v>133</v>
      </c>
      <c r="BU121" s="46"/>
      <c r="BV121" s="46"/>
      <c r="BW121" s="46"/>
      <c r="BX121" s="46"/>
      <c r="BY121" s="46"/>
      <c r="BZ121" s="46">
        <f t="shared" si="58"/>
        <v>0</v>
      </c>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DF121" s="46" t="s">
        <v>745</v>
      </c>
      <c r="DR121" s="46" t="s">
        <v>852</v>
      </c>
    </row>
    <row r="122" spans="1:123" s="339" customFormat="1" ht="56.25" x14ac:dyDescent="0.3">
      <c r="A122" s="552">
        <v>82</v>
      </c>
      <c r="B122" s="553" t="s">
        <v>744</v>
      </c>
      <c r="C122" s="554">
        <f t="shared" si="57"/>
        <v>0.18000000000000002</v>
      </c>
      <c r="D122" s="554">
        <v>0.17</v>
      </c>
      <c r="E122" s="554">
        <f t="shared" si="59"/>
        <v>0.01</v>
      </c>
      <c r="F122" s="554">
        <f t="shared" si="60"/>
        <v>0.01</v>
      </c>
      <c r="G122" s="293">
        <f t="shared" si="61"/>
        <v>0</v>
      </c>
      <c r="H122" s="294"/>
      <c r="I122" s="294"/>
      <c r="J122" s="294"/>
      <c r="K122" s="555"/>
      <c r="L122" s="555"/>
      <c r="M122" s="554">
        <f t="shared" si="62"/>
        <v>0.01</v>
      </c>
      <c r="N122" s="555"/>
      <c r="O122" s="294"/>
      <c r="P122" s="556">
        <v>0.01</v>
      </c>
      <c r="Q122" s="555"/>
      <c r="R122" s="294"/>
      <c r="S122" s="294"/>
      <c r="T122" s="294"/>
      <c r="U122" s="554">
        <f t="shared" si="63"/>
        <v>0</v>
      </c>
      <c r="V122" s="294"/>
      <c r="W122" s="294"/>
      <c r="X122" s="294"/>
      <c r="Y122" s="294"/>
      <c r="Z122" s="294"/>
      <c r="AA122" s="294"/>
      <c r="AB122" s="294"/>
      <c r="AC122" s="294"/>
      <c r="AD122" s="296">
        <f t="shared" si="64"/>
        <v>0</v>
      </c>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3">
        <f t="shared" si="65"/>
        <v>0</v>
      </c>
      <c r="BH122" s="292"/>
      <c r="BI122" s="292"/>
      <c r="BJ122" s="292"/>
      <c r="BK122" s="297" t="s">
        <v>409</v>
      </c>
      <c r="BL122" s="557" t="s">
        <v>450</v>
      </c>
      <c r="BM122" s="291"/>
      <c r="BN122" s="552" t="s">
        <v>94</v>
      </c>
      <c r="BO122" s="552" t="s">
        <v>505</v>
      </c>
      <c r="BP122" s="552" t="s">
        <v>606</v>
      </c>
      <c r="BQ122" s="81" t="s">
        <v>392</v>
      </c>
      <c r="BR122" s="82"/>
      <c r="BS122" s="82"/>
      <c r="BT122" s="299" t="s">
        <v>133</v>
      </c>
      <c r="BU122" s="82"/>
      <c r="BV122" s="82"/>
      <c r="BW122" s="82"/>
      <c r="BX122" s="82"/>
      <c r="BY122" s="82"/>
      <c r="BZ122" s="82">
        <f t="shared" si="58"/>
        <v>0.02</v>
      </c>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3"/>
      <c r="DA122" s="83"/>
      <c r="DB122" s="83"/>
      <c r="DC122" s="83"/>
      <c r="DD122" s="83"/>
      <c r="DE122" s="83"/>
      <c r="DF122" s="83" t="s">
        <v>745</v>
      </c>
      <c r="DG122" s="83"/>
      <c r="DH122" s="83"/>
      <c r="DI122" s="83"/>
      <c r="DJ122" s="83"/>
      <c r="DK122" s="83"/>
      <c r="DL122" s="83"/>
      <c r="DM122" s="83"/>
      <c r="DN122" s="83"/>
      <c r="DO122" s="83"/>
      <c r="DP122" s="83"/>
      <c r="DQ122" s="83"/>
      <c r="DR122" s="339" t="s">
        <v>900</v>
      </c>
    </row>
    <row r="123" spans="1:123" ht="56.25" x14ac:dyDescent="0.3">
      <c r="A123" s="149">
        <v>83</v>
      </c>
      <c r="B123" s="201" t="s">
        <v>740</v>
      </c>
      <c r="C123" s="140">
        <f t="shared" si="57"/>
        <v>1.08</v>
      </c>
      <c r="D123" s="140"/>
      <c r="E123" s="140">
        <f t="shared" si="59"/>
        <v>1.08</v>
      </c>
      <c r="F123" s="140">
        <f t="shared" si="60"/>
        <v>1.08</v>
      </c>
      <c r="G123" s="140">
        <f t="shared" si="61"/>
        <v>0</v>
      </c>
      <c r="H123" s="157"/>
      <c r="I123" s="157"/>
      <c r="J123" s="157"/>
      <c r="K123" s="168">
        <v>1.08</v>
      </c>
      <c r="L123" s="157"/>
      <c r="M123" s="140">
        <f t="shared" si="62"/>
        <v>0</v>
      </c>
      <c r="N123" s="157"/>
      <c r="O123" s="157"/>
      <c r="P123" s="157"/>
      <c r="Q123" s="157"/>
      <c r="R123" s="157"/>
      <c r="S123" s="157"/>
      <c r="T123" s="157"/>
      <c r="U123" s="140">
        <f t="shared" si="63"/>
        <v>0</v>
      </c>
      <c r="V123" s="157"/>
      <c r="W123" s="157"/>
      <c r="X123" s="157"/>
      <c r="Y123" s="157"/>
      <c r="Z123" s="157"/>
      <c r="AA123" s="157"/>
      <c r="AB123" s="157"/>
      <c r="AC123" s="157"/>
      <c r="AD123" s="141">
        <f t="shared" si="64"/>
        <v>0</v>
      </c>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40">
        <f t="shared" si="65"/>
        <v>0</v>
      </c>
      <c r="BH123" s="56"/>
      <c r="BI123" s="56"/>
      <c r="BJ123" s="56"/>
      <c r="BK123" s="152" t="s">
        <v>409</v>
      </c>
      <c r="BL123" s="156" t="s">
        <v>450</v>
      </c>
      <c r="BM123" s="149"/>
      <c r="BN123" s="149" t="s">
        <v>94</v>
      </c>
      <c r="BO123" s="149" t="s">
        <v>711</v>
      </c>
      <c r="BP123" s="149" t="s">
        <v>606</v>
      </c>
      <c r="BQ123" s="60" t="s">
        <v>392</v>
      </c>
      <c r="BT123" s="202"/>
      <c r="BZ123" s="39">
        <f t="shared" si="58"/>
        <v>1.08</v>
      </c>
      <c r="DR123" s="46" t="s">
        <v>852</v>
      </c>
      <c r="DS123" s="46" t="s">
        <v>920</v>
      </c>
    </row>
    <row r="124" spans="1:123" s="250" customFormat="1" ht="56.25" hidden="1" x14ac:dyDescent="0.3">
      <c r="A124" s="239">
        <v>84</v>
      </c>
      <c r="B124" s="431" t="s">
        <v>226</v>
      </c>
      <c r="C124" s="241">
        <f t="shared" si="57"/>
        <v>0.32</v>
      </c>
      <c r="D124" s="241"/>
      <c r="E124" s="241">
        <f t="shared" si="59"/>
        <v>0.32</v>
      </c>
      <c r="F124" s="241">
        <f t="shared" si="60"/>
        <v>0.32</v>
      </c>
      <c r="G124" s="140">
        <f t="shared" si="61"/>
        <v>0</v>
      </c>
      <c r="H124" s="157"/>
      <c r="I124" s="157"/>
      <c r="J124" s="157"/>
      <c r="K124" s="432">
        <v>0.32</v>
      </c>
      <c r="L124" s="243"/>
      <c r="M124" s="241">
        <f t="shared" si="62"/>
        <v>0</v>
      </c>
      <c r="N124" s="243"/>
      <c r="O124" s="157"/>
      <c r="P124" s="243"/>
      <c r="Q124" s="243"/>
      <c r="R124" s="157"/>
      <c r="S124" s="157"/>
      <c r="T124" s="157"/>
      <c r="U124" s="241">
        <f t="shared" si="63"/>
        <v>0</v>
      </c>
      <c r="V124" s="157"/>
      <c r="W124" s="157"/>
      <c r="X124" s="157"/>
      <c r="Y124" s="157"/>
      <c r="Z124" s="157"/>
      <c r="AA124" s="157"/>
      <c r="AB124" s="157"/>
      <c r="AC124" s="157"/>
      <c r="AD124" s="141">
        <f t="shared" si="64"/>
        <v>0</v>
      </c>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40">
        <f t="shared" si="65"/>
        <v>0</v>
      </c>
      <c r="BH124" s="56"/>
      <c r="BI124" s="56"/>
      <c r="BJ124" s="56"/>
      <c r="BK124" s="152" t="s">
        <v>409</v>
      </c>
      <c r="BL124" s="248" t="s">
        <v>373</v>
      </c>
      <c r="BM124" s="149"/>
      <c r="BN124" s="239" t="s">
        <v>94</v>
      </c>
      <c r="BO124" s="239" t="s">
        <v>711</v>
      </c>
      <c r="BP124" s="239" t="s">
        <v>607</v>
      </c>
      <c r="BQ124" s="60" t="s">
        <v>392</v>
      </c>
      <c r="BR124" s="39"/>
      <c r="BS124" s="39"/>
      <c r="BT124" s="39"/>
      <c r="BU124" s="46" t="s">
        <v>227</v>
      </c>
      <c r="BV124" s="39"/>
      <c r="BW124" s="39"/>
      <c r="BX124" s="39"/>
      <c r="BY124" s="39"/>
      <c r="BZ124" s="39">
        <f t="shared" si="58"/>
        <v>0.32</v>
      </c>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46"/>
      <c r="DA124" s="46"/>
      <c r="DB124" s="46"/>
      <c r="DC124" s="46"/>
      <c r="DD124" s="46"/>
      <c r="DE124" s="46"/>
      <c r="DF124" s="46"/>
      <c r="DG124" s="46"/>
      <c r="DH124" s="46"/>
      <c r="DI124" s="46"/>
      <c r="DJ124" s="46"/>
      <c r="DK124" s="46"/>
      <c r="DL124" s="46"/>
      <c r="DM124" s="46"/>
      <c r="DN124" s="46"/>
      <c r="DO124" s="46"/>
      <c r="DP124" s="46"/>
      <c r="DQ124" s="46"/>
      <c r="DR124" s="250" t="s">
        <v>853</v>
      </c>
    </row>
    <row r="125" spans="1:123" s="250" customFormat="1" ht="56.25" hidden="1" x14ac:dyDescent="0.3">
      <c r="A125" s="239">
        <v>85</v>
      </c>
      <c r="B125" s="431" t="s">
        <v>228</v>
      </c>
      <c r="C125" s="241">
        <f t="shared" si="57"/>
        <v>0.4</v>
      </c>
      <c r="D125" s="241"/>
      <c r="E125" s="241">
        <f t="shared" si="59"/>
        <v>0.4</v>
      </c>
      <c r="F125" s="241">
        <f t="shared" si="60"/>
        <v>0.4</v>
      </c>
      <c r="G125" s="140">
        <f t="shared" si="61"/>
        <v>0</v>
      </c>
      <c r="H125" s="157"/>
      <c r="I125" s="157"/>
      <c r="J125" s="157"/>
      <c r="K125" s="432">
        <v>0.4</v>
      </c>
      <c r="L125" s="243"/>
      <c r="M125" s="241">
        <f t="shared" si="62"/>
        <v>0</v>
      </c>
      <c r="N125" s="243"/>
      <c r="O125" s="157"/>
      <c r="P125" s="243"/>
      <c r="Q125" s="243"/>
      <c r="R125" s="157"/>
      <c r="S125" s="157"/>
      <c r="T125" s="157"/>
      <c r="U125" s="241">
        <f t="shared" si="63"/>
        <v>0</v>
      </c>
      <c r="V125" s="157"/>
      <c r="W125" s="157"/>
      <c r="X125" s="157"/>
      <c r="Y125" s="157"/>
      <c r="Z125" s="157"/>
      <c r="AA125" s="157"/>
      <c r="AB125" s="157"/>
      <c r="AC125" s="157"/>
      <c r="AD125" s="141">
        <f t="shared" si="64"/>
        <v>0</v>
      </c>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40">
        <f t="shared" si="65"/>
        <v>0</v>
      </c>
      <c r="BH125" s="56"/>
      <c r="BI125" s="56"/>
      <c r="BJ125" s="56"/>
      <c r="BK125" s="152" t="s">
        <v>409</v>
      </c>
      <c r="BL125" s="248" t="s">
        <v>373</v>
      </c>
      <c r="BM125" s="149"/>
      <c r="BN125" s="239" t="s">
        <v>94</v>
      </c>
      <c r="BO125" s="239" t="s">
        <v>711</v>
      </c>
      <c r="BP125" s="239" t="s">
        <v>607</v>
      </c>
      <c r="BQ125" s="60" t="s">
        <v>392</v>
      </c>
      <c r="BR125" s="39"/>
      <c r="BS125" s="39"/>
      <c r="BT125" s="39"/>
      <c r="BU125" s="39" t="s">
        <v>227</v>
      </c>
      <c r="BV125" s="39"/>
      <c r="BW125" s="39"/>
      <c r="BX125" s="39"/>
      <c r="BY125" s="39"/>
      <c r="BZ125" s="39">
        <f t="shared" si="58"/>
        <v>0.4</v>
      </c>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46"/>
      <c r="DA125" s="46"/>
      <c r="DB125" s="46"/>
      <c r="DC125" s="46"/>
      <c r="DD125" s="46"/>
      <c r="DE125" s="46"/>
      <c r="DF125" s="46"/>
      <c r="DG125" s="46"/>
      <c r="DH125" s="46"/>
      <c r="DI125" s="46"/>
      <c r="DJ125" s="46"/>
      <c r="DK125" s="46"/>
      <c r="DL125" s="46"/>
      <c r="DM125" s="46"/>
      <c r="DN125" s="46"/>
      <c r="DO125" s="46"/>
      <c r="DP125" s="46"/>
      <c r="DQ125" s="46"/>
      <c r="DR125" s="250" t="s">
        <v>853</v>
      </c>
    </row>
    <row r="126" spans="1:123" s="250" customFormat="1" ht="56.25" hidden="1" x14ac:dyDescent="0.3">
      <c r="A126" s="239">
        <v>86</v>
      </c>
      <c r="B126" s="431" t="s">
        <v>229</v>
      </c>
      <c r="C126" s="241">
        <f t="shared" si="57"/>
        <v>0.5</v>
      </c>
      <c r="D126" s="241"/>
      <c r="E126" s="241">
        <f t="shared" si="59"/>
        <v>0.5</v>
      </c>
      <c r="F126" s="241">
        <f t="shared" si="60"/>
        <v>0.5</v>
      </c>
      <c r="G126" s="140">
        <f t="shared" si="61"/>
        <v>0</v>
      </c>
      <c r="H126" s="157"/>
      <c r="I126" s="157"/>
      <c r="J126" s="157"/>
      <c r="K126" s="432">
        <v>0.5</v>
      </c>
      <c r="L126" s="243"/>
      <c r="M126" s="241">
        <f t="shared" si="62"/>
        <v>0</v>
      </c>
      <c r="N126" s="243"/>
      <c r="O126" s="157"/>
      <c r="P126" s="243"/>
      <c r="Q126" s="243"/>
      <c r="R126" s="157"/>
      <c r="S126" s="157"/>
      <c r="T126" s="157"/>
      <c r="U126" s="241">
        <f t="shared" si="63"/>
        <v>0</v>
      </c>
      <c r="V126" s="157"/>
      <c r="W126" s="157"/>
      <c r="X126" s="157"/>
      <c r="Y126" s="157"/>
      <c r="Z126" s="157"/>
      <c r="AA126" s="157"/>
      <c r="AB126" s="157"/>
      <c r="AC126" s="157"/>
      <c r="AD126" s="141">
        <f t="shared" si="64"/>
        <v>0</v>
      </c>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40">
        <f t="shared" si="65"/>
        <v>0</v>
      </c>
      <c r="BH126" s="56"/>
      <c r="BI126" s="56"/>
      <c r="BJ126" s="56"/>
      <c r="BK126" s="152" t="s">
        <v>409</v>
      </c>
      <c r="BL126" s="248" t="s">
        <v>373</v>
      </c>
      <c r="BM126" s="149"/>
      <c r="BN126" s="239" t="s">
        <v>94</v>
      </c>
      <c r="BO126" s="239" t="s">
        <v>711</v>
      </c>
      <c r="BP126" s="239" t="s">
        <v>607</v>
      </c>
      <c r="BQ126" s="60" t="s">
        <v>392</v>
      </c>
      <c r="BR126" s="39"/>
      <c r="BS126" s="39"/>
      <c r="BT126" s="39"/>
      <c r="BU126" s="39" t="s">
        <v>227</v>
      </c>
      <c r="BV126" s="39"/>
      <c r="BW126" s="39"/>
      <c r="BX126" s="39"/>
      <c r="BY126" s="39"/>
      <c r="BZ126" s="39">
        <f t="shared" si="58"/>
        <v>0.5</v>
      </c>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46"/>
      <c r="DA126" s="46"/>
      <c r="DB126" s="46"/>
      <c r="DC126" s="46"/>
      <c r="DD126" s="46"/>
      <c r="DE126" s="46"/>
      <c r="DF126" s="46"/>
      <c r="DG126" s="46"/>
      <c r="DH126" s="46"/>
      <c r="DI126" s="46"/>
      <c r="DJ126" s="46"/>
      <c r="DK126" s="46"/>
      <c r="DL126" s="46"/>
      <c r="DM126" s="46"/>
      <c r="DN126" s="46"/>
      <c r="DO126" s="46"/>
      <c r="DP126" s="46"/>
      <c r="DQ126" s="46"/>
      <c r="DR126" s="250" t="s">
        <v>853</v>
      </c>
    </row>
    <row r="127" spans="1:123" ht="56.25" hidden="1" x14ac:dyDescent="0.3">
      <c r="A127" s="149">
        <v>87</v>
      </c>
      <c r="B127" s="185" t="s">
        <v>391</v>
      </c>
      <c r="C127" s="140">
        <f t="shared" si="57"/>
        <v>0.4</v>
      </c>
      <c r="D127" s="140"/>
      <c r="E127" s="140">
        <f t="shared" si="59"/>
        <v>0.4</v>
      </c>
      <c r="F127" s="140">
        <f t="shared" si="60"/>
        <v>0.4</v>
      </c>
      <c r="G127" s="140">
        <f t="shared" si="61"/>
        <v>0</v>
      </c>
      <c r="H127" s="157"/>
      <c r="I127" s="157"/>
      <c r="J127" s="157"/>
      <c r="K127" s="140">
        <v>0.4</v>
      </c>
      <c r="L127" s="157"/>
      <c r="M127" s="140">
        <f t="shared" si="62"/>
        <v>0</v>
      </c>
      <c r="N127" s="157"/>
      <c r="O127" s="157"/>
      <c r="P127" s="157"/>
      <c r="Q127" s="157"/>
      <c r="R127" s="157"/>
      <c r="S127" s="157"/>
      <c r="T127" s="157"/>
      <c r="U127" s="140">
        <f t="shared" si="63"/>
        <v>0</v>
      </c>
      <c r="V127" s="157"/>
      <c r="W127" s="157"/>
      <c r="X127" s="157"/>
      <c r="Y127" s="157"/>
      <c r="Z127" s="157"/>
      <c r="AA127" s="157"/>
      <c r="AB127" s="157"/>
      <c r="AC127" s="157"/>
      <c r="AD127" s="141">
        <f t="shared" si="64"/>
        <v>0</v>
      </c>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40">
        <f t="shared" si="65"/>
        <v>0</v>
      </c>
      <c r="BH127" s="56"/>
      <c r="BI127" s="56"/>
      <c r="BJ127" s="56"/>
      <c r="BK127" s="152" t="s">
        <v>409</v>
      </c>
      <c r="BL127" s="153" t="s">
        <v>373</v>
      </c>
      <c r="BM127" s="149"/>
      <c r="BN127" s="149" t="s">
        <v>94</v>
      </c>
      <c r="BO127" s="149" t="s">
        <v>711</v>
      </c>
      <c r="BP127" s="149" t="s">
        <v>606</v>
      </c>
      <c r="BQ127" s="60" t="s">
        <v>392</v>
      </c>
      <c r="BR127" s="39" t="s">
        <v>404</v>
      </c>
      <c r="BY127" s="46"/>
      <c r="BZ127" s="46">
        <f t="shared" si="58"/>
        <v>0.4</v>
      </c>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DR127" s="46" t="s">
        <v>852</v>
      </c>
    </row>
    <row r="128" spans="1:123" ht="56.25" hidden="1" x14ac:dyDescent="0.3">
      <c r="A128" s="149">
        <v>88</v>
      </c>
      <c r="B128" s="185" t="s">
        <v>230</v>
      </c>
      <c r="C128" s="140">
        <f t="shared" si="57"/>
        <v>0.4</v>
      </c>
      <c r="D128" s="140"/>
      <c r="E128" s="140">
        <f t="shared" si="59"/>
        <v>0.4</v>
      </c>
      <c r="F128" s="140">
        <f t="shared" si="60"/>
        <v>0.4</v>
      </c>
      <c r="G128" s="140">
        <f t="shared" si="61"/>
        <v>0</v>
      </c>
      <c r="H128" s="157"/>
      <c r="I128" s="157"/>
      <c r="J128" s="157"/>
      <c r="K128" s="140">
        <v>0.4</v>
      </c>
      <c r="L128" s="157"/>
      <c r="M128" s="140">
        <f t="shared" si="62"/>
        <v>0</v>
      </c>
      <c r="N128" s="157"/>
      <c r="O128" s="157"/>
      <c r="P128" s="157"/>
      <c r="Q128" s="157"/>
      <c r="R128" s="157"/>
      <c r="S128" s="157"/>
      <c r="T128" s="157"/>
      <c r="U128" s="140">
        <f t="shared" si="63"/>
        <v>0</v>
      </c>
      <c r="V128" s="157"/>
      <c r="W128" s="157"/>
      <c r="X128" s="157"/>
      <c r="Y128" s="157"/>
      <c r="Z128" s="157"/>
      <c r="AA128" s="157"/>
      <c r="AB128" s="157"/>
      <c r="AC128" s="157"/>
      <c r="AD128" s="141">
        <f t="shared" si="64"/>
        <v>0</v>
      </c>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40">
        <f t="shared" si="65"/>
        <v>0</v>
      </c>
      <c r="BH128" s="56"/>
      <c r="BI128" s="56"/>
      <c r="BJ128" s="56"/>
      <c r="BK128" s="152" t="s">
        <v>409</v>
      </c>
      <c r="BL128" s="153" t="s">
        <v>373</v>
      </c>
      <c r="BM128" s="149"/>
      <c r="BN128" s="149" t="s">
        <v>94</v>
      </c>
      <c r="BO128" s="149" t="s">
        <v>711</v>
      </c>
      <c r="BP128" s="149" t="s">
        <v>606</v>
      </c>
      <c r="BQ128" s="60" t="s">
        <v>392</v>
      </c>
      <c r="BR128" s="39" t="s">
        <v>404</v>
      </c>
      <c r="BY128" s="46"/>
      <c r="BZ128" s="46">
        <f t="shared" si="58"/>
        <v>0.4</v>
      </c>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DR128" s="46" t="s">
        <v>852</v>
      </c>
    </row>
    <row r="129" spans="1:124" ht="56.25" hidden="1" x14ac:dyDescent="0.3">
      <c r="A129" s="149">
        <v>89</v>
      </c>
      <c r="B129" s="185" t="s">
        <v>231</v>
      </c>
      <c r="C129" s="140">
        <f t="shared" si="57"/>
        <v>0.2</v>
      </c>
      <c r="D129" s="140"/>
      <c r="E129" s="140">
        <f t="shared" si="59"/>
        <v>0.2</v>
      </c>
      <c r="F129" s="140">
        <f t="shared" si="60"/>
        <v>0.2</v>
      </c>
      <c r="G129" s="140">
        <f t="shared" si="61"/>
        <v>0</v>
      </c>
      <c r="H129" s="157"/>
      <c r="I129" s="157"/>
      <c r="J129" s="157"/>
      <c r="K129" s="157">
        <v>0.2</v>
      </c>
      <c r="L129" s="157"/>
      <c r="M129" s="140">
        <f t="shared" si="62"/>
        <v>0</v>
      </c>
      <c r="N129" s="157"/>
      <c r="O129" s="157"/>
      <c r="P129" s="157"/>
      <c r="Q129" s="157"/>
      <c r="R129" s="157"/>
      <c r="S129" s="157"/>
      <c r="T129" s="157"/>
      <c r="U129" s="140">
        <f t="shared" si="63"/>
        <v>0</v>
      </c>
      <c r="V129" s="157"/>
      <c r="W129" s="157"/>
      <c r="X129" s="157"/>
      <c r="Y129" s="157"/>
      <c r="Z129" s="157"/>
      <c r="AA129" s="157"/>
      <c r="AB129" s="157"/>
      <c r="AC129" s="157"/>
      <c r="AD129" s="141">
        <f t="shared" si="64"/>
        <v>0</v>
      </c>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40">
        <f t="shared" si="65"/>
        <v>0</v>
      </c>
      <c r="BH129" s="56"/>
      <c r="BI129" s="56"/>
      <c r="BJ129" s="56"/>
      <c r="BK129" s="152" t="s">
        <v>409</v>
      </c>
      <c r="BL129" s="153" t="s">
        <v>373</v>
      </c>
      <c r="BM129" s="149"/>
      <c r="BN129" s="149" t="s">
        <v>94</v>
      </c>
      <c r="BO129" s="149" t="s">
        <v>711</v>
      </c>
      <c r="BP129" s="149" t="s">
        <v>606</v>
      </c>
      <c r="BQ129" s="60" t="s">
        <v>392</v>
      </c>
      <c r="BR129" s="39" t="s">
        <v>404</v>
      </c>
      <c r="BY129" s="46"/>
      <c r="BZ129" s="46">
        <f t="shared" si="58"/>
        <v>0.2</v>
      </c>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DR129" s="46" t="s">
        <v>852</v>
      </c>
    </row>
    <row r="130" spans="1:124" ht="56.25" hidden="1" x14ac:dyDescent="0.3">
      <c r="A130" s="149">
        <v>90</v>
      </c>
      <c r="B130" s="185" t="s">
        <v>232</v>
      </c>
      <c r="C130" s="140">
        <f t="shared" si="57"/>
        <v>0.36</v>
      </c>
      <c r="D130" s="140"/>
      <c r="E130" s="140">
        <f t="shared" si="59"/>
        <v>0.36</v>
      </c>
      <c r="F130" s="140">
        <f t="shared" si="60"/>
        <v>0.36</v>
      </c>
      <c r="G130" s="140">
        <f t="shared" si="61"/>
        <v>0</v>
      </c>
      <c r="H130" s="157"/>
      <c r="I130" s="157"/>
      <c r="J130" s="157"/>
      <c r="K130" s="203">
        <v>0.36</v>
      </c>
      <c r="L130" s="157"/>
      <c r="M130" s="140">
        <f t="shared" si="62"/>
        <v>0</v>
      </c>
      <c r="N130" s="157"/>
      <c r="O130" s="157"/>
      <c r="P130" s="157"/>
      <c r="Q130" s="157"/>
      <c r="R130" s="157"/>
      <c r="S130" s="157"/>
      <c r="T130" s="157"/>
      <c r="U130" s="140">
        <f t="shared" si="63"/>
        <v>0</v>
      </c>
      <c r="V130" s="157"/>
      <c r="W130" s="157"/>
      <c r="X130" s="157"/>
      <c r="Y130" s="157"/>
      <c r="Z130" s="157"/>
      <c r="AA130" s="157"/>
      <c r="AB130" s="157"/>
      <c r="AC130" s="157"/>
      <c r="AD130" s="141">
        <f t="shared" si="64"/>
        <v>0</v>
      </c>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40">
        <f t="shared" si="65"/>
        <v>0</v>
      </c>
      <c r="BH130" s="56"/>
      <c r="BI130" s="56"/>
      <c r="BJ130" s="56"/>
      <c r="BK130" s="152" t="s">
        <v>409</v>
      </c>
      <c r="BL130" s="153" t="s">
        <v>373</v>
      </c>
      <c r="BM130" s="149"/>
      <c r="BN130" s="149" t="s">
        <v>94</v>
      </c>
      <c r="BO130" s="149" t="s">
        <v>711</v>
      </c>
      <c r="BP130" s="149" t="s">
        <v>607</v>
      </c>
      <c r="BQ130" s="60" t="s">
        <v>392</v>
      </c>
      <c r="BU130" s="39" t="s">
        <v>227</v>
      </c>
      <c r="BZ130" s="39">
        <f t="shared" si="58"/>
        <v>0.36</v>
      </c>
      <c r="DR130" s="250" t="s">
        <v>853</v>
      </c>
    </row>
    <row r="131" spans="1:124" ht="56.25" hidden="1" x14ac:dyDescent="0.3">
      <c r="A131" s="149">
        <v>91</v>
      </c>
      <c r="B131" s="185" t="s">
        <v>233</v>
      </c>
      <c r="C131" s="140">
        <f t="shared" si="57"/>
        <v>0.32</v>
      </c>
      <c r="D131" s="140"/>
      <c r="E131" s="140">
        <f t="shared" si="59"/>
        <v>0.32</v>
      </c>
      <c r="F131" s="140">
        <f t="shared" si="60"/>
        <v>0.32</v>
      </c>
      <c r="G131" s="140">
        <f t="shared" si="61"/>
        <v>0</v>
      </c>
      <c r="H131" s="157"/>
      <c r="I131" s="157"/>
      <c r="J131" s="157"/>
      <c r="K131" s="157">
        <v>0.32</v>
      </c>
      <c r="L131" s="157"/>
      <c r="M131" s="140">
        <f t="shared" si="62"/>
        <v>0</v>
      </c>
      <c r="N131" s="157"/>
      <c r="O131" s="157"/>
      <c r="P131" s="157"/>
      <c r="Q131" s="157"/>
      <c r="R131" s="157"/>
      <c r="S131" s="157"/>
      <c r="T131" s="157"/>
      <c r="U131" s="140">
        <f t="shared" si="63"/>
        <v>0</v>
      </c>
      <c r="V131" s="157"/>
      <c r="W131" s="157"/>
      <c r="X131" s="157"/>
      <c r="Y131" s="157"/>
      <c r="Z131" s="157"/>
      <c r="AA131" s="157"/>
      <c r="AB131" s="157"/>
      <c r="AC131" s="157"/>
      <c r="AD131" s="141">
        <f t="shared" si="64"/>
        <v>0</v>
      </c>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40">
        <f t="shared" si="65"/>
        <v>0</v>
      </c>
      <c r="BH131" s="56"/>
      <c r="BI131" s="56"/>
      <c r="BJ131" s="56"/>
      <c r="BK131" s="152" t="s">
        <v>409</v>
      </c>
      <c r="BL131" s="153" t="s">
        <v>373</v>
      </c>
      <c r="BM131" s="149"/>
      <c r="BN131" s="149" t="s">
        <v>94</v>
      </c>
      <c r="BO131" s="149" t="s">
        <v>711</v>
      </c>
      <c r="BP131" s="149" t="s">
        <v>606</v>
      </c>
      <c r="BQ131" s="60" t="s">
        <v>392</v>
      </c>
      <c r="BR131" s="39" t="s">
        <v>404</v>
      </c>
      <c r="BY131" s="46"/>
      <c r="BZ131" s="46">
        <f t="shared" si="58"/>
        <v>0.32</v>
      </c>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DR131" s="46" t="s">
        <v>852</v>
      </c>
    </row>
    <row r="132" spans="1:124" ht="56.25" hidden="1" x14ac:dyDescent="0.3">
      <c r="A132" s="149">
        <v>92</v>
      </c>
      <c r="B132" s="185" t="s">
        <v>234</v>
      </c>
      <c r="C132" s="140">
        <f t="shared" si="57"/>
        <v>0.04</v>
      </c>
      <c r="D132" s="140"/>
      <c r="E132" s="140">
        <f t="shared" si="59"/>
        <v>0.04</v>
      </c>
      <c r="F132" s="140">
        <f t="shared" si="60"/>
        <v>0</v>
      </c>
      <c r="G132" s="140">
        <f t="shared" si="61"/>
        <v>0</v>
      </c>
      <c r="H132" s="157"/>
      <c r="I132" s="157"/>
      <c r="J132" s="157"/>
      <c r="K132" s="157"/>
      <c r="L132" s="157"/>
      <c r="M132" s="140">
        <f t="shared" si="62"/>
        <v>0</v>
      </c>
      <c r="N132" s="157"/>
      <c r="O132" s="157"/>
      <c r="P132" s="157"/>
      <c r="Q132" s="157"/>
      <c r="R132" s="157"/>
      <c r="S132" s="157"/>
      <c r="T132" s="157"/>
      <c r="U132" s="140">
        <f t="shared" si="63"/>
        <v>0.04</v>
      </c>
      <c r="V132" s="157"/>
      <c r="W132" s="157"/>
      <c r="X132" s="157"/>
      <c r="Y132" s="157"/>
      <c r="Z132" s="157"/>
      <c r="AA132" s="157"/>
      <c r="AB132" s="157"/>
      <c r="AC132" s="157"/>
      <c r="AD132" s="141">
        <f t="shared" si="64"/>
        <v>0</v>
      </c>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v>0.04</v>
      </c>
      <c r="BE132" s="157"/>
      <c r="BF132" s="157"/>
      <c r="BG132" s="140">
        <f t="shared" si="65"/>
        <v>0</v>
      </c>
      <c r="BH132" s="56"/>
      <c r="BI132" s="56"/>
      <c r="BJ132" s="56"/>
      <c r="BK132" s="152" t="s">
        <v>409</v>
      </c>
      <c r="BL132" s="153" t="s">
        <v>373</v>
      </c>
      <c r="BM132" s="149"/>
      <c r="BN132" s="149" t="s">
        <v>94</v>
      </c>
      <c r="BO132" s="149" t="s">
        <v>711</v>
      </c>
      <c r="BP132" s="149" t="s">
        <v>607</v>
      </c>
      <c r="BQ132" s="60" t="s">
        <v>392</v>
      </c>
      <c r="BU132" s="39" t="s">
        <v>227</v>
      </c>
      <c r="BZ132" s="39">
        <f t="shared" si="58"/>
        <v>0.08</v>
      </c>
      <c r="DR132" s="46" t="s">
        <v>852</v>
      </c>
    </row>
    <row r="133" spans="1:124" ht="56.25" hidden="1" x14ac:dyDescent="0.3">
      <c r="A133" s="149">
        <v>93</v>
      </c>
      <c r="B133" s="185" t="s">
        <v>671</v>
      </c>
      <c r="C133" s="140">
        <f t="shared" si="57"/>
        <v>0.32</v>
      </c>
      <c r="D133" s="140"/>
      <c r="E133" s="140">
        <f t="shared" si="59"/>
        <v>0.32</v>
      </c>
      <c r="F133" s="140">
        <f t="shared" si="60"/>
        <v>0.32</v>
      </c>
      <c r="G133" s="140">
        <f t="shared" si="61"/>
        <v>0</v>
      </c>
      <c r="H133" s="157"/>
      <c r="I133" s="157"/>
      <c r="J133" s="157"/>
      <c r="K133" s="203">
        <v>0.32</v>
      </c>
      <c r="L133" s="157"/>
      <c r="M133" s="140">
        <f t="shared" si="62"/>
        <v>0</v>
      </c>
      <c r="N133" s="157"/>
      <c r="O133" s="157"/>
      <c r="P133" s="157"/>
      <c r="Q133" s="157"/>
      <c r="R133" s="157"/>
      <c r="S133" s="157"/>
      <c r="T133" s="157"/>
      <c r="U133" s="140">
        <f t="shared" si="63"/>
        <v>0</v>
      </c>
      <c r="V133" s="157"/>
      <c r="W133" s="157"/>
      <c r="X133" s="157"/>
      <c r="Y133" s="157"/>
      <c r="Z133" s="157"/>
      <c r="AA133" s="157"/>
      <c r="AB133" s="157"/>
      <c r="AC133" s="157"/>
      <c r="AD133" s="141">
        <f t="shared" si="64"/>
        <v>0</v>
      </c>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40">
        <f t="shared" si="65"/>
        <v>0</v>
      </c>
      <c r="BH133" s="56"/>
      <c r="BI133" s="56"/>
      <c r="BJ133" s="56"/>
      <c r="BK133" s="152" t="s">
        <v>409</v>
      </c>
      <c r="BL133" s="153" t="s">
        <v>373</v>
      </c>
      <c r="BM133" s="149"/>
      <c r="BN133" s="149" t="s">
        <v>94</v>
      </c>
      <c r="BO133" s="149" t="s">
        <v>711</v>
      </c>
      <c r="BP133" s="149" t="s">
        <v>607</v>
      </c>
      <c r="BQ133" s="60" t="s">
        <v>392</v>
      </c>
      <c r="BR133" s="46"/>
      <c r="BS133" s="46"/>
      <c r="BT133" s="46"/>
      <c r="BU133" s="46" t="s">
        <v>227</v>
      </c>
      <c r="BV133" s="46"/>
      <c r="BW133" s="46"/>
      <c r="BX133" s="46"/>
      <c r="BY133" s="46"/>
      <c r="BZ133" s="46">
        <f t="shared" si="58"/>
        <v>0.32</v>
      </c>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DF133" s="46" t="s">
        <v>672</v>
      </c>
      <c r="DR133" s="46" t="s">
        <v>852</v>
      </c>
    </row>
    <row r="134" spans="1:124" ht="56.25" hidden="1" x14ac:dyDescent="0.3">
      <c r="A134" s="149">
        <v>94</v>
      </c>
      <c r="B134" s="56" t="s">
        <v>531</v>
      </c>
      <c r="C134" s="140">
        <f t="shared" si="57"/>
        <v>0.2</v>
      </c>
      <c r="D134" s="140"/>
      <c r="E134" s="140">
        <f t="shared" si="59"/>
        <v>0.2</v>
      </c>
      <c r="F134" s="140">
        <f t="shared" si="60"/>
        <v>0.2</v>
      </c>
      <c r="G134" s="140">
        <f t="shared" si="61"/>
        <v>0</v>
      </c>
      <c r="H134" s="157"/>
      <c r="I134" s="157"/>
      <c r="J134" s="157"/>
      <c r="K134" s="168">
        <v>0.2</v>
      </c>
      <c r="L134" s="157"/>
      <c r="M134" s="140">
        <f t="shared" si="62"/>
        <v>0</v>
      </c>
      <c r="N134" s="157"/>
      <c r="O134" s="157"/>
      <c r="P134" s="157"/>
      <c r="Q134" s="157"/>
      <c r="R134" s="157"/>
      <c r="S134" s="157"/>
      <c r="T134" s="157"/>
      <c r="U134" s="140">
        <f t="shared" si="63"/>
        <v>0</v>
      </c>
      <c r="V134" s="157"/>
      <c r="W134" s="157"/>
      <c r="X134" s="157"/>
      <c r="Y134" s="157"/>
      <c r="Z134" s="157"/>
      <c r="AA134" s="157"/>
      <c r="AB134" s="157"/>
      <c r="AC134" s="157"/>
      <c r="AD134" s="141">
        <f t="shared" si="64"/>
        <v>0</v>
      </c>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40">
        <f t="shared" si="65"/>
        <v>0</v>
      </c>
      <c r="BH134" s="56"/>
      <c r="BI134" s="56"/>
      <c r="BJ134" s="56"/>
      <c r="BK134" s="152" t="s">
        <v>409</v>
      </c>
      <c r="BL134" s="149" t="s">
        <v>139</v>
      </c>
      <c r="BM134" s="149"/>
      <c r="BN134" s="149" t="s">
        <v>94</v>
      </c>
      <c r="BO134" s="149" t="s">
        <v>505</v>
      </c>
      <c r="BP134" s="149" t="s">
        <v>606</v>
      </c>
      <c r="BQ134" s="60" t="s">
        <v>392</v>
      </c>
      <c r="BR134" s="46"/>
      <c r="BS134" s="46"/>
      <c r="BT134" s="46"/>
      <c r="BU134" s="174"/>
      <c r="BV134" s="46"/>
      <c r="BW134" s="46"/>
      <c r="BX134" s="46"/>
      <c r="BY134" s="46"/>
      <c r="BZ134" s="46">
        <f t="shared" si="58"/>
        <v>0.2</v>
      </c>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DR134" s="46" t="s">
        <v>852</v>
      </c>
    </row>
    <row r="135" spans="1:124" s="290" customFormat="1" ht="66" hidden="1" customHeight="1" x14ac:dyDescent="0.3">
      <c r="A135" s="149">
        <v>95</v>
      </c>
      <c r="B135" s="282" t="s">
        <v>503</v>
      </c>
      <c r="C135" s="283">
        <f t="shared" si="57"/>
        <v>13.5</v>
      </c>
      <c r="D135" s="283"/>
      <c r="E135" s="283">
        <f t="shared" si="59"/>
        <v>13.5</v>
      </c>
      <c r="F135" s="283">
        <f t="shared" si="60"/>
        <v>13.3</v>
      </c>
      <c r="G135" s="283">
        <f t="shared" si="61"/>
        <v>0.3</v>
      </c>
      <c r="H135" s="283"/>
      <c r="I135" s="283">
        <v>0.3</v>
      </c>
      <c r="J135" s="283"/>
      <c r="K135" s="283">
        <v>10</v>
      </c>
      <c r="L135" s="283">
        <v>3</v>
      </c>
      <c r="M135" s="283">
        <f t="shared" si="62"/>
        <v>0</v>
      </c>
      <c r="N135" s="283"/>
      <c r="O135" s="283"/>
      <c r="P135" s="283"/>
      <c r="Q135" s="283"/>
      <c r="R135" s="283"/>
      <c r="S135" s="283"/>
      <c r="T135" s="283"/>
      <c r="U135" s="283">
        <f t="shared" si="63"/>
        <v>0.2</v>
      </c>
      <c r="V135" s="283"/>
      <c r="W135" s="283"/>
      <c r="X135" s="283"/>
      <c r="Y135" s="283"/>
      <c r="Z135" s="283"/>
      <c r="AA135" s="283"/>
      <c r="AB135" s="283"/>
      <c r="AC135" s="283"/>
      <c r="AD135" s="284">
        <f t="shared" si="64"/>
        <v>0</v>
      </c>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v>0.2</v>
      </c>
      <c r="BE135" s="283"/>
      <c r="BF135" s="283"/>
      <c r="BG135" s="283">
        <f t="shared" si="65"/>
        <v>0</v>
      </c>
      <c r="BH135" s="283"/>
      <c r="BI135" s="283"/>
      <c r="BJ135" s="283"/>
      <c r="BK135" s="285" t="s">
        <v>409</v>
      </c>
      <c r="BL135" s="286" t="s">
        <v>139</v>
      </c>
      <c r="BM135" s="287"/>
      <c r="BN135" s="281" t="s">
        <v>94</v>
      </c>
      <c r="BO135" s="281" t="s">
        <v>761</v>
      </c>
      <c r="BP135" s="281" t="s">
        <v>606</v>
      </c>
      <c r="BQ135" s="288"/>
      <c r="BR135" s="289"/>
      <c r="BZ135" s="290">
        <f t="shared" si="58"/>
        <v>13.999999999999998</v>
      </c>
      <c r="CZ135" s="290" t="s">
        <v>455</v>
      </c>
      <c r="DG135" s="290" t="s">
        <v>723</v>
      </c>
      <c r="DR135" s="46" t="s">
        <v>852</v>
      </c>
    </row>
    <row r="136" spans="1:124" s="272" customFormat="1" ht="29.1" hidden="1" customHeight="1" x14ac:dyDescent="0.35">
      <c r="A136" s="273" t="s">
        <v>785</v>
      </c>
      <c r="B136" s="274" t="s">
        <v>54</v>
      </c>
      <c r="C136" s="7">
        <f t="shared" si="57"/>
        <v>14.880000000000003</v>
      </c>
      <c r="D136" s="25">
        <f>SUM(D137:D170)</f>
        <v>0.30000000000000004</v>
      </c>
      <c r="E136" s="25">
        <f t="shared" si="59"/>
        <v>14.580000000000002</v>
      </c>
      <c r="F136" s="25">
        <f t="shared" si="60"/>
        <v>12.580000000000002</v>
      </c>
      <c r="G136" s="25">
        <f t="shared" ref="G136:L136" si="66">SUM(G137:G170)</f>
        <v>0</v>
      </c>
      <c r="H136" s="141">
        <f t="shared" si="66"/>
        <v>0</v>
      </c>
      <c r="I136" s="141">
        <f t="shared" si="66"/>
        <v>0</v>
      </c>
      <c r="J136" s="141">
        <f t="shared" si="66"/>
        <v>0</v>
      </c>
      <c r="K136" s="25">
        <f t="shared" si="66"/>
        <v>10.38</v>
      </c>
      <c r="L136" s="25">
        <f t="shared" si="66"/>
        <v>2.2000000000000002</v>
      </c>
      <c r="M136" s="141">
        <f t="shared" si="62"/>
        <v>0</v>
      </c>
      <c r="N136" s="141">
        <f t="shared" ref="N136:T136" si="67">SUM(N137:N170)</f>
        <v>0</v>
      </c>
      <c r="O136" s="141">
        <f t="shared" si="67"/>
        <v>0</v>
      </c>
      <c r="P136" s="25">
        <f t="shared" si="67"/>
        <v>0</v>
      </c>
      <c r="Q136" s="141">
        <f t="shared" si="67"/>
        <v>0</v>
      </c>
      <c r="R136" s="25">
        <f t="shared" si="67"/>
        <v>0</v>
      </c>
      <c r="S136" s="141">
        <f t="shared" si="67"/>
        <v>0</v>
      </c>
      <c r="T136" s="141">
        <f t="shared" si="67"/>
        <v>0</v>
      </c>
      <c r="U136" s="25">
        <f t="shared" si="63"/>
        <v>2</v>
      </c>
      <c r="V136" s="141">
        <f t="shared" ref="V136:AC136" si="68">SUM(V137:V170)</f>
        <v>0</v>
      </c>
      <c r="W136" s="141">
        <f t="shared" si="68"/>
        <v>0</v>
      </c>
      <c r="X136" s="141">
        <f t="shared" si="68"/>
        <v>0</v>
      </c>
      <c r="Y136" s="141">
        <f t="shared" si="68"/>
        <v>0</v>
      </c>
      <c r="Z136" s="141">
        <f t="shared" si="68"/>
        <v>0</v>
      </c>
      <c r="AA136" s="141">
        <f t="shared" si="68"/>
        <v>0</v>
      </c>
      <c r="AB136" s="141">
        <f t="shared" si="68"/>
        <v>0</v>
      </c>
      <c r="AC136" s="141">
        <f t="shared" si="68"/>
        <v>0</v>
      </c>
      <c r="AD136" s="141">
        <f t="shared" si="64"/>
        <v>0</v>
      </c>
      <c r="AE136" s="141">
        <f t="shared" ref="AE136:BJ136" si="69">SUM(AE137:AE170)</f>
        <v>0</v>
      </c>
      <c r="AF136" s="141">
        <f t="shared" si="69"/>
        <v>0</v>
      </c>
      <c r="AG136" s="141">
        <f t="shared" si="69"/>
        <v>0</v>
      </c>
      <c r="AH136" s="141">
        <f t="shared" si="69"/>
        <v>0</v>
      </c>
      <c r="AI136" s="141">
        <f t="shared" si="69"/>
        <v>0</v>
      </c>
      <c r="AJ136" s="141">
        <f t="shared" si="69"/>
        <v>0</v>
      </c>
      <c r="AK136" s="141">
        <f t="shared" si="69"/>
        <v>0</v>
      </c>
      <c r="AL136" s="141">
        <f t="shared" si="69"/>
        <v>0</v>
      </c>
      <c r="AM136" s="141">
        <f t="shared" si="69"/>
        <v>0</v>
      </c>
      <c r="AN136" s="141">
        <f t="shared" si="69"/>
        <v>0</v>
      </c>
      <c r="AO136" s="141">
        <f t="shared" si="69"/>
        <v>0</v>
      </c>
      <c r="AP136" s="141">
        <f t="shared" si="69"/>
        <v>0</v>
      </c>
      <c r="AQ136" s="141">
        <f t="shared" si="69"/>
        <v>0</v>
      </c>
      <c r="AR136" s="141">
        <f t="shared" si="69"/>
        <v>0</v>
      </c>
      <c r="AS136" s="141">
        <f t="shared" si="69"/>
        <v>0</v>
      </c>
      <c r="AT136" s="141">
        <f t="shared" si="69"/>
        <v>0</v>
      </c>
      <c r="AU136" s="141">
        <f t="shared" si="69"/>
        <v>0</v>
      </c>
      <c r="AV136" s="141">
        <f t="shared" si="69"/>
        <v>0</v>
      </c>
      <c r="AW136" s="141">
        <f t="shared" si="69"/>
        <v>0</v>
      </c>
      <c r="AX136" s="141">
        <f t="shared" si="69"/>
        <v>0</v>
      </c>
      <c r="AY136" s="141">
        <f t="shared" si="69"/>
        <v>0</v>
      </c>
      <c r="AZ136" s="141">
        <f t="shared" si="69"/>
        <v>0</v>
      </c>
      <c r="BA136" s="141">
        <f t="shared" si="69"/>
        <v>0</v>
      </c>
      <c r="BB136" s="141">
        <f t="shared" si="69"/>
        <v>0</v>
      </c>
      <c r="BC136" s="141">
        <f t="shared" si="69"/>
        <v>0</v>
      </c>
      <c r="BD136" s="141">
        <f t="shared" si="69"/>
        <v>2</v>
      </c>
      <c r="BE136" s="141">
        <f t="shared" si="69"/>
        <v>0</v>
      </c>
      <c r="BF136" s="141">
        <f t="shared" si="69"/>
        <v>0</v>
      </c>
      <c r="BG136" s="25">
        <f t="shared" si="69"/>
        <v>0</v>
      </c>
      <c r="BH136" s="141">
        <f t="shared" si="69"/>
        <v>0</v>
      </c>
      <c r="BI136" s="141">
        <f t="shared" si="69"/>
        <v>0</v>
      </c>
      <c r="BJ136" s="141">
        <f t="shared" si="69"/>
        <v>0</v>
      </c>
      <c r="BK136" s="29"/>
      <c r="BL136" s="31"/>
      <c r="BM136" s="27"/>
      <c r="BN136" s="31"/>
      <c r="BO136" s="31"/>
      <c r="BP136" s="275">
        <v>0</v>
      </c>
      <c r="BQ136" s="36"/>
      <c r="BR136" s="166"/>
      <c r="BS136" s="26"/>
      <c r="BT136" s="26"/>
      <c r="BU136" s="26"/>
      <c r="BV136" s="26"/>
      <c r="BW136" s="26"/>
      <c r="BX136" s="26"/>
      <c r="BY136" s="26"/>
      <c r="BZ136" s="39"/>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row>
    <row r="137" spans="1:124" ht="62.1" hidden="1" customHeight="1" x14ac:dyDescent="0.3">
      <c r="A137" s="149">
        <v>1</v>
      </c>
      <c r="B137" s="56" t="s">
        <v>240</v>
      </c>
      <c r="C137" s="140">
        <f t="shared" si="57"/>
        <v>0.5</v>
      </c>
      <c r="D137" s="140"/>
      <c r="E137" s="140">
        <f t="shared" si="59"/>
        <v>0.5</v>
      </c>
      <c r="F137" s="140">
        <f t="shared" si="60"/>
        <v>0.5</v>
      </c>
      <c r="G137" s="140">
        <f>H137+I137+J137</f>
        <v>0</v>
      </c>
      <c r="H137" s="140"/>
      <c r="I137" s="157"/>
      <c r="J137" s="157"/>
      <c r="K137" s="171">
        <v>0.5</v>
      </c>
      <c r="L137" s="140"/>
      <c r="M137" s="140">
        <f t="shared" ref="M137:M168" si="70">SUM(N137:P137)</f>
        <v>0</v>
      </c>
      <c r="N137" s="140"/>
      <c r="O137" s="157"/>
      <c r="P137" s="140"/>
      <c r="Q137" s="157"/>
      <c r="R137" s="140"/>
      <c r="S137" s="157"/>
      <c r="T137" s="157"/>
      <c r="U137" s="140">
        <f t="shared" ref="U137:U168" si="71">V137+W137+X137+Y137+Z137+AA137+AB137+AC137+AD137+AU137+AV137+AW137+AX137+AY137+AZ137+BA137+BB137+BC137+BD137+BE137+BF137</f>
        <v>0</v>
      </c>
      <c r="V137" s="157"/>
      <c r="W137" s="157"/>
      <c r="X137" s="157"/>
      <c r="Y137" s="157"/>
      <c r="Z137" s="140"/>
      <c r="AA137" s="157"/>
      <c r="AB137" s="157"/>
      <c r="AC137" s="157"/>
      <c r="AD137" s="141">
        <f t="shared" ref="AD137:AD168" si="72">SUM(AE137:AT137)</f>
        <v>0</v>
      </c>
      <c r="AE137" s="140"/>
      <c r="AF137" s="140"/>
      <c r="AG137" s="157"/>
      <c r="AH137" s="157"/>
      <c r="AI137" s="140"/>
      <c r="AJ137" s="157"/>
      <c r="AK137" s="140"/>
      <c r="AL137" s="157"/>
      <c r="AM137" s="157"/>
      <c r="AN137" s="157"/>
      <c r="AO137" s="157"/>
      <c r="AP137" s="157"/>
      <c r="AQ137" s="157"/>
      <c r="AR137" s="157"/>
      <c r="AS137" s="157"/>
      <c r="AT137" s="157"/>
      <c r="AU137" s="157"/>
      <c r="AV137" s="140"/>
      <c r="AW137" s="157"/>
      <c r="AX137" s="157"/>
      <c r="AY137" s="140"/>
      <c r="AZ137" s="140"/>
      <c r="BA137" s="157"/>
      <c r="BB137" s="157"/>
      <c r="BC137" s="157"/>
      <c r="BD137" s="140"/>
      <c r="BE137" s="157"/>
      <c r="BF137" s="157"/>
      <c r="BG137" s="140">
        <f t="shared" ref="BG137:BG184" si="73">BH137+BI137+BJ137</f>
        <v>0</v>
      </c>
      <c r="BH137" s="56"/>
      <c r="BI137" s="169"/>
      <c r="BJ137" s="56"/>
      <c r="BK137" s="152" t="s">
        <v>409</v>
      </c>
      <c r="BL137" s="153" t="s">
        <v>161</v>
      </c>
      <c r="BM137" s="149"/>
      <c r="BN137" s="208" t="s">
        <v>95</v>
      </c>
      <c r="BO137" s="149" t="s">
        <v>722</v>
      </c>
      <c r="BP137" s="149" t="s">
        <v>606</v>
      </c>
      <c r="BQ137" s="60" t="s">
        <v>392</v>
      </c>
      <c r="BR137" s="46"/>
      <c r="BS137" s="170"/>
      <c r="BT137" s="209" t="s">
        <v>166</v>
      </c>
      <c r="BU137" s="132"/>
      <c r="BV137" s="46"/>
      <c r="BW137" s="46"/>
      <c r="BX137" s="46"/>
      <c r="BY137" s="46"/>
      <c r="BZ137" s="46">
        <f>SUM(G137:BJ137)</f>
        <v>0.5</v>
      </c>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DR137" s="316" t="s">
        <v>853</v>
      </c>
    </row>
    <row r="138" spans="1:124" ht="61.35" hidden="1" customHeight="1" x14ac:dyDescent="0.3">
      <c r="A138" s="149">
        <v>2</v>
      </c>
      <c r="B138" s="56" t="s">
        <v>241</v>
      </c>
      <c r="C138" s="140">
        <f t="shared" ref="C138:C201" si="74">D138+E138</f>
        <v>0.2</v>
      </c>
      <c r="D138" s="140"/>
      <c r="E138" s="140">
        <f t="shared" si="59"/>
        <v>0.2</v>
      </c>
      <c r="F138" s="140">
        <f t="shared" si="60"/>
        <v>0.2</v>
      </c>
      <c r="G138" s="140">
        <f>H138+I138+J138</f>
        <v>0</v>
      </c>
      <c r="H138" s="140"/>
      <c r="I138" s="157"/>
      <c r="J138" s="157"/>
      <c r="K138" s="171">
        <v>0.2</v>
      </c>
      <c r="L138" s="140"/>
      <c r="M138" s="140">
        <f t="shared" si="70"/>
        <v>0</v>
      </c>
      <c r="N138" s="140"/>
      <c r="O138" s="157"/>
      <c r="P138" s="140"/>
      <c r="Q138" s="157"/>
      <c r="R138" s="140"/>
      <c r="S138" s="157"/>
      <c r="T138" s="157"/>
      <c r="U138" s="140">
        <f t="shared" si="71"/>
        <v>0</v>
      </c>
      <c r="V138" s="157"/>
      <c r="W138" s="157"/>
      <c r="X138" s="157"/>
      <c r="Y138" s="157"/>
      <c r="Z138" s="140"/>
      <c r="AA138" s="157"/>
      <c r="AB138" s="157"/>
      <c r="AC138" s="157"/>
      <c r="AD138" s="141">
        <f t="shared" si="72"/>
        <v>0</v>
      </c>
      <c r="AE138" s="140"/>
      <c r="AF138" s="140"/>
      <c r="AG138" s="157"/>
      <c r="AH138" s="157"/>
      <c r="AI138" s="140"/>
      <c r="AJ138" s="157"/>
      <c r="AK138" s="140"/>
      <c r="AL138" s="157"/>
      <c r="AM138" s="157"/>
      <c r="AN138" s="157"/>
      <c r="AO138" s="157"/>
      <c r="AP138" s="157"/>
      <c r="AQ138" s="157"/>
      <c r="AR138" s="157"/>
      <c r="AS138" s="157"/>
      <c r="AT138" s="157"/>
      <c r="AU138" s="157"/>
      <c r="AV138" s="140"/>
      <c r="AW138" s="157"/>
      <c r="AX138" s="157"/>
      <c r="AY138" s="140"/>
      <c r="AZ138" s="140"/>
      <c r="BA138" s="157"/>
      <c r="BB138" s="157"/>
      <c r="BC138" s="157"/>
      <c r="BD138" s="140"/>
      <c r="BE138" s="157"/>
      <c r="BF138" s="157"/>
      <c r="BG138" s="140">
        <f t="shared" si="73"/>
        <v>0</v>
      </c>
      <c r="BH138" s="56"/>
      <c r="BI138" s="169"/>
      <c r="BJ138" s="56"/>
      <c r="BK138" s="152" t="s">
        <v>409</v>
      </c>
      <c r="BL138" s="153" t="s">
        <v>161</v>
      </c>
      <c r="BM138" s="149"/>
      <c r="BN138" s="208" t="s">
        <v>95</v>
      </c>
      <c r="BO138" s="149" t="s">
        <v>722</v>
      </c>
      <c r="BP138" s="149" t="s">
        <v>606</v>
      </c>
      <c r="BQ138" s="60" t="s">
        <v>392</v>
      </c>
      <c r="BR138" s="46"/>
      <c r="BS138" s="170"/>
      <c r="BT138" s="209" t="s">
        <v>166</v>
      </c>
      <c r="BU138" s="132"/>
      <c r="BV138" s="46"/>
      <c r="BW138" s="46"/>
      <c r="BX138" s="46"/>
      <c r="BY138" s="46"/>
      <c r="BZ138" s="46">
        <f>SUM(G138:BJ138)</f>
        <v>0.2</v>
      </c>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DR138" s="316" t="s">
        <v>853</v>
      </c>
    </row>
    <row r="139" spans="1:124" ht="56.25" hidden="1" x14ac:dyDescent="0.3">
      <c r="A139" s="149">
        <v>3</v>
      </c>
      <c r="B139" s="56" t="s">
        <v>500</v>
      </c>
      <c r="C139" s="140">
        <f t="shared" si="74"/>
        <v>0.2</v>
      </c>
      <c r="D139" s="140"/>
      <c r="E139" s="140">
        <f t="shared" si="59"/>
        <v>0.2</v>
      </c>
      <c r="F139" s="140">
        <f t="shared" si="60"/>
        <v>0.2</v>
      </c>
      <c r="G139" s="140"/>
      <c r="H139" s="140"/>
      <c r="I139" s="157"/>
      <c r="J139" s="157"/>
      <c r="K139" s="171">
        <v>0.2</v>
      </c>
      <c r="L139" s="140"/>
      <c r="M139" s="140">
        <f t="shared" si="70"/>
        <v>0</v>
      </c>
      <c r="N139" s="140"/>
      <c r="O139" s="157"/>
      <c r="P139" s="140"/>
      <c r="Q139" s="157"/>
      <c r="R139" s="140"/>
      <c r="S139" s="157"/>
      <c r="T139" s="157"/>
      <c r="U139" s="140">
        <f t="shared" si="71"/>
        <v>0</v>
      </c>
      <c r="V139" s="157"/>
      <c r="W139" s="157"/>
      <c r="X139" s="157"/>
      <c r="Y139" s="157"/>
      <c r="Z139" s="140"/>
      <c r="AA139" s="157"/>
      <c r="AB139" s="157"/>
      <c r="AC139" s="157"/>
      <c r="AD139" s="141">
        <f t="shared" si="72"/>
        <v>0</v>
      </c>
      <c r="AE139" s="140"/>
      <c r="AF139" s="140"/>
      <c r="AG139" s="157"/>
      <c r="AH139" s="157"/>
      <c r="AI139" s="140"/>
      <c r="AJ139" s="157"/>
      <c r="AK139" s="140"/>
      <c r="AL139" s="157"/>
      <c r="AM139" s="157"/>
      <c r="AN139" s="157"/>
      <c r="AO139" s="157"/>
      <c r="AP139" s="157"/>
      <c r="AQ139" s="157"/>
      <c r="AR139" s="157"/>
      <c r="AS139" s="157"/>
      <c r="AT139" s="157"/>
      <c r="AU139" s="157"/>
      <c r="AV139" s="140"/>
      <c r="AW139" s="157"/>
      <c r="AX139" s="157"/>
      <c r="AY139" s="140"/>
      <c r="AZ139" s="140"/>
      <c r="BA139" s="157"/>
      <c r="BB139" s="157"/>
      <c r="BC139" s="157"/>
      <c r="BD139" s="140"/>
      <c r="BE139" s="157"/>
      <c r="BF139" s="157"/>
      <c r="BG139" s="140">
        <f t="shared" si="73"/>
        <v>0</v>
      </c>
      <c r="BH139" s="56"/>
      <c r="BI139" s="169"/>
      <c r="BJ139" s="56"/>
      <c r="BK139" s="152" t="s">
        <v>409</v>
      </c>
      <c r="BL139" s="153" t="s">
        <v>161</v>
      </c>
      <c r="BM139" s="149"/>
      <c r="BN139" s="189" t="s">
        <v>95</v>
      </c>
      <c r="BO139" s="149" t="s">
        <v>722</v>
      </c>
      <c r="BP139" s="149" t="s">
        <v>606</v>
      </c>
      <c r="BR139" s="46"/>
      <c r="BS139" s="170"/>
      <c r="BT139" s="209"/>
      <c r="BU139" s="132"/>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t="s">
        <v>498</v>
      </c>
      <c r="DR139" s="46" t="s">
        <v>852</v>
      </c>
      <c r="DS139" s="250" t="s">
        <v>902</v>
      </c>
    </row>
    <row r="140" spans="1:124" ht="66" hidden="1" customHeight="1" x14ac:dyDescent="0.3">
      <c r="A140" s="149">
        <v>4</v>
      </c>
      <c r="B140" s="56" t="s">
        <v>727</v>
      </c>
      <c r="C140" s="140">
        <f t="shared" si="74"/>
        <v>0.2</v>
      </c>
      <c r="D140" s="140"/>
      <c r="E140" s="140">
        <f t="shared" si="59"/>
        <v>0.2</v>
      </c>
      <c r="F140" s="140">
        <f t="shared" si="60"/>
        <v>0.2</v>
      </c>
      <c r="G140" s="140"/>
      <c r="H140" s="140"/>
      <c r="I140" s="157"/>
      <c r="J140" s="157"/>
      <c r="K140" s="171">
        <v>0.2</v>
      </c>
      <c r="L140" s="140"/>
      <c r="M140" s="140">
        <f t="shared" si="70"/>
        <v>0</v>
      </c>
      <c r="N140" s="140"/>
      <c r="O140" s="157"/>
      <c r="P140" s="140"/>
      <c r="Q140" s="157"/>
      <c r="R140" s="140"/>
      <c r="S140" s="157"/>
      <c r="T140" s="157"/>
      <c r="U140" s="140">
        <f t="shared" si="71"/>
        <v>0</v>
      </c>
      <c r="V140" s="157"/>
      <c r="W140" s="157"/>
      <c r="X140" s="157"/>
      <c r="Y140" s="157"/>
      <c r="Z140" s="140"/>
      <c r="AA140" s="157"/>
      <c r="AB140" s="157"/>
      <c r="AC140" s="157"/>
      <c r="AD140" s="141">
        <f t="shared" si="72"/>
        <v>0</v>
      </c>
      <c r="AE140" s="140"/>
      <c r="AF140" s="140"/>
      <c r="AG140" s="157"/>
      <c r="AH140" s="157"/>
      <c r="AI140" s="140"/>
      <c r="AJ140" s="157"/>
      <c r="AK140" s="140"/>
      <c r="AL140" s="157"/>
      <c r="AM140" s="157"/>
      <c r="AN140" s="157"/>
      <c r="AO140" s="157"/>
      <c r="AP140" s="157"/>
      <c r="AQ140" s="157"/>
      <c r="AR140" s="157"/>
      <c r="AS140" s="157"/>
      <c r="AT140" s="157"/>
      <c r="AU140" s="157"/>
      <c r="AV140" s="140"/>
      <c r="AW140" s="157"/>
      <c r="AX140" s="157"/>
      <c r="AY140" s="140"/>
      <c r="AZ140" s="140"/>
      <c r="BA140" s="157"/>
      <c r="BB140" s="157"/>
      <c r="BC140" s="157"/>
      <c r="BD140" s="140"/>
      <c r="BE140" s="157"/>
      <c r="BF140" s="157"/>
      <c r="BG140" s="140">
        <f t="shared" si="73"/>
        <v>0</v>
      </c>
      <c r="BH140" s="56"/>
      <c r="BI140" s="169"/>
      <c r="BJ140" s="56"/>
      <c r="BK140" s="152" t="s">
        <v>409</v>
      </c>
      <c r="BL140" s="153" t="s">
        <v>161</v>
      </c>
      <c r="BM140" s="149"/>
      <c r="BN140" s="189" t="s">
        <v>95</v>
      </c>
      <c r="BO140" s="149" t="s">
        <v>722</v>
      </c>
      <c r="BP140" s="149" t="s">
        <v>606</v>
      </c>
      <c r="BR140" s="46"/>
      <c r="BS140" s="170"/>
      <c r="BT140" s="209"/>
      <c r="BU140" s="132"/>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t="s">
        <v>498</v>
      </c>
      <c r="DF140" s="46" t="s">
        <v>598</v>
      </c>
      <c r="DR140" s="46" t="s">
        <v>852</v>
      </c>
      <c r="DS140" s="250" t="s">
        <v>902</v>
      </c>
    </row>
    <row r="141" spans="1:124" ht="62.1" hidden="1" customHeight="1" x14ac:dyDescent="0.3">
      <c r="A141" s="149">
        <v>5</v>
      </c>
      <c r="B141" s="56" t="s">
        <v>728</v>
      </c>
      <c r="C141" s="140">
        <f t="shared" si="74"/>
        <v>0.2</v>
      </c>
      <c r="D141" s="140"/>
      <c r="E141" s="140">
        <f t="shared" si="59"/>
        <v>0.2</v>
      </c>
      <c r="F141" s="140">
        <f t="shared" si="60"/>
        <v>0.2</v>
      </c>
      <c r="G141" s="140"/>
      <c r="H141" s="140"/>
      <c r="I141" s="157"/>
      <c r="J141" s="157"/>
      <c r="K141" s="171">
        <v>0.2</v>
      </c>
      <c r="L141" s="140"/>
      <c r="M141" s="140">
        <f t="shared" si="70"/>
        <v>0</v>
      </c>
      <c r="N141" s="140"/>
      <c r="O141" s="157"/>
      <c r="P141" s="140"/>
      <c r="Q141" s="157"/>
      <c r="R141" s="140"/>
      <c r="S141" s="157"/>
      <c r="T141" s="157"/>
      <c r="U141" s="140">
        <f t="shared" si="71"/>
        <v>0</v>
      </c>
      <c r="V141" s="157"/>
      <c r="W141" s="157"/>
      <c r="X141" s="157"/>
      <c r="Y141" s="157"/>
      <c r="Z141" s="140"/>
      <c r="AA141" s="157"/>
      <c r="AB141" s="157"/>
      <c r="AC141" s="157"/>
      <c r="AD141" s="141">
        <f t="shared" si="72"/>
        <v>0</v>
      </c>
      <c r="AE141" s="140"/>
      <c r="AF141" s="140"/>
      <c r="AG141" s="157"/>
      <c r="AH141" s="157"/>
      <c r="AI141" s="140"/>
      <c r="AJ141" s="157"/>
      <c r="AK141" s="140"/>
      <c r="AL141" s="157"/>
      <c r="AM141" s="157"/>
      <c r="AN141" s="157"/>
      <c r="AO141" s="157"/>
      <c r="AP141" s="157"/>
      <c r="AQ141" s="157"/>
      <c r="AR141" s="157"/>
      <c r="AS141" s="157"/>
      <c r="AT141" s="157"/>
      <c r="AU141" s="157"/>
      <c r="AV141" s="140"/>
      <c r="AW141" s="157"/>
      <c r="AX141" s="157"/>
      <c r="AY141" s="140"/>
      <c r="AZ141" s="140"/>
      <c r="BA141" s="157"/>
      <c r="BB141" s="157"/>
      <c r="BC141" s="157"/>
      <c r="BD141" s="140"/>
      <c r="BE141" s="157"/>
      <c r="BF141" s="157"/>
      <c r="BG141" s="140">
        <f t="shared" si="73"/>
        <v>0</v>
      </c>
      <c r="BH141" s="56"/>
      <c r="BI141" s="169"/>
      <c r="BJ141" s="56"/>
      <c r="BK141" s="152" t="s">
        <v>409</v>
      </c>
      <c r="BL141" s="153" t="s">
        <v>161</v>
      </c>
      <c r="BM141" s="149"/>
      <c r="BN141" s="189" t="s">
        <v>95</v>
      </c>
      <c r="BO141" s="149" t="s">
        <v>722</v>
      </c>
      <c r="BP141" s="149" t="s">
        <v>606</v>
      </c>
      <c r="BR141" s="46"/>
      <c r="BS141" s="170"/>
      <c r="BT141" s="209"/>
      <c r="BU141" s="132"/>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t="s">
        <v>498</v>
      </c>
      <c r="DF141" s="46" t="s">
        <v>598</v>
      </c>
      <c r="DR141" s="46" t="s">
        <v>852</v>
      </c>
      <c r="DS141" s="250" t="s">
        <v>902</v>
      </c>
    </row>
    <row r="142" spans="1:124" ht="56.25" hidden="1" x14ac:dyDescent="0.3">
      <c r="A142" s="149">
        <v>6</v>
      </c>
      <c r="B142" s="56" t="s">
        <v>729</v>
      </c>
      <c r="C142" s="140">
        <f t="shared" si="74"/>
        <v>0.1</v>
      </c>
      <c r="D142" s="140">
        <v>0.1</v>
      </c>
      <c r="E142" s="140">
        <f t="shared" si="59"/>
        <v>0</v>
      </c>
      <c r="F142" s="140">
        <f t="shared" si="60"/>
        <v>0</v>
      </c>
      <c r="G142" s="140"/>
      <c r="H142" s="140"/>
      <c r="I142" s="157"/>
      <c r="J142" s="157"/>
      <c r="K142" s="171"/>
      <c r="L142" s="140"/>
      <c r="M142" s="140">
        <f t="shared" si="70"/>
        <v>0</v>
      </c>
      <c r="N142" s="140"/>
      <c r="O142" s="157"/>
      <c r="P142" s="140"/>
      <c r="Q142" s="157"/>
      <c r="R142" s="140"/>
      <c r="S142" s="157"/>
      <c r="T142" s="157"/>
      <c r="U142" s="140">
        <f t="shared" si="71"/>
        <v>0</v>
      </c>
      <c r="V142" s="157"/>
      <c r="W142" s="157"/>
      <c r="X142" s="157"/>
      <c r="Y142" s="157"/>
      <c r="Z142" s="140"/>
      <c r="AA142" s="157"/>
      <c r="AB142" s="157"/>
      <c r="AC142" s="157"/>
      <c r="AD142" s="141">
        <f t="shared" si="72"/>
        <v>0</v>
      </c>
      <c r="AE142" s="140"/>
      <c r="AF142" s="140"/>
      <c r="AG142" s="157"/>
      <c r="AH142" s="157"/>
      <c r="AI142" s="140"/>
      <c r="AJ142" s="157"/>
      <c r="AK142" s="140"/>
      <c r="AL142" s="157"/>
      <c r="AM142" s="157"/>
      <c r="AN142" s="157"/>
      <c r="AO142" s="157"/>
      <c r="AP142" s="157"/>
      <c r="AQ142" s="157"/>
      <c r="AR142" s="157"/>
      <c r="AS142" s="157"/>
      <c r="AT142" s="157"/>
      <c r="AU142" s="157"/>
      <c r="AV142" s="140"/>
      <c r="AW142" s="157"/>
      <c r="AX142" s="157"/>
      <c r="AY142" s="140"/>
      <c r="AZ142" s="140"/>
      <c r="BA142" s="157"/>
      <c r="BB142" s="157"/>
      <c r="BC142" s="157"/>
      <c r="BD142" s="140"/>
      <c r="BE142" s="157"/>
      <c r="BF142" s="157"/>
      <c r="BG142" s="140">
        <f t="shared" si="73"/>
        <v>0</v>
      </c>
      <c r="BH142" s="56"/>
      <c r="BI142" s="169"/>
      <c r="BJ142" s="56"/>
      <c r="BK142" s="152" t="s">
        <v>409</v>
      </c>
      <c r="BL142" s="153" t="s">
        <v>161</v>
      </c>
      <c r="BM142" s="149"/>
      <c r="BN142" s="189" t="s">
        <v>95</v>
      </c>
      <c r="BO142" s="149" t="s">
        <v>722</v>
      </c>
      <c r="BP142" s="149" t="s">
        <v>606</v>
      </c>
      <c r="BR142" s="46"/>
      <c r="BS142" s="170"/>
      <c r="BT142" s="209"/>
      <c r="BU142" s="132"/>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t="s">
        <v>498</v>
      </c>
      <c r="DF142" s="46" t="s">
        <v>598</v>
      </c>
      <c r="DR142" s="46" t="s">
        <v>852</v>
      </c>
      <c r="DS142" s="250" t="s">
        <v>903</v>
      </c>
    </row>
    <row r="143" spans="1:124" ht="56.25" hidden="1" x14ac:dyDescent="0.3">
      <c r="A143" s="149">
        <v>7</v>
      </c>
      <c r="B143" s="56" t="s">
        <v>242</v>
      </c>
      <c r="C143" s="140">
        <f t="shared" si="74"/>
        <v>0.05</v>
      </c>
      <c r="D143" s="140"/>
      <c r="E143" s="140">
        <f t="shared" si="59"/>
        <v>0.05</v>
      </c>
      <c r="F143" s="140">
        <f t="shared" si="60"/>
        <v>0.05</v>
      </c>
      <c r="G143" s="140">
        <f t="shared" ref="G143:G170" si="75">H143+I143+J143</f>
        <v>0</v>
      </c>
      <c r="H143" s="168"/>
      <c r="I143" s="157"/>
      <c r="J143" s="157"/>
      <c r="K143" s="168">
        <v>0.05</v>
      </c>
      <c r="L143" s="157"/>
      <c r="M143" s="140">
        <f t="shared" si="70"/>
        <v>0</v>
      </c>
      <c r="N143" s="157"/>
      <c r="O143" s="157"/>
      <c r="P143" s="157"/>
      <c r="Q143" s="157"/>
      <c r="R143" s="157"/>
      <c r="S143" s="157"/>
      <c r="T143" s="157"/>
      <c r="U143" s="140">
        <f t="shared" si="71"/>
        <v>0</v>
      </c>
      <c r="V143" s="157"/>
      <c r="W143" s="157"/>
      <c r="X143" s="157"/>
      <c r="Y143" s="157"/>
      <c r="Z143" s="157"/>
      <c r="AA143" s="157"/>
      <c r="AB143" s="157"/>
      <c r="AC143" s="157"/>
      <c r="AD143" s="141">
        <f t="shared" si="72"/>
        <v>0</v>
      </c>
      <c r="AE143" s="168"/>
      <c r="AF143" s="168"/>
      <c r="AG143" s="157"/>
      <c r="AH143" s="157"/>
      <c r="AI143" s="168"/>
      <c r="AJ143" s="157"/>
      <c r="AK143" s="168"/>
      <c r="AL143" s="157"/>
      <c r="AM143" s="157"/>
      <c r="AN143" s="157"/>
      <c r="AO143" s="157"/>
      <c r="AP143" s="157"/>
      <c r="AQ143" s="157"/>
      <c r="AR143" s="157"/>
      <c r="AS143" s="157"/>
      <c r="AT143" s="157"/>
      <c r="AU143" s="157"/>
      <c r="AV143" s="157"/>
      <c r="AW143" s="157"/>
      <c r="AX143" s="157"/>
      <c r="AY143" s="168"/>
      <c r="AZ143" s="168"/>
      <c r="BA143" s="157"/>
      <c r="BB143" s="157"/>
      <c r="BC143" s="157"/>
      <c r="BD143" s="168"/>
      <c r="BE143" s="157"/>
      <c r="BF143" s="157"/>
      <c r="BG143" s="140">
        <f t="shared" si="73"/>
        <v>0</v>
      </c>
      <c r="BH143" s="56"/>
      <c r="BI143" s="56"/>
      <c r="BJ143" s="56"/>
      <c r="BK143" s="152" t="s">
        <v>409</v>
      </c>
      <c r="BL143" s="153" t="s">
        <v>161</v>
      </c>
      <c r="BM143" s="154" t="s">
        <v>650</v>
      </c>
      <c r="BN143" s="149" t="s">
        <v>95</v>
      </c>
      <c r="BO143" s="149" t="s">
        <v>505</v>
      </c>
      <c r="BP143" s="149" t="s">
        <v>606</v>
      </c>
      <c r="BQ143" s="60" t="s">
        <v>392</v>
      </c>
      <c r="BS143" s="61"/>
      <c r="BT143" s="170" t="s">
        <v>166</v>
      </c>
      <c r="BU143" s="61"/>
      <c r="BZ143" s="39">
        <f t="shared" ref="BZ143:BZ170" si="76">SUM(G143:BJ143)</f>
        <v>0.05</v>
      </c>
      <c r="DR143" s="46" t="s">
        <v>852</v>
      </c>
      <c r="DT143" s="250" t="s">
        <v>854</v>
      </c>
    </row>
    <row r="144" spans="1:124" ht="56.25" hidden="1" x14ac:dyDescent="0.3">
      <c r="A144" s="149">
        <v>8</v>
      </c>
      <c r="B144" s="56" t="s">
        <v>396</v>
      </c>
      <c r="C144" s="140">
        <f t="shared" si="74"/>
        <v>0.14000000000000001</v>
      </c>
      <c r="D144" s="140"/>
      <c r="E144" s="140">
        <f t="shared" si="59"/>
        <v>0.14000000000000001</v>
      </c>
      <c r="F144" s="140">
        <f t="shared" si="60"/>
        <v>0.14000000000000001</v>
      </c>
      <c r="G144" s="140">
        <f t="shared" si="75"/>
        <v>0</v>
      </c>
      <c r="H144" s="168"/>
      <c r="I144" s="157"/>
      <c r="J144" s="157"/>
      <c r="K144" s="168">
        <v>0.14000000000000001</v>
      </c>
      <c r="L144" s="157"/>
      <c r="M144" s="140">
        <f t="shared" si="70"/>
        <v>0</v>
      </c>
      <c r="N144" s="157"/>
      <c r="O144" s="157"/>
      <c r="P144" s="157"/>
      <c r="Q144" s="157"/>
      <c r="R144" s="157"/>
      <c r="S144" s="157"/>
      <c r="T144" s="157"/>
      <c r="U144" s="140">
        <f t="shared" si="71"/>
        <v>0</v>
      </c>
      <c r="V144" s="157"/>
      <c r="W144" s="157"/>
      <c r="X144" s="157"/>
      <c r="Y144" s="157"/>
      <c r="Z144" s="157"/>
      <c r="AA144" s="157"/>
      <c r="AB144" s="157"/>
      <c r="AC144" s="157"/>
      <c r="AD144" s="141">
        <f t="shared" si="72"/>
        <v>0</v>
      </c>
      <c r="AE144" s="168"/>
      <c r="AF144" s="168"/>
      <c r="AG144" s="157"/>
      <c r="AH144" s="157"/>
      <c r="AI144" s="168"/>
      <c r="AJ144" s="157"/>
      <c r="AK144" s="168"/>
      <c r="AL144" s="157"/>
      <c r="AM144" s="157"/>
      <c r="AN144" s="157"/>
      <c r="AO144" s="157"/>
      <c r="AP144" s="157"/>
      <c r="AQ144" s="157"/>
      <c r="AR144" s="157"/>
      <c r="AS144" s="157"/>
      <c r="AT144" s="157"/>
      <c r="AU144" s="157"/>
      <c r="AV144" s="157"/>
      <c r="AW144" s="157"/>
      <c r="AX144" s="157"/>
      <c r="AY144" s="168"/>
      <c r="AZ144" s="168"/>
      <c r="BA144" s="157"/>
      <c r="BB144" s="157"/>
      <c r="BC144" s="157"/>
      <c r="BD144" s="168"/>
      <c r="BE144" s="157"/>
      <c r="BF144" s="157"/>
      <c r="BG144" s="140">
        <f t="shared" si="73"/>
        <v>0</v>
      </c>
      <c r="BH144" s="56"/>
      <c r="BI144" s="56"/>
      <c r="BJ144" s="56"/>
      <c r="BK144" s="152" t="s">
        <v>409</v>
      </c>
      <c r="BL144" s="153" t="s">
        <v>161</v>
      </c>
      <c r="BM144" s="154" t="s">
        <v>649</v>
      </c>
      <c r="BN144" s="149" t="s">
        <v>95</v>
      </c>
      <c r="BO144" s="149" t="s">
        <v>505</v>
      </c>
      <c r="BP144" s="149" t="s">
        <v>606</v>
      </c>
      <c r="BQ144" s="60" t="s">
        <v>392</v>
      </c>
      <c r="BS144" s="61"/>
      <c r="BT144" s="170" t="s">
        <v>166</v>
      </c>
      <c r="BU144" s="61"/>
      <c r="BZ144" s="39">
        <f t="shared" si="76"/>
        <v>0.14000000000000001</v>
      </c>
      <c r="DR144" s="46" t="s">
        <v>852</v>
      </c>
      <c r="DT144" s="250" t="s">
        <v>854</v>
      </c>
    </row>
    <row r="145" spans="1:124" s="250" customFormat="1" ht="56.25" hidden="1" x14ac:dyDescent="0.3">
      <c r="A145" s="239">
        <v>9</v>
      </c>
      <c r="B145" s="364" t="s">
        <v>243</v>
      </c>
      <c r="C145" s="241">
        <f t="shared" si="74"/>
        <v>1.2</v>
      </c>
      <c r="D145" s="241"/>
      <c r="E145" s="241">
        <f t="shared" si="59"/>
        <v>1.2</v>
      </c>
      <c r="F145" s="241">
        <f t="shared" si="60"/>
        <v>1.2</v>
      </c>
      <c r="G145" s="241">
        <f t="shared" si="75"/>
        <v>0</v>
      </c>
      <c r="H145" s="258"/>
      <c r="I145" s="243"/>
      <c r="J145" s="243"/>
      <c r="K145" s="258">
        <v>1.2</v>
      </c>
      <c r="L145" s="258"/>
      <c r="M145" s="241">
        <f t="shared" si="70"/>
        <v>0</v>
      </c>
      <c r="N145" s="258"/>
      <c r="O145" s="243"/>
      <c r="P145" s="258"/>
      <c r="Q145" s="243"/>
      <c r="R145" s="258"/>
      <c r="S145" s="243"/>
      <c r="T145" s="243"/>
      <c r="U145" s="241">
        <f t="shared" si="71"/>
        <v>0</v>
      </c>
      <c r="V145" s="243"/>
      <c r="W145" s="243"/>
      <c r="X145" s="243"/>
      <c r="Y145" s="243"/>
      <c r="Z145" s="258"/>
      <c r="AA145" s="243"/>
      <c r="AB145" s="243"/>
      <c r="AC145" s="243"/>
      <c r="AD145" s="245">
        <f t="shared" si="72"/>
        <v>0</v>
      </c>
      <c r="AE145" s="258"/>
      <c r="AF145" s="258"/>
      <c r="AG145" s="243"/>
      <c r="AH145" s="243"/>
      <c r="AI145" s="258"/>
      <c r="AJ145" s="243"/>
      <c r="AK145" s="244"/>
      <c r="AL145" s="243"/>
      <c r="AM145" s="243"/>
      <c r="AN145" s="243"/>
      <c r="AO145" s="243"/>
      <c r="AP145" s="243"/>
      <c r="AQ145" s="243"/>
      <c r="AR145" s="243"/>
      <c r="AS145" s="243"/>
      <c r="AT145" s="243"/>
      <c r="AU145" s="243"/>
      <c r="AV145" s="258"/>
      <c r="AW145" s="243"/>
      <c r="AX145" s="243"/>
      <c r="AY145" s="258"/>
      <c r="AZ145" s="258"/>
      <c r="BA145" s="243"/>
      <c r="BB145" s="243"/>
      <c r="BC145" s="243"/>
      <c r="BD145" s="258"/>
      <c r="BE145" s="243"/>
      <c r="BF145" s="243"/>
      <c r="BG145" s="241">
        <f t="shared" si="73"/>
        <v>0</v>
      </c>
      <c r="BH145" s="246"/>
      <c r="BI145" s="259"/>
      <c r="BJ145" s="246"/>
      <c r="BK145" s="247" t="s">
        <v>409</v>
      </c>
      <c r="BL145" s="239" t="s">
        <v>169</v>
      </c>
      <c r="BM145" s="239"/>
      <c r="BN145" s="365" t="s">
        <v>95</v>
      </c>
      <c r="BO145" s="239" t="s">
        <v>505</v>
      </c>
      <c r="BP145" s="239" t="s">
        <v>606</v>
      </c>
      <c r="BQ145" s="249" t="s">
        <v>392</v>
      </c>
      <c r="BS145" s="254"/>
      <c r="BT145" s="363" t="s">
        <v>166</v>
      </c>
      <c r="BU145" s="254"/>
      <c r="BZ145" s="250">
        <f t="shared" si="76"/>
        <v>1.2</v>
      </c>
      <c r="DG145" s="250" t="s">
        <v>757</v>
      </c>
      <c r="DR145" s="250" t="s">
        <v>853</v>
      </c>
      <c r="DT145" s="250" t="s">
        <v>854</v>
      </c>
    </row>
    <row r="146" spans="1:124" ht="56.25" hidden="1" x14ac:dyDescent="0.3">
      <c r="A146" s="149">
        <v>10</v>
      </c>
      <c r="B146" s="190" t="s">
        <v>697</v>
      </c>
      <c r="C146" s="140">
        <f t="shared" si="74"/>
        <v>0.05</v>
      </c>
      <c r="D146" s="140"/>
      <c r="E146" s="140">
        <f t="shared" si="59"/>
        <v>0.05</v>
      </c>
      <c r="F146" s="140">
        <f t="shared" si="60"/>
        <v>0.05</v>
      </c>
      <c r="G146" s="140">
        <f t="shared" si="75"/>
        <v>0</v>
      </c>
      <c r="H146" s="151"/>
      <c r="I146" s="157"/>
      <c r="J146" s="157"/>
      <c r="K146" s="151">
        <v>0.05</v>
      </c>
      <c r="L146" s="151"/>
      <c r="M146" s="140">
        <f t="shared" si="70"/>
        <v>0</v>
      </c>
      <c r="N146" s="151"/>
      <c r="O146" s="157"/>
      <c r="P146" s="151"/>
      <c r="Q146" s="157"/>
      <c r="R146" s="151"/>
      <c r="S146" s="157"/>
      <c r="T146" s="157"/>
      <c r="U146" s="140">
        <f t="shared" si="71"/>
        <v>0</v>
      </c>
      <c r="V146" s="157"/>
      <c r="W146" s="157"/>
      <c r="X146" s="157"/>
      <c r="Y146" s="157"/>
      <c r="Z146" s="151"/>
      <c r="AA146" s="157"/>
      <c r="AB146" s="157"/>
      <c r="AC146" s="157"/>
      <c r="AD146" s="141">
        <f t="shared" si="72"/>
        <v>0</v>
      </c>
      <c r="AE146" s="151"/>
      <c r="AF146" s="151"/>
      <c r="AG146" s="157"/>
      <c r="AH146" s="157"/>
      <c r="AI146" s="151"/>
      <c r="AJ146" s="157"/>
      <c r="AK146" s="168"/>
      <c r="AL146" s="157"/>
      <c r="AM146" s="157"/>
      <c r="AN146" s="157"/>
      <c r="AO146" s="157"/>
      <c r="AP146" s="157"/>
      <c r="AQ146" s="157"/>
      <c r="AR146" s="157"/>
      <c r="AS146" s="157"/>
      <c r="AT146" s="157"/>
      <c r="AU146" s="157"/>
      <c r="AV146" s="151"/>
      <c r="AW146" s="157"/>
      <c r="AX146" s="157"/>
      <c r="AY146" s="151"/>
      <c r="AZ146" s="151"/>
      <c r="BA146" s="157"/>
      <c r="BB146" s="157"/>
      <c r="BC146" s="157"/>
      <c r="BD146" s="151"/>
      <c r="BE146" s="157"/>
      <c r="BF146" s="157"/>
      <c r="BG146" s="140">
        <f t="shared" si="73"/>
        <v>0</v>
      </c>
      <c r="BH146" s="56"/>
      <c r="BI146" s="204"/>
      <c r="BJ146" s="56"/>
      <c r="BK146" s="152" t="s">
        <v>409</v>
      </c>
      <c r="BL146" s="149" t="s">
        <v>169</v>
      </c>
      <c r="BM146" s="149"/>
      <c r="BN146" s="210" t="s">
        <v>95</v>
      </c>
      <c r="BO146" s="149" t="s">
        <v>711</v>
      </c>
      <c r="BP146" s="149" t="s">
        <v>606</v>
      </c>
      <c r="BQ146" s="60" t="s">
        <v>392</v>
      </c>
      <c r="BS146" s="61"/>
      <c r="BT146" s="191" t="s">
        <v>166</v>
      </c>
      <c r="BU146" s="61"/>
      <c r="BZ146" s="39">
        <f t="shared" si="76"/>
        <v>0.05</v>
      </c>
      <c r="DR146" s="46" t="s">
        <v>852</v>
      </c>
      <c r="DS146" s="46" t="s">
        <v>902</v>
      </c>
    </row>
    <row r="147" spans="1:124" ht="56.25" hidden="1" x14ac:dyDescent="0.3">
      <c r="A147" s="149">
        <v>11</v>
      </c>
      <c r="B147" s="190" t="s">
        <v>696</v>
      </c>
      <c r="C147" s="140">
        <f t="shared" si="74"/>
        <v>0.05</v>
      </c>
      <c r="D147" s="140"/>
      <c r="E147" s="140">
        <f t="shared" si="59"/>
        <v>0.05</v>
      </c>
      <c r="F147" s="140">
        <f t="shared" si="60"/>
        <v>0.05</v>
      </c>
      <c r="G147" s="140">
        <f t="shared" si="75"/>
        <v>0</v>
      </c>
      <c r="H147" s="151"/>
      <c r="I147" s="157"/>
      <c r="J147" s="157"/>
      <c r="K147" s="151">
        <v>0.05</v>
      </c>
      <c r="L147" s="151"/>
      <c r="M147" s="140">
        <f t="shared" si="70"/>
        <v>0</v>
      </c>
      <c r="N147" s="151"/>
      <c r="O147" s="157"/>
      <c r="P147" s="151"/>
      <c r="Q147" s="157"/>
      <c r="R147" s="151"/>
      <c r="S147" s="157"/>
      <c r="T147" s="157"/>
      <c r="U147" s="140">
        <f t="shared" si="71"/>
        <v>0</v>
      </c>
      <c r="V147" s="157"/>
      <c r="W147" s="157"/>
      <c r="X147" s="157"/>
      <c r="Y147" s="157"/>
      <c r="Z147" s="151"/>
      <c r="AA147" s="157"/>
      <c r="AB147" s="157"/>
      <c r="AC147" s="157"/>
      <c r="AD147" s="141">
        <f t="shared" si="72"/>
        <v>0</v>
      </c>
      <c r="AE147" s="151"/>
      <c r="AF147" s="151"/>
      <c r="AG147" s="157"/>
      <c r="AH147" s="157"/>
      <c r="AI147" s="151"/>
      <c r="AJ147" s="157"/>
      <c r="AK147" s="168"/>
      <c r="AL147" s="157"/>
      <c r="AM147" s="157"/>
      <c r="AN147" s="157"/>
      <c r="AO147" s="157"/>
      <c r="AP147" s="157"/>
      <c r="AQ147" s="157"/>
      <c r="AR147" s="157"/>
      <c r="AS147" s="157"/>
      <c r="AT147" s="157"/>
      <c r="AU147" s="157"/>
      <c r="AV147" s="151"/>
      <c r="AW147" s="157"/>
      <c r="AX147" s="157"/>
      <c r="AY147" s="151"/>
      <c r="AZ147" s="151"/>
      <c r="BA147" s="157"/>
      <c r="BB147" s="157"/>
      <c r="BC147" s="157"/>
      <c r="BD147" s="151"/>
      <c r="BE147" s="157"/>
      <c r="BF147" s="157"/>
      <c r="BG147" s="140">
        <f t="shared" si="73"/>
        <v>0</v>
      </c>
      <c r="BH147" s="56"/>
      <c r="BI147" s="204"/>
      <c r="BJ147" s="56"/>
      <c r="BK147" s="152" t="s">
        <v>409</v>
      </c>
      <c r="BL147" s="149" t="s">
        <v>169</v>
      </c>
      <c r="BM147" s="149"/>
      <c r="BN147" s="210" t="s">
        <v>95</v>
      </c>
      <c r="BO147" s="149" t="s">
        <v>711</v>
      </c>
      <c r="BP147" s="149" t="s">
        <v>606</v>
      </c>
      <c r="BQ147" s="60" t="s">
        <v>392</v>
      </c>
      <c r="BS147" s="61"/>
      <c r="BT147" s="191" t="s">
        <v>166</v>
      </c>
      <c r="BU147" s="61"/>
      <c r="BZ147" s="39">
        <f t="shared" si="76"/>
        <v>0.05</v>
      </c>
      <c r="DR147" s="46" t="s">
        <v>852</v>
      </c>
    </row>
    <row r="148" spans="1:124" ht="56.25" hidden="1" x14ac:dyDescent="0.3">
      <c r="A148" s="149">
        <v>12</v>
      </c>
      <c r="B148" s="190" t="s">
        <v>692</v>
      </c>
      <c r="C148" s="140">
        <f t="shared" si="74"/>
        <v>0.04</v>
      </c>
      <c r="D148" s="140"/>
      <c r="E148" s="140">
        <f t="shared" si="59"/>
        <v>0.04</v>
      </c>
      <c r="F148" s="140">
        <f t="shared" si="60"/>
        <v>0.04</v>
      </c>
      <c r="G148" s="140">
        <f t="shared" si="75"/>
        <v>0</v>
      </c>
      <c r="H148" s="151"/>
      <c r="I148" s="157"/>
      <c r="J148" s="157"/>
      <c r="K148" s="151">
        <v>0.04</v>
      </c>
      <c r="L148" s="151"/>
      <c r="M148" s="140">
        <f t="shared" si="70"/>
        <v>0</v>
      </c>
      <c r="N148" s="151"/>
      <c r="O148" s="157"/>
      <c r="P148" s="151"/>
      <c r="Q148" s="157"/>
      <c r="R148" s="151"/>
      <c r="S148" s="157"/>
      <c r="T148" s="157"/>
      <c r="U148" s="140">
        <f t="shared" si="71"/>
        <v>0</v>
      </c>
      <c r="V148" s="157"/>
      <c r="W148" s="157"/>
      <c r="X148" s="157"/>
      <c r="Y148" s="157"/>
      <c r="Z148" s="151"/>
      <c r="AA148" s="157"/>
      <c r="AB148" s="157"/>
      <c r="AC148" s="157"/>
      <c r="AD148" s="141">
        <f t="shared" si="72"/>
        <v>0</v>
      </c>
      <c r="AE148" s="151"/>
      <c r="AF148" s="151"/>
      <c r="AG148" s="157"/>
      <c r="AH148" s="157"/>
      <c r="AI148" s="151"/>
      <c r="AJ148" s="157"/>
      <c r="AK148" s="168"/>
      <c r="AL148" s="157"/>
      <c r="AM148" s="157"/>
      <c r="AN148" s="157"/>
      <c r="AO148" s="157"/>
      <c r="AP148" s="157"/>
      <c r="AQ148" s="157"/>
      <c r="AR148" s="157"/>
      <c r="AS148" s="157"/>
      <c r="AT148" s="157"/>
      <c r="AU148" s="157"/>
      <c r="AV148" s="151"/>
      <c r="AW148" s="157"/>
      <c r="AX148" s="157"/>
      <c r="AY148" s="151"/>
      <c r="AZ148" s="151"/>
      <c r="BA148" s="157"/>
      <c r="BB148" s="157"/>
      <c r="BC148" s="157"/>
      <c r="BD148" s="151"/>
      <c r="BE148" s="157"/>
      <c r="BF148" s="157"/>
      <c r="BG148" s="140">
        <f t="shared" si="73"/>
        <v>0</v>
      </c>
      <c r="BH148" s="56"/>
      <c r="BI148" s="204"/>
      <c r="BJ148" s="56"/>
      <c r="BK148" s="152" t="s">
        <v>409</v>
      </c>
      <c r="BL148" s="149" t="s">
        <v>169</v>
      </c>
      <c r="BM148" s="149"/>
      <c r="BN148" s="210" t="s">
        <v>95</v>
      </c>
      <c r="BO148" s="149" t="s">
        <v>711</v>
      </c>
      <c r="BP148" s="149" t="s">
        <v>606</v>
      </c>
      <c r="BQ148" s="60" t="s">
        <v>392</v>
      </c>
      <c r="BS148" s="61"/>
      <c r="BT148" s="191" t="s">
        <v>166</v>
      </c>
      <c r="BU148" s="61"/>
      <c r="BZ148" s="39">
        <f t="shared" si="76"/>
        <v>0.04</v>
      </c>
      <c r="DR148" s="46" t="s">
        <v>852</v>
      </c>
    </row>
    <row r="149" spans="1:124" ht="56.25" hidden="1" x14ac:dyDescent="0.3">
      <c r="A149" s="149">
        <v>13</v>
      </c>
      <c r="B149" s="190" t="s">
        <v>693</v>
      </c>
      <c r="C149" s="140">
        <f t="shared" si="74"/>
        <v>0.03</v>
      </c>
      <c r="D149" s="140"/>
      <c r="E149" s="140">
        <f t="shared" si="59"/>
        <v>0.03</v>
      </c>
      <c r="F149" s="140">
        <f t="shared" si="60"/>
        <v>0.03</v>
      </c>
      <c r="G149" s="140">
        <f t="shared" si="75"/>
        <v>0</v>
      </c>
      <c r="H149" s="151"/>
      <c r="I149" s="157"/>
      <c r="J149" s="157"/>
      <c r="K149" s="151">
        <v>0.03</v>
      </c>
      <c r="L149" s="151"/>
      <c r="M149" s="140">
        <f t="shared" si="70"/>
        <v>0</v>
      </c>
      <c r="N149" s="151"/>
      <c r="O149" s="157"/>
      <c r="P149" s="151"/>
      <c r="Q149" s="157"/>
      <c r="R149" s="151"/>
      <c r="S149" s="157"/>
      <c r="T149" s="157"/>
      <c r="U149" s="140">
        <f t="shared" si="71"/>
        <v>0</v>
      </c>
      <c r="V149" s="157"/>
      <c r="W149" s="157"/>
      <c r="X149" s="157"/>
      <c r="Y149" s="157"/>
      <c r="Z149" s="151"/>
      <c r="AA149" s="157"/>
      <c r="AB149" s="157"/>
      <c r="AC149" s="157"/>
      <c r="AD149" s="141">
        <f t="shared" si="72"/>
        <v>0</v>
      </c>
      <c r="AE149" s="151"/>
      <c r="AF149" s="151"/>
      <c r="AG149" s="157"/>
      <c r="AH149" s="157"/>
      <c r="AI149" s="151"/>
      <c r="AJ149" s="157"/>
      <c r="AK149" s="168"/>
      <c r="AL149" s="157"/>
      <c r="AM149" s="157"/>
      <c r="AN149" s="157"/>
      <c r="AO149" s="157"/>
      <c r="AP149" s="157"/>
      <c r="AQ149" s="157"/>
      <c r="AR149" s="157"/>
      <c r="AS149" s="157"/>
      <c r="AT149" s="157"/>
      <c r="AU149" s="157"/>
      <c r="AV149" s="151"/>
      <c r="AW149" s="157"/>
      <c r="AX149" s="157"/>
      <c r="AY149" s="151"/>
      <c r="AZ149" s="151"/>
      <c r="BA149" s="157"/>
      <c r="BB149" s="157"/>
      <c r="BC149" s="157"/>
      <c r="BD149" s="151"/>
      <c r="BE149" s="157"/>
      <c r="BF149" s="157"/>
      <c r="BG149" s="140">
        <f t="shared" si="73"/>
        <v>0</v>
      </c>
      <c r="BH149" s="56"/>
      <c r="BI149" s="204"/>
      <c r="BJ149" s="56"/>
      <c r="BK149" s="152" t="s">
        <v>409</v>
      </c>
      <c r="BL149" s="149" t="s">
        <v>169</v>
      </c>
      <c r="BM149" s="149"/>
      <c r="BN149" s="210" t="s">
        <v>95</v>
      </c>
      <c r="BO149" s="149" t="s">
        <v>711</v>
      </c>
      <c r="BP149" s="149" t="s">
        <v>606</v>
      </c>
      <c r="BQ149" s="60" t="s">
        <v>392</v>
      </c>
      <c r="BS149" s="61"/>
      <c r="BT149" s="191" t="s">
        <v>166</v>
      </c>
      <c r="BU149" s="61"/>
      <c r="BZ149" s="39">
        <f t="shared" si="76"/>
        <v>0.03</v>
      </c>
      <c r="DR149" s="46" t="s">
        <v>852</v>
      </c>
    </row>
    <row r="150" spans="1:124" ht="56.25" hidden="1" x14ac:dyDescent="0.3">
      <c r="A150" s="149">
        <v>14</v>
      </c>
      <c r="B150" s="190" t="s">
        <v>919</v>
      </c>
      <c r="C150" s="140">
        <f t="shared" si="74"/>
        <v>0.1</v>
      </c>
      <c r="D150" s="140"/>
      <c r="E150" s="140">
        <f t="shared" si="59"/>
        <v>0.1</v>
      </c>
      <c r="F150" s="140">
        <f t="shared" si="60"/>
        <v>0.1</v>
      </c>
      <c r="G150" s="140">
        <f t="shared" si="75"/>
        <v>0</v>
      </c>
      <c r="H150" s="151"/>
      <c r="I150" s="157"/>
      <c r="J150" s="157"/>
      <c r="K150" s="151">
        <v>0.1</v>
      </c>
      <c r="L150" s="151"/>
      <c r="M150" s="140">
        <f t="shared" si="70"/>
        <v>0</v>
      </c>
      <c r="N150" s="151"/>
      <c r="O150" s="157"/>
      <c r="P150" s="151"/>
      <c r="Q150" s="157"/>
      <c r="R150" s="151"/>
      <c r="S150" s="157"/>
      <c r="T150" s="157"/>
      <c r="U150" s="140">
        <f t="shared" si="71"/>
        <v>0</v>
      </c>
      <c r="V150" s="157"/>
      <c r="W150" s="157"/>
      <c r="X150" s="157"/>
      <c r="Y150" s="157"/>
      <c r="Z150" s="151"/>
      <c r="AA150" s="157"/>
      <c r="AB150" s="157"/>
      <c r="AC150" s="157"/>
      <c r="AD150" s="141">
        <f t="shared" si="72"/>
        <v>0</v>
      </c>
      <c r="AE150" s="151"/>
      <c r="AF150" s="151"/>
      <c r="AG150" s="157"/>
      <c r="AH150" s="157"/>
      <c r="AI150" s="151"/>
      <c r="AJ150" s="157"/>
      <c r="AK150" s="168"/>
      <c r="AL150" s="157"/>
      <c r="AM150" s="157"/>
      <c r="AN150" s="157"/>
      <c r="AO150" s="157"/>
      <c r="AP150" s="157"/>
      <c r="AQ150" s="157"/>
      <c r="AR150" s="157"/>
      <c r="AS150" s="157"/>
      <c r="AT150" s="157"/>
      <c r="AU150" s="157"/>
      <c r="AV150" s="151"/>
      <c r="AW150" s="157"/>
      <c r="AX150" s="157"/>
      <c r="AY150" s="151"/>
      <c r="AZ150" s="151"/>
      <c r="BA150" s="157"/>
      <c r="BB150" s="157"/>
      <c r="BC150" s="157"/>
      <c r="BD150" s="151"/>
      <c r="BE150" s="157"/>
      <c r="BF150" s="157"/>
      <c r="BG150" s="140">
        <f t="shared" si="73"/>
        <v>0</v>
      </c>
      <c r="BH150" s="56"/>
      <c r="BI150" s="204"/>
      <c r="BJ150" s="56"/>
      <c r="BK150" s="152" t="s">
        <v>409</v>
      </c>
      <c r="BL150" s="149" t="s">
        <v>169</v>
      </c>
      <c r="BM150" s="149"/>
      <c r="BN150" s="210" t="s">
        <v>95</v>
      </c>
      <c r="BO150" s="149" t="s">
        <v>711</v>
      </c>
      <c r="BP150" s="149" t="s">
        <v>606</v>
      </c>
      <c r="BQ150" s="60" t="s">
        <v>392</v>
      </c>
      <c r="BS150" s="61"/>
      <c r="BT150" s="191" t="s">
        <v>166</v>
      </c>
      <c r="BU150" s="61"/>
      <c r="BZ150" s="39">
        <f t="shared" si="76"/>
        <v>0.1</v>
      </c>
      <c r="DR150" s="46" t="s">
        <v>852</v>
      </c>
      <c r="DS150" s="46" t="s">
        <v>902</v>
      </c>
    </row>
    <row r="151" spans="1:124" ht="56.25" hidden="1" x14ac:dyDescent="0.3">
      <c r="A151" s="149">
        <v>15</v>
      </c>
      <c r="B151" s="190" t="s">
        <v>245</v>
      </c>
      <c r="C151" s="140">
        <f t="shared" si="74"/>
        <v>0.1</v>
      </c>
      <c r="D151" s="140"/>
      <c r="E151" s="140">
        <f t="shared" si="59"/>
        <v>0.1</v>
      </c>
      <c r="F151" s="140">
        <f t="shared" si="60"/>
        <v>0.1</v>
      </c>
      <c r="G151" s="140">
        <f t="shared" si="75"/>
        <v>0</v>
      </c>
      <c r="H151" s="151"/>
      <c r="I151" s="157"/>
      <c r="J151" s="157"/>
      <c r="K151" s="151">
        <v>0.1</v>
      </c>
      <c r="L151" s="151"/>
      <c r="M151" s="140">
        <f t="shared" si="70"/>
        <v>0</v>
      </c>
      <c r="N151" s="151"/>
      <c r="O151" s="157"/>
      <c r="P151" s="151"/>
      <c r="Q151" s="157"/>
      <c r="R151" s="151"/>
      <c r="S151" s="157"/>
      <c r="T151" s="157"/>
      <c r="U151" s="140">
        <f t="shared" si="71"/>
        <v>0</v>
      </c>
      <c r="V151" s="157"/>
      <c r="W151" s="157"/>
      <c r="X151" s="157"/>
      <c r="Y151" s="157"/>
      <c r="Z151" s="151"/>
      <c r="AA151" s="157"/>
      <c r="AB151" s="157"/>
      <c r="AC151" s="157"/>
      <c r="AD151" s="141">
        <f t="shared" si="72"/>
        <v>0</v>
      </c>
      <c r="AE151" s="151"/>
      <c r="AF151" s="151"/>
      <c r="AG151" s="157"/>
      <c r="AH151" s="157"/>
      <c r="AI151" s="151"/>
      <c r="AJ151" s="157"/>
      <c r="AK151" s="168"/>
      <c r="AL151" s="157"/>
      <c r="AM151" s="157"/>
      <c r="AN151" s="157"/>
      <c r="AO151" s="157"/>
      <c r="AP151" s="157"/>
      <c r="AQ151" s="157"/>
      <c r="AR151" s="157"/>
      <c r="AS151" s="157"/>
      <c r="AT151" s="157"/>
      <c r="AU151" s="157"/>
      <c r="AV151" s="151"/>
      <c r="AW151" s="157"/>
      <c r="AX151" s="157"/>
      <c r="AY151" s="151"/>
      <c r="AZ151" s="151"/>
      <c r="BA151" s="157"/>
      <c r="BB151" s="157"/>
      <c r="BC151" s="157"/>
      <c r="BD151" s="151"/>
      <c r="BE151" s="157"/>
      <c r="BF151" s="157"/>
      <c r="BG151" s="140">
        <f t="shared" si="73"/>
        <v>0</v>
      </c>
      <c r="BH151" s="56"/>
      <c r="BI151" s="204"/>
      <c r="BJ151" s="56"/>
      <c r="BK151" s="152" t="s">
        <v>409</v>
      </c>
      <c r="BL151" s="149" t="s">
        <v>169</v>
      </c>
      <c r="BM151" s="149"/>
      <c r="BN151" s="210" t="s">
        <v>95</v>
      </c>
      <c r="BO151" s="149" t="s">
        <v>711</v>
      </c>
      <c r="BP151" s="149" t="s">
        <v>606</v>
      </c>
      <c r="BQ151" s="60" t="s">
        <v>392</v>
      </c>
      <c r="BS151" s="61"/>
      <c r="BT151" s="191" t="s">
        <v>166</v>
      </c>
      <c r="BU151" s="61"/>
      <c r="BZ151" s="39">
        <f t="shared" si="76"/>
        <v>0.1</v>
      </c>
      <c r="DR151" s="46" t="s">
        <v>852</v>
      </c>
      <c r="DS151" s="46" t="s">
        <v>902</v>
      </c>
    </row>
    <row r="152" spans="1:124" ht="56.25" hidden="1" x14ac:dyDescent="0.3">
      <c r="A152" s="149">
        <v>16</v>
      </c>
      <c r="B152" s="190" t="s">
        <v>694</v>
      </c>
      <c r="C152" s="140">
        <f t="shared" si="74"/>
        <v>0.03</v>
      </c>
      <c r="D152" s="140"/>
      <c r="E152" s="140">
        <f t="shared" si="59"/>
        <v>0.03</v>
      </c>
      <c r="F152" s="140">
        <f t="shared" si="60"/>
        <v>0.03</v>
      </c>
      <c r="G152" s="140">
        <f t="shared" si="75"/>
        <v>0</v>
      </c>
      <c r="H152" s="151"/>
      <c r="I152" s="157"/>
      <c r="J152" s="157"/>
      <c r="K152" s="151">
        <v>0.03</v>
      </c>
      <c r="L152" s="151"/>
      <c r="M152" s="140">
        <f t="shared" si="70"/>
        <v>0</v>
      </c>
      <c r="N152" s="151"/>
      <c r="O152" s="157"/>
      <c r="P152" s="151"/>
      <c r="Q152" s="157"/>
      <c r="R152" s="151"/>
      <c r="S152" s="157"/>
      <c r="T152" s="157"/>
      <c r="U152" s="140">
        <f t="shared" si="71"/>
        <v>0</v>
      </c>
      <c r="V152" s="157"/>
      <c r="W152" s="157"/>
      <c r="X152" s="157"/>
      <c r="Y152" s="157"/>
      <c r="Z152" s="151"/>
      <c r="AA152" s="157"/>
      <c r="AB152" s="157"/>
      <c r="AC152" s="157"/>
      <c r="AD152" s="141">
        <f t="shared" si="72"/>
        <v>0</v>
      </c>
      <c r="AE152" s="151"/>
      <c r="AF152" s="151"/>
      <c r="AG152" s="157"/>
      <c r="AH152" s="157"/>
      <c r="AI152" s="151"/>
      <c r="AJ152" s="157"/>
      <c r="AK152" s="168"/>
      <c r="AL152" s="157"/>
      <c r="AM152" s="157"/>
      <c r="AN152" s="157"/>
      <c r="AO152" s="157"/>
      <c r="AP152" s="157"/>
      <c r="AQ152" s="157"/>
      <c r="AR152" s="157"/>
      <c r="AS152" s="157"/>
      <c r="AT152" s="157"/>
      <c r="AU152" s="157"/>
      <c r="AV152" s="151"/>
      <c r="AW152" s="157"/>
      <c r="AX152" s="157"/>
      <c r="AY152" s="151"/>
      <c r="AZ152" s="151"/>
      <c r="BA152" s="157"/>
      <c r="BB152" s="157"/>
      <c r="BC152" s="157"/>
      <c r="BD152" s="151"/>
      <c r="BE152" s="157"/>
      <c r="BF152" s="157"/>
      <c r="BG152" s="140">
        <f t="shared" si="73"/>
        <v>0</v>
      </c>
      <c r="BH152" s="56"/>
      <c r="BI152" s="204"/>
      <c r="BJ152" s="56"/>
      <c r="BK152" s="152" t="s">
        <v>409</v>
      </c>
      <c r="BL152" s="149" t="s">
        <v>169</v>
      </c>
      <c r="BM152" s="149"/>
      <c r="BN152" s="210" t="s">
        <v>95</v>
      </c>
      <c r="BO152" s="149" t="s">
        <v>711</v>
      </c>
      <c r="BP152" s="149" t="s">
        <v>606</v>
      </c>
      <c r="BQ152" s="60" t="s">
        <v>392</v>
      </c>
      <c r="BS152" s="61"/>
      <c r="BT152" s="191" t="s">
        <v>166</v>
      </c>
      <c r="BU152" s="61"/>
      <c r="BZ152" s="39">
        <f t="shared" si="76"/>
        <v>0.03</v>
      </c>
      <c r="DR152" s="46" t="s">
        <v>852</v>
      </c>
    </row>
    <row r="153" spans="1:124" ht="56.25" hidden="1" x14ac:dyDescent="0.3">
      <c r="A153" s="149">
        <v>17</v>
      </c>
      <c r="B153" s="56" t="s">
        <v>532</v>
      </c>
      <c r="C153" s="140">
        <f t="shared" si="74"/>
        <v>0.1</v>
      </c>
      <c r="D153" s="140"/>
      <c r="E153" s="140">
        <f t="shared" si="59"/>
        <v>0.1</v>
      </c>
      <c r="F153" s="140">
        <f t="shared" si="60"/>
        <v>0.1</v>
      </c>
      <c r="G153" s="140">
        <f t="shared" si="75"/>
        <v>0</v>
      </c>
      <c r="H153" s="157"/>
      <c r="I153" s="157"/>
      <c r="J153" s="157"/>
      <c r="K153" s="157"/>
      <c r="L153" s="168">
        <v>0.1</v>
      </c>
      <c r="M153" s="140">
        <f t="shared" si="70"/>
        <v>0</v>
      </c>
      <c r="N153" s="157"/>
      <c r="O153" s="157"/>
      <c r="P153" s="157"/>
      <c r="Q153" s="157"/>
      <c r="R153" s="157"/>
      <c r="S153" s="157"/>
      <c r="T153" s="157"/>
      <c r="U153" s="140">
        <f t="shared" si="71"/>
        <v>0</v>
      </c>
      <c r="V153" s="157"/>
      <c r="W153" s="157"/>
      <c r="X153" s="157"/>
      <c r="Y153" s="157"/>
      <c r="Z153" s="157"/>
      <c r="AA153" s="157"/>
      <c r="AB153" s="157"/>
      <c r="AC153" s="157"/>
      <c r="AD153" s="141">
        <f t="shared" si="72"/>
        <v>0</v>
      </c>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40">
        <f t="shared" si="73"/>
        <v>0</v>
      </c>
      <c r="BH153" s="56"/>
      <c r="BI153" s="56"/>
      <c r="BJ153" s="56"/>
      <c r="BK153" s="152" t="s">
        <v>409</v>
      </c>
      <c r="BL153" s="149" t="s">
        <v>137</v>
      </c>
      <c r="BM153" s="149"/>
      <c r="BN153" s="149" t="s">
        <v>95</v>
      </c>
      <c r="BO153" s="149" t="s">
        <v>505</v>
      </c>
      <c r="BP153" s="149" t="s">
        <v>607</v>
      </c>
      <c r="BQ153" s="60" t="s">
        <v>392</v>
      </c>
      <c r="BR153" s="46"/>
      <c r="BS153" s="46"/>
      <c r="BT153" s="192" t="s">
        <v>75</v>
      </c>
      <c r="BU153" s="170" t="s">
        <v>138</v>
      </c>
      <c r="BV153" s="46"/>
      <c r="BW153" s="46"/>
      <c r="BX153" s="46"/>
      <c r="BY153" s="46"/>
      <c r="BZ153" s="46">
        <f t="shared" si="76"/>
        <v>0.1</v>
      </c>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DR153" s="250" t="s">
        <v>853</v>
      </c>
      <c r="DS153" s="46" t="s">
        <v>902</v>
      </c>
    </row>
    <row r="154" spans="1:124" ht="56.25" hidden="1" x14ac:dyDescent="0.3">
      <c r="A154" s="149">
        <v>18</v>
      </c>
      <c r="B154" s="56" t="s">
        <v>246</v>
      </c>
      <c r="C154" s="140">
        <f t="shared" si="74"/>
        <v>0.1</v>
      </c>
      <c r="D154" s="140"/>
      <c r="E154" s="140">
        <f t="shared" si="59"/>
        <v>0.1</v>
      </c>
      <c r="F154" s="140">
        <f t="shared" si="60"/>
        <v>0.1</v>
      </c>
      <c r="G154" s="140">
        <f t="shared" si="75"/>
        <v>0</v>
      </c>
      <c r="H154" s="157"/>
      <c r="I154" s="157"/>
      <c r="J154" s="157"/>
      <c r="K154" s="157"/>
      <c r="L154" s="168">
        <v>0.1</v>
      </c>
      <c r="M154" s="140">
        <f t="shared" si="70"/>
        <v>0</v>
      </c>
      <c r="N154" s="157"/>
      <c r="O154" s="157"/>
      <c r="P154" s="157"/>
      <c r="Q154" s="157"/>
      <c r="R154" s="157"/>
      <c r="S154" s="157"/>
      <c r="T154" s="157"/>
      <c r="U154" s="140">
        <f t="shared" si="71"/>
        <v>0</v>
      </c>
      <c r="V154" s="157"/>
      <c r="W154" s="157"/>
      <c r="X154" s="157"/>
      <c r="Y154" s="157"/>
      <c r="Z154" s="157"/>
      <c r="AA154" s="157"/>
      <c r="AB154" s="157"/>
      <c r="AC154" s="157"/>
      <c r="AD154" s="141">
        <f t="shared" si="72"/>
        <v>0</v>
      </c>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40">
        <f t="shared" si="73"/>
        <v>0</v>
      </c>
      <c r="BH154" s="56"/>
      <c r="BI154" s="56"/>
      <c r="BJ154" s="56"/>
      <c r="BK154" s="152" t="s">
        <v>409</v>
      </c>
      <c r="BL154" s="149" t="s">
        <v>137</v>
      </c>
      <c r="BM154" s="149"/>
      <c r="BN154" s="149" t="s">
        <v>95</v>
      </c>
      <c r="BO154" s="149" t="s">
        <v>505</v>
      </c>
      <c r="BP154" s="149" t="s">
        <v>607</v>
      </c>
      <c r="BQ154" s="60" t="s">
        <v>392</v>
      </c>
      <c r="BS154" s="46"/>
      <c r="BT154" s="192" t="s">
        <v>75</v>
      </c>
      <c r="BU154" s="170" t="s">
        <v>138</v>
      </c>
      <c r="BZ154" s="39">
        <f t="shared" si="76"/>
        <v>0.1</v>
      </c>
      <c r="DR154" s="46" t="s">
        <v>852</v>
      </c>
      <c r="DS154" s="46" t="s">
        <v>902</v>
      </c>
    </row>
    <row r="155" spans="1:124" s="250" customFormat="1" ht="56.25" hidden="1" x14ac:dyDescent="0.3">
      <c r="A155" s="239">
        <v>19</v>
      </c>
      <c r="B155" s="246" t="s">
        <v>247</v>
      </c>
      <c r="C155" s="241">
        <f t="shared" si="74"/>
        <v>0.02</v>
      </c>
      <c r="D155" s="241"/>
      <c r="E155" s="241">
        <f t="shared" si="59"/>
        <v>0.02</v>
      </c>
      <c r="F155" s="241">
        <f t="shared" si="60"/>
        <v>0.02</v>
      </c>
      <c r="G155" s="140">
        <f t="shared" si="75"/>
        <v>0</v>
      </c>
      <c r="H155" s="157"/>
      <c r="I155" s="157"/>
      <c r="J155" s="157"/>
      <c r="K155" s="258">
        <v>0.02</v>
      </c>
      <c r="L155" s="258"/>
      <c r="M155" s="241">
        <f t="shared" si="70"/>
        <v>0</v>
      </c>
      <c r="N155" s="258"/>
      <c r="O155" s="157"/>
      <c r="P155" s="258"/>
      <c r="Q155" s="243"/>
      <c r="R155" s="151"/>
      <c r="S155" s="157"/>
      <c r="T155" s="157"/>
      <c r="U155" s="241">
        <f t="shared" si="71"/>
        <v>0</v>
      </c>
      <c r="V155" s="157"/>
      <c r="W155" s="157"/>
      <c r="X155" s="157"/>
      <c r="Y155" s="157"/>
      <c r="Z155" s="151"/>
      <c r="AA155" s="157"/>
      <c r="AB155" s="157"/>
      <c r="AC155" s="157"/>
      <c r="AD155" s="141">
        <f t="shared" si="72"/>
        <v>0</v>
      </c>
      <c r="AE155" s="157"/>
      <c r="AF155" s="157"/>
      <c r="AG155" s="157"/>
      <c r="AH155" s="157"/>
      <c r="AI155" s="151"/>
      <c r="AJ155" s="157"/>
      <c r="AK155" s="157"/>
      <c r="AL155" s="157"/>
      <c r="AM155" s="157"/>
      <c r="AN155" s="157"/>
      <c r="AO155" s="157"/>
      <c r="AP155" s="157"/>
      <c r="AQ155" s="157"/>
      <c r="AR155" s="157"/>
      <c r="AS155" s="157"/>
      <c r="AT155" s="157"/>
      <c r="AU155" s="157"/>
      <c r="AV155" s="151"/>
      <c r="AW155" s="157"/>
      <c r="AX155" s="157"/>
      <c r="AY155" s="157"/>
      <c r="AZ155" s="157"/>
      <c r="BA155" s="157"/>
      <c r="BB155" s="157"/>
      <c r="BC155" s="157"/>
      <c r="BD155" s="157"/>
      <c r="BE155" s="157"/>
      <c r="BF155" s="157"/>
      <c r="BG155" s="140">
        <f t="shared" si="73"/>
        <v>0</v>
      </c>
      <c r="BH155" s="56"/>
      <c r="BI155" s="204"/>
      <c r="BJ155" s="56"/>
      <c r="BK155" s="152" t="s">
        <v>409</v>
      </c>
      <c r="BL155" s="239" t="s">
        <v>131</v>
      </c>
      <c r="BM155" s="149"/>
      <c r="BN155" s="239" t="s">
        <v>95</v>
      </c>
      <c r="BO155" s="239" t="s">
        <v>505</v>
      </c>
      <c r="BP155" s="239" t="s">
        <v>607</v>
      </c>
      <c r="BQ155" s="60" t="s">
        <v>392</v>
      </c>
      <c r="BR155" s="39"/>
      <c r="BS155" s="39"/>
      <c r="BT155" s="170" t="s">
        <v>166</v>
      </c>
      <c r="BU155" s="137" t="s">
        <v>177</v>
      </c>
      <c r="BV155" s="39"/>
      <c r="BW155" s="39"/>
      <c r="BX155" s="39"/>
      <c r="BY155" s="39"/>
      <c r="BZ155" s="39">
        <f t="shared" si="76"/>
        <v>0.02</v>
      </c>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46"/>
      <c r="DA155" s="46"/>
      <c r="DB155" s="46"/>
      <c r="DC155" s="46"/>
      <c r="DD155" s="46"/>
      <c r="DE155" s="46"/>
      <c r="DF155" s="46"/>
      <c r="DG155" s="46"/>
      <c r="DH155" s="46"/>
      <c r="DI155" s="46"/>
      <c r="DJ155" s="46"/>
      <c r="DK155" s="46"/>
      <c r="DL155" s="46"/>
      <c r="DM155" s="46"/>
      <c r="DN155" s="46"/>
      <c r="DO155" s="46"/>
      <c r="DP155" s="46"/>
      <c r="DQ155" s="46"/>
      <c r="DR155" s="250" t="s">
        <v>853</v>
      </c>
    </row>
    <row r="156" spans="1:124" ht="56.25" hidden="1" x14ac:dyDescent="0.3">
      <c r="A156" s="149">
        <v>20</v>
      </c>
      <c r="B156" s="56" t="s">
        <v>248</v>
      </c>
      <c r="C156" s="140">
        <f t="shared" si="74"/>
        <v>0.2</v>
      </c>
      <c r="D156" s="140"/>
      <c r="E156" s="140">
        <f t="shared" si="59"/>
        <v>0.2</v>
      </c>
      <c r="F156" s="140">
        <f t="shared" si="60"/>
        <v>0.2</v>
      </c>
      <c r="G156" s="140">
        <f t="shared" si="75"/>
        <v>0</v>
      </c>
      <c r="H156" s="157"/>
      <c r="I156" s="157"/>
      <c r="J156" s="157"/>
      <c r="K156" s="168">
        <v>0.2</v>
      </c>
      <c r="L156" s="168"/>
      <c r="M156" s="140">
        <f t="shared" si="70"/>
        <v>0</v>
      </c>
      <c r="N156" s="168"/>
      <c r="O156" s="157"/>
      <c r="P156" s="168"/>
      <c r="Q156" s="157"/>
      <c r="R156" s="168"/>
      <c r="S156" s="157"/>
      <c r="T156" s="157"/>
      <c r="U156" s="140">
        <f t="shared" si="71"/>
        <v>0</v>
      </c>
      <c r="V156" s="157"/>
      <c r="W156" s="157"/>
      <c r="X156" s="157"/>
      <c r="Y156" s="157"/>
      <c r="Z156" s="168"/>
      <c r="AA156" s="157"/>
      <c r="AB156" s="157"/>
      <c r="AC156" s="157"/>
      <c r="AD156" s="141">
        <f t="shared" si="72"/>
        <v>0</v>
      </c>
      <c r="AE156" s="157"/>
      <c r="AF156" s="157"/>
      <c r="AG156" s="157"/>
      <c r="AH156" s="157"/>
      <c r="AI156" s="168"/>
      <c r="AJ156" s="157"/>
      <c r="AK156" s="157"/>
      <c r="AL156" s="157"/>
      <c r="AM156" s="157"/>
      <c r="AN156" s="157"/>
      <c r="AO156" s="157"/>
      <c r="AP156" s="157"/>
      <c r="AQ156" s="157"/>
      <c r="AR156" s="157"/>
      <c r="AS156" s="157"/>
      <c r="AT156" s="157"/>
      <c r="AU156" s="157"/>
      <c r="AV156" s="168"/>
      <c r="AW156" s="157"/>
      <c r="AX156" s="157"/>
      <c r="AY156" s="157"/>
      <c r="AZ156" s="157"/>
      <c r="BA156" s="157"/>
      <c r="BB156" s="157"/>
      <c r="BC156" s="157"/>
      <c r="BD156" s="157"/>
      <c r="BE156" s="157"/>
      <c r="BF156" s="157"/>
      <c r="BG156" s="140">
        <f t="shared" si="73"/>
        <v>0</v>
      </c>
      <c r="BH156" s="56"/>
      <c r="BI156" s="149"/>
      <c r="BJ156" s="56"/>
      <c r="BK156" s="152" t="s">
        <v>409</v>
      </c>
      <c r="BL156" s="149" t="s">
        <v>131</v>
      </c>
      <c r="BM156" s="149"/>
      <c r="BN156" s="149" t="s">
        <v>95</v>
      </c>
      <c r="BO156" s="149" t="s">
        <v>505</v>
      </c>
      <c r="BP156" s="149" t="s">
        <v>607</v>
      </c>
      <c r="BQ156" s="60" t="s">
        <v>392</v>
      </c>
      <c r="BT156" s="211" t="s">
        <v>166</v>
      </c>
      <c r="BU156" s="137" t="s">
        <v>177</v>
      </c>
      <c r="BZ156" s="39">
        <f t="shared" si="76"/>
        <v>0.2</v>
      </c>
      <c r="CZ156" s="46" t="s">
        <v>471</v>
      </c>
      <c r="DR156" s="46" t="s">
        <v>852</v>
      </c>
    </row>
    <row r="157" spans="1:124" ht="56.25" hidden="1" x14ac:dyDescent="0.3">
      <c r="A157" s="149">
        <v>21</v>
      </c>
      <c r="B157" s="56" t="s">
        <v>250</v>
      </c>
      <c r="C157" s="140">
        <f t="shared" si="74"/>
        <v>0.1</v>
      </c>
      <c r="D157" s="140"/>
      <c r="E157" s="140">
        <f t="shared" si="59"/>
        <v>0.1</v>
      </c>
      <c r="F157" s="140">
        <f t="shared" si="60"/>
        <v>0.1</v>
      </c>
      <c r="G157" s="140">
        <f t="shared" si="75"/>
        <v>0</v>
      </c>
      <c r="H157" s="157"/>
      <c r="I157" s="157"/>
      <c r="J157" s="157"/>
      <c r="K157" s="157">
        <v>0.1</v>
      </c>
      <c r="L157" s="157"/>
      <c r="M157" s="140">
        <f t="shared" si="70"/>
        <v>0</v>
      </c>
      <c r="N157" s="157"/>
      <c r="O157" s="157"/>
      <c r="P157" s="157"/>
      <c r="Q157" s="157"/>
      <c r="R157" s="157"/>
      <c r="S157" s="157"/>
      <c r="T157" s="157"/>
      <c r="U157" s="140">
        <f t="shared" si="71"/>
        <v>0</v>
      </c>
      <c r="V157" s="157"/>
      <c r="W157" s="157"/>
      <c r="X157" s="157"/>
      <c r="Y157" s="157"/>
      <c r="Z157" s="157"/>
      <c r="AA157" s="157"/>
      <c r="AB157" s="157"/>
      <c r="AC157" s="157"/>
      <c r="AD157" s="141">
        <f t="shared" si="72"/>
        <v>0</v>
      </c>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40">
        <f t="shared" si="73"/>
        <v>0</v>
      </c>
      <c r="BH157" s="56"/>
      <c r="BI157" s="56"/>
      <c r="BJ157" s="56"/>
      <c r="BK157" s="152" t="s">
        <v>409</v>
      </c>
      <c r="BL157" s="149" t="s">
        <v>131</v>
      </c>
      <c r="BM157" s="149"/>
      <c r="BN157" s="149" t="s">
        <v>95</v>
      </c>
      <c r="BO157" s="149" t="s">
        <v>505</v>
      </c>
      <c r="BP157" s="149" t="s">
        <v>607</v>
      </c>
      <c r="BQ157" s="60" t="s">
        <v>392</v>
      </c>
      <c r="BT157" s="194" t="s">
        <v>166</v>
      </c>
      <c r="BU157" s="137" t="s">
        <v>177</v>
      </c>
      <c r="BZ157" s="39">
        <f t="shared" si="76"/>
        <v>0.1</v>
      </c>
      <c r="DR157" s="46" t="s">
        <v>852</v>
      </c>
    </row>
    <row r="158" spans="1:124" s="83" customFormat="1" ht="56.25" hidden="1" x14ac:dyDescent="0.3">
      <c r="A158" s="291">
        <v>22</v>
      </c>
      <c r="B158" s="292" t="s">
        <v>695</v>
      </c>
      <c r="C158" s="293">
        <f t="shared" si="74"/>
        <v>0.1</v>
      </c>
      <c r="D158" s="293"/>
      <c r="E158" s="293">
        <f t="shared" si="59"/>
        <v>0.1</v>
      </c>
      <c r="F158" s="293">
        <f t="shared" si="60"/>
        <v>0.1</v>
      </c>
      <c r="G158" s="293">
        <f t="shared" si="75"/>
        <v>0</v>
      </c>
      <c r="H158" s="294"/>
      <c r="I158" s="294"/>
      <c r="J158" s="294"/>
      <c r="K158" s="294">
        <v>0.1</v>
      </c>
      <c r="L158" s="294"/>
      <c r="M158" s="293">
        <f t="shared" si="70"/>
        <v>0</v>
      </c>
      <c r="N158" s="294"/>
      <c r="O158" s="294"/>
      <c r="P158" s="294"/>
      <c r="Q158" s="294"/>
      <c r="R158" s="294"/>
      <c r="S158" s="294"/>
      <c r="T158" s="294"/>
      <c r="U158" s="293">
        <f t="shared" si="71"/>
        <v>0</v>
      </c>
      <c r="V158" s="294"/>
      <c r="W158" s="294"/>
      <c r="X158" s="294"/>
      <c r="Y158" s="294"/>
      <c r="Z158" s="294"/>
      <c r="AA158" s="294"/>
      <c r="AB158" s="294"/>
      <c r="AC158" s="294"/>
      <c r="AD158" s="296">
        <f t="shared" si="72"/>
        <v>0</v>
      </c>
      <c r="AE158" s="294"/>
      <c r="AF158" s="294"/>
      <c r="AG158" s="294"/>
      <c r="AH158" s="294"/>
      <c r="AI158" s="294"/>
      <c r="AJ158" s="294"/>
      <c r="AK158" s="294"/>
      <c r="AL158" s="294"/>
      <c r="AM158" s="294"/>
      <c r="AN158" s="294"/>
      <c r="AO158" s="294"/>
      <c r="AP158" s="294"/>
      <c r="AQ158" s="294"/>
      <c r="AR158" s="294"/>
      <c r="AS158" s="294"/>
      <c r="AT158" s="294"/>
      <c r="AU158" s="294"/>
      <c r="AV158" s="294"/>
      <c r="AW158" s="294"/>
      <c r="AX158" s="294"/>
      <c r="AY158" s="294"/>
      <c r="AZ158" s="294"/>
      <c r="BA158" s="294"/>
      <c r="BB158" s="294"/>
      <c r="BC158" s="294"/>
      <c r="BD158" s="294"/>
      <c r="BE158" s="294"/>
      <c r="BF158" s="294"/>
      <c r="BG158" s="293">
        <f t="shared" si="73"/>
        <v>0</v>
      </c>
      <c r="BH158" s="292"/>
      <c r="BI158" s="292"/>
      <c r="BJ158" s="292"/>
      <c r="BK158" s="297" t="s">
        <v>409</v>
      </c>
      <c r="BL158" s="291" t="s">
        <v>131</v>
      </c>
      <c r="BM158" s="291"/>
      <c r="BN158" s="291" t="s">
        <v>95</v>
      </c>
      <c r="BO158" s="291" t="s">
        <v>505</v>
      </c>
      <c r="BP158" s="291" t="s">
        <v>607</v>
      </c>
      <c r="BQ158" s="81" t="s">
        <v>392</v>
      </c>
      <c r="BR158" s="82"/>
      <c r="BS158" s="82"/>
      <c r="BT158" s="545" t="s">
        <v>166</v>
      </c>
      <c r="BU158" s="544" t="s">
        <v>177</v>
      </c>
      <c r="BV158" s="82"/>
      <c r="BW158" s="82"/>
      <c r="BX158" s="82"/>
      <c r="BY158" s="82"/>
      <c r="BZ158" s="82">
        <f t="shared" si="76"/>
        <v>0.1</v>
      </c>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DR158" s="83" t="s">
        <v>900</v>
      </c>
    </row>
    <row r="159" spans="1:124" s="250" customFormat="1" ht="93.75" hidden="1" x14ac:dyDescent="0.3">
      <c r="A159" s="239">
        <v>23</v>
      </c>
      <c r="B159" s="434" t="s">
        <v>252</v>
      </c>
      <c r="C159" s="241">
        <f t="shared" si="74"/>
        <v>0.3</v>
      </c>
      <c r="D159" s="241"/>
      <c r="E159" s="241">
        <f t="shared" si="59"/>
        <v>0.3</v>
      </c>
      <c r="F159" s="241">
        <f t="shared" si="60"/>
        <v>0.3</v>
      </c>
      <c r="G159" s="140">
        <f t="shared" si="75"/>
        <v>0</v>
      </c>
      <c r="H159" s="198"/>
      <c r="I159" s="157"/>
      <c r="J159" s="157"/>
      <c r="K159" s="435">
        <v>0.3</v>
      </c>
      <c r="L159" s="435"/>
      <c r="M159" s="241">
        <f t="shared" si="70"/>
        <v>0</v>
      </c>
      <c r="N159" s="435"/>
      <c r="O159" s="157"/>
      <c r="P159" s="435"/>
      <c r="Q159" s="243"/>
      <c r="R159" s="198"/>
      <c r="S159" s="157"/>
      <c r="T159" s="157"/>
      <c r="U159" s="241">
        <f t="shared" si="71"/>
        <v>0</v>
      </c>
      <c r="V159" s="157"/>
      <c r="W159" s="157"/>
      <c r="X159" s="157"/>
      <c r="Y159" s="157"/>
      <c r="Z159" s="157"/>
      <c r="AA159" s="157"/>
      <c r="AB159" s="157"/>
      <c r="AC159" s="157"/>
      <c r="AD159" s="141">
        <f t="shared" si="72"/>
        <v>0</v>
      </c>
      <c r="AE159" s="157"/>
      <c r="AF159" s="157"/>
      <c r="AG159" s="157"/>
      <c r="AH159" s="157"/>
      <c r="AI159" s="157"/>
      <c r="AJ159" s="157"/>
      <c r="AK159" s="157"/>
      <c r="AL159" s="157"/>
      <c r="AM159" s="157"/>
      <c r="AN159" s="157"/>
      <c r="AO159" s="157"/>
      <c r="AP159" s="157"/>
      <c r="AQ159" s="157"/>
      <c r="AR159" s="157"/>
      <c r="AS159" s="157"/>
      <c r="AT159" s="157"/>
      <c r="AU159" s="157"/>
      <c r="AV159" s="198"/>
      <c r="AW159" s="157"/>
      <c r="AX159" s="157"/>
      <c r="AY159" s="198"/>
      <c r="AZ159" s="198"/>
      <c r="BA159" s="157"/>
      <c r="BB159" s="157"/>
      <c r="BC159" s="157"/>
      <c r="BD159" s="198"/>
      <c r="BE159" s="157"/>
      <c r="BF159" s="157"/>
      <c r="BG159" s="140">
        <f t="shared" si="73"/>
        <v>0</v>
      </c>
      <c r="BH159" s="56"/>
      <c r="BI159" s="56"/>
      <c r="BJ159" s="56"/>
      <c r="BK159" s="152" t="s">
        <v>409</v>
      </c>
      <c r="BL159" s="239" t="s">
        <v>199</v>
      </c>
      <c r="BM159" s="149"/>
      <c r="BN159" s="436" t="s">
        <v>95</v>
      </c>
      <c r="BO159" s="239" t="s">
        <v>505</v>
      </c>
      <c r="BP159" s="239" t="s">
        <v>606</v>
      </c>
      <c r="BQ159" s="60" t="s">
        <v>392</v>
      </c>
      <c r="BR159" s="39"/>
      <c r="BS159" s="39"/>
      <c r="BT159" s="199" t="s">
        <v>166</v>
      </c>
      <c r="BU159" s="170">
        <v>2022</v>
      </c>
      <c r="BV159" s="39"/>
      <c r="BW159" s="39"/>
      <c r="BX159" s="39"/>
      <c r="BY159" s="39"/>
      <c r="BZ159" s="39">
        <f t="shared" si="76"/>
        <v>0.3</v>
      </c>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46"/>
      <c r="DA159" s="46"/>
      <c r="DB159" s="46"/>
      <c r="DC159" s="46"/>
      <c r="DD159" s="46"/>
      <c r="DE159" s="46"/>
      <c r="DF159" s="46"/>
      <c r="DG159" s="46"/>
      <c r="DH159" s="46"/>
      <c r="DI159" s="46"/>
      <c r="DJ159" s="46"/>
      <c r="DK159" s="46"/>
      <c r="DL159" s="46"/>
      <c r="DM159" s="46"/>
      <c r="DN159" s="46"/>
      <c r="DO159" s="46"/>
      <c r="DP159" s="46"/>
      <c r="DQ159" s="46"/>
      <c r="DR159" s="250" t="s">
        <v>853</v>
      </c>
    </row>
    <row r="160" spans="1:124" s="83" customFormat="1" ht="56.25" hidden="1" x14ac:dyDescent="0.3">
      <c r="A160" s="291">
        <v>24</v>
      </c>
      <c r="B160" s="549" t="s">
        <v>253</v>
      </c>
      <c r="C160" s="293">
        <f t="shared" si="74"/>
        <v>0.3</v>
      </c>
      <c r="D160" s="293"/>
      <c r="E160" s="293">
        <f t="shared" si="59"/>
        <v>0.3</v>
      </c>
      <c r="F160" s="293">
        <f t="shared" si="60"/>
        <v>0.3</v>
      </c>
      <c r="G160" s="293">
        <f t="shared" si="75"/>
        <v>0</v>
      </c>
      <c r="H160" s="550"/>
      <c r="I160" s="294"/>
      <c r="J160" s="294"/>
      <c r="K160" s="550">
        <v>0.3</v>
      </c>
      <c r="L160" s="550"/>
      <c r="M160" s="293">
        <f t="shared" si="70"/>
        <v>0</v>
      </c>
      <c r="N160" s="550"/>
      <c r="O160" s="294"/>
      <c r="P160" s="550"/>
      <c r="Q160" s="294"/>
      <c r="R160" s="550"/>
      <c r="S160" s="294"/>
      <c r="T160" s="294"/>
      <c r="U160" s="293">
        <f t="shared" si="71"/>
        <v>0</v>
      </c>
      <c r="V160" s="294"/>
      <c r="W160" s="294"/>
      <c r="X160" s="294"/>
      <c r="Y160" s="294"/>
      <c r="Z160" s="294"/>
      <c r="AA160" s="294"/>
      <c r="AB160" s="294"/>
      <c r="AC160" s="294"/>
      <c r="AD160" s="296">
        <f t="shared" si="72"/>
        <v>0</v>
      </c>
      <c r="AE160" s="294"/>
      <c r="AF160" s="294"/>
      <c r="AG160" s="294"/>
      <c r="AH160" s="294"/>
      <c r="AI160" s="294"/>
      <c r="AJ160" s="294"/>
      <c r="AK160" s="294"/>
      <c r="AL160" s="294"/>
      <c r="AM160" s="294"/>
      <c r="AN160" s="294"/>
      <c r="AO160" s="294"/>
      <c r="AP160" s="294"/>
      <c r="AQ160" s="294"/>
      <c r="AR160" s="294"/>
      <c r="AS160" s="294"/>
      <c r="AT160" s="294"/>
      <c r="AU160" s="294"/>
      <c r="AV160" s="550"/>
      <c r="AW160" s="294"/>
      <c r="AX160" s="294"/>
      <c r="AY160" s="550"/>
      <c r="AZ160" s="550"/>
      <c r="BA160" s="294"/>
      <c r="BB160" s="294"/>
      <c r="BC160" s="294"/>
      <c r="BD160" s="550"/>
      <c r="BE160" s="294"/>
      <c r="BF160" s="294"/>
      <c r="BG160" s="293">
        <f t="shared" si="73"/>
        <v>0</v>
      </c>
      <c r="BH160" s="292"/>
      <c r="BI160" s="292"/>
      <c r="BJ160" s="292"/>
      <c r="BK160" s="297" t="s">
        <v>409</v>
      </c>
      <c r="BL160" s="291" t="s">
        <v>199</v>
      </c>
      <c r="BM160" s="291"/>
      <c r="BN160" s="558" t="s">
        <v>95</v>
      </c>
      <c r="BO160" s="291" t="s">
        <v>505</v>
      </c>
      <c r="BP160" s="291" t="s">
        <v>606</v>
      </c>
      <c r="BQ160" s="81" t="s">
        <v>392</v>
      </c>
      <c r="BR160" s="82"/>
      <c r="BS160" s="82"/>
      <c r="BT160" s="551" t="s">
        <v>166</v>
      </c>
      <c r="BU160" s="299">
        <v>2022</v>
      </c>
      <c r="BV160" s="82"/>
      <c r="BW160" s="82"/>
      <c r="BX160" s="82"/>
      <c r="BY160" s="82"/>
      <c r="BZ160" s="82">
        <f t="shared" si="76"/>
        <v>0.3</v>
      </c>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DR160" s="83" t="s">
        <v>900</v>
      </c>
    </row>
    <row r="161" spans="1:123" ht="56.25" hidden="1" x14ac:dyDescent="0.3">
      <c r="A161" s="149">
        <v>25</v>
      </c>
      <c r="B161" s="197" t="s">
        <v>254</v>
      </c>
      <c r="C161" s="140">
        <f t="shared" si="74"/>
        <v>0.3</v>
      </c>
      <c r="D161" s="140"/>
      <c r="E161" s="140">
        <f t="shared" si="59"/>
        <v>0.3</v>
      </c>
      <c r="F161" s="140">
        <f t="shared" si="60"/>
        <v>0.3</v>
      </c>
      <c r="G161" s="140">
        <f t="shared" si="75"/>
        <v>0</v>
      </c>
      <c r="H161" s="198"/>
      <c r="I161" s="157"/>
      <c r="J161" s="157"/>
      <c r="K161" s="198">
        <v>0.3</v>
      </c>
      <c r="L161" s="198"/>
      <c r="M161" s="140">
        <f t="shared" si="70"/>
        <v>0</v>
      </c>
      <c r="N161" s="198"/>
      <c r="O161" s="157"/>
      <c r="P161" s="198"/>
      <c r="Q161" s="157"/>
      <c r="R161" s="198"/>
      <c r="S161" s="157"/>
      <c r="T161" s="157"/>
      <c r="U161" s="140">
        <f t="shared" si="71"/>
        <v>0</v>
      </c>
      <c r="V161" s="157"/>
      <c r="W161" s="157"/>
      <c r="X161" s="157"/>
      <c r="Y161" s="157"/>
      <c r="Z161" s="157"/>
      <c r="AA161" s="157"/>
      <c r="AB161" s="157"/>
      <c r="AC161" s="157"/>
      <c r="AD161" s="141">
        <f t="shared" si="72"/>
        <v>0</v>
      </c>
      <c r="AE161" s="157"/>
      <c r="AF161" s="157"/>
      <c r="AG161" s="157"/>
      <c r="AH161" s="157"/>
      <c r="AI161" s="157"/>
      <c r="AJ161" s="157"/>
      <c r="AK161" s="157"/>
      <c r="AL161" s="157"/>
      <c r="AM161" s="157"/>
      <c r="AN161" s="157"/>
      <c r="AO161" s="157"/>
      <c r="AP161" s="157"/>
      <c r="AQ161" s="157"/>
      <c r="AR161" s="157"/>
      <c r="AS161" s="157"/>
      <c r="AT161" s="157"/>
      <c r="AU161" s="157"/>
      <c r="AV161" s="198"/>
      <c r="AW161" s="157"/>
      <c r="AX161" s="157"/>
      <c r="AY161" s="198"/>
      <c r="AZ161" s="198"/>
      <c r="BA161" s="157"/>
      <c r="BB161" s="157"/>
      <c r="BC161" s="157"/>
      <c r="BD161" s="198"/>
      <c r="BE161" s="157"/>
      <c r="BF161" s="157"/>
      <c r="BG161" s="140">
        <f t="shared" si="73"/>
        <v>0</v>
      </c>
      <c r="BH161" s="56"/>
      <c r="BI161" s="56"/>
      <c r="BJ161" s="56"/>
      <c r="BK161" s="152" t="s">
        <v>409</v>
      </c>
      <c r="BL161" s="149" t="s">
        <v>199</v>
      </c>
      <c r="BM161" s="149"/>
      <c r="BN161" s="212" t="s">
        <v>95</v>
      </c>
      <c r="BO161" s="149" t="s">
        <v>505</v>
      </c>
      <c r="BP161" s="149" t="s">
        <v>606</v>
      </c>
      <c r="BQ161" s="60" t="s">
        <v>392</v>
      </c>
      <c r="BT161" s="199" t="s">
        <v>166</v>
      </c>
      <c r="BU161" s="170">
        <v>2022</v>
      </c>
      <c r="BZ161" s="39">
        <f t="shared" si="76"/>
        <v>0.3</v>
      </c>
      <c r="DR161" s="46" t="s">
        <v>852</v>
      </c>
      <c r="DS161" s="46" t="s">
        <v>902</v>
      </c>
    </row>
    <row r="162" spans="1:123" s="83" customFormat="1" ht="56.25" hidden="1" x14ac:dyDescent="0.3">
      <c r="A162" s="291">
        <v>26</v>
      </c>
      <c r="B162" s="292" t="s">
        <v>461</v>
      </c>
      <c r="C162" s="293">
        <f t="shared" si="74"/>
        <v>7</v>
      </c>
      <c r="D162" s="293"/>
      <c r="E162" s="293">
        <f t="shared" si="59"/>
        <v>7</v>
      </c>
      <c r="F162" s="293">
        <f t="shared" si="60"/>
        <v>5</v>
      </c>
      <c r="G162" s="293">
        <f t="shared" si="75"/>
        <v>0</v>
      </c>
      <c r="H162" s="294"/>
      <c r="I162" s="294"/>
      <c r="J162" s="294"/>
      <c r="K162" s="294">
        <v>3</v>
      </c>
      <c r="L162" s="294">
        <v>2</v>
      </c>
      <c r="M162" s="293">
        <f t="shared" si="70"/>
        <v>0</v>
      </c>
      <c r="N162" s="294"/>
      <c r="O162" s="294"/>
      <c r="P162" s="294"/>
      <c r="Q162" s="294"/>
      <c r="R162" s="294"/>
      <c r="S162" s="294"/>
      <c r="T162" s="294"/>
      <c r="U162" s="293">
        <f t="shared" si="71"/>
        <v>2</v>
      </c>
      <c r="V162" s="294"/>
      <c r="W162" s="294"/>
      <c r="X162" s="294"/>
      <c r="Y162" s="294"/>
      <c r="Z162" s="294"/>
      <c r="AA162" s="294"/>
      <c r="AB162" s="294"/>
      <c r="AC162" s="294"/>
      <c r="AD162" s="296">
        <f t="shared" si="72"/>
        <v>0</v>
      </c>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v>2</v>
      </c>
      <c r="BE162" s="294"/>
      <c r="BF162" s="294"/>
      <c r="BG162" s="293">
        <f t="shared" si="73"/>
        <v>0</v>
      </c>
      <c r="BH162" s="292"/>
      <c r="BI162" s="292"/>
      <c r="BJ162" s="292"/>
      <c r="BK162" s="297" t="s">
        <v>409</v>
      </c>
      <c r="BL162" s="291" t="s">
        <v>199</v>
      </c>
      <c r="BM162" s="291" t="s">
        <v>629</v>
      </c>
      <c r="BN162" s="291" t="s">
        <v>95</v>
      </c>
      <c r="BO162" s="291" t="s">
        <v>505</v>
      </c>
      <c r="BP162" s="291" t="s">
        <v>606</v>
      </c>
      <c r="BQ162" s="81" t="s">
        <v>393</v>
      </c>
      <c r="BT162" s="544" t="s">
        <v>256</v>
      </c>
      <c r="BU162" s="544"/>
      <c r="BZ162" s="83">
        <f t="shared" si="76"/>
        <v>9</v>
      </c>
      <c r="CZ162" s="83" t="s">
        <v>434</v>
      </c>
      <c r="DR162" s="83" t="s">
        <v>900</v>
      </c>
    </row>
    <row r="163" spans="1:123" ht="56.25" hidden="1" x14ac:dyDescent="0.3">
      <c r="A163" s="149">
        <v>27</v>
      </c>
      <c r="B163" s="56" t="s">
        <v>257</v>
      </c>
      <c r="C163" s="140">
        <f t="shared" si="74"/>
        <v>1</v>
      </c>
      <c r="D163" s="140"/>
      <c r="E163" s="140">
        <f t="shared" si="59"/>
        <v>1</v>
      </c>
      <c r="F163" s="140">
        <f t="shared" si="60"/>
        <v>1</v>
      </c>
      <c r="G163" s="140">
        <f t="shared" si="75"/>
        <v>0</v>
      </c>
      <c r="H163" s="157"/>
      <c r="I163" s="157"/>
      <c r="J163" s="157"/>
      <c r="K163" s="157">
        <v>1</v>
      </c>
      <c r="L163" s="157"/>
      <c r="M163" s="140">
        <f t="shared" si="70"/>
        <v>0</v>
      </c>
      <c r="N163" s="157"/>
      <c r="O163" s="157"/>
      <c r="P163" s="157"/>
      <c r="Q163" s="157"/>
      <c r="R163" s="157"/>
      <c r="S163" s="157"/>
      <c r="T163" s="157"/>
      <c r="U163" s="140">
        <f t="shared" si="71"/>
        <v>0</v>
      </c>
      <c r="V163" s="157"/>
      <c r="W163" s="157"/>
      <c r="X163" s="157"/>
      <c r="Y163" s="157"/>
      <c r="Z163" s="157"/>
      <c r="AA163" s="157"/>
      <c r="AB163" s="157"/>
      <c r="AC163" s="157"/>
      <c r="AD163" s="141">
        <f t="shared" si="72"/>
        <v>0</v>
      </c>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40">
        <f t="shared" si="73"/>
        <v>0</v>
      </c>
      <c r="BH163" s="56"/>
      <c r="BI163" s="56"/>
      <c r="BJ163" s="56"/>
      <c r="BK163" s="152" t="s">
        <v>409</v>
      </c>
      <c r="BL163" s="156" t="s">
        <v>132</v>
      </c>
      <c r="BM163" s="149"/>
      <c r="BN163" s="213" t="s">
        <v>95</v>
      </c>
      <c r="BO163" s="149" t="s">
        <v>711</v>
      </c>
      <c r="BP163" s="149" t="s">
        <v>606</v>
      </c>
      <c r="BQ163" s="60" t="s">
        <v>392</v>
      </c>
      <c r="BT163" s="46"/>
      <c r="BZ163" s="39">
        <f t="shared" si="76"/>
        <v>1</v>
      </c>
      <c r="DR163" s="46" t="s">
        <v>852</v>
      </c>
    </row>
    <row r="164" spans="1:123" ht="56.25" hidden="1" x14ac:dyDescent="0.3">
      <c r="A164" s="149">
        <v>28</v>
      </c>
      <c r="B164" s="185" t="s">
        <v>669</v>
      </c>
      <c r="C164" s="140">
        <f t="shared" si="74"/>
        <v>0.12</v>
      </c>
      <c r="D164" s="140"/>
      <c r="E164" s="140">
        <f t="shared" si="59"/>
        <v>0.12</v>
      </c>
      <c r="F164" s="140">
        <f t="shared" si="60"/>
        <v>0.12</v>
      </c>
      <c r="G164" s="140">
        <f t="shared" si="75"/>
        <v>0</v>
      </c>
      <c r="H164" s="157"/>
      <c r="I164" s="157"/>
      <c r="J164" s="157"/>
      <c r="K164" s="157">
        <v>0.12</v>
      </c>
      <c r="L164" s="157"/>
      <c r="M164" s="140">
        <f t="shared" si="70"/>
        <v>0</v>
      </c>
      <c r="N164" s="157"/>
      <c r="O164" s="157"/>
      <c r="P164" s="157"/>
      <c r="Q164" s="157"/>
      <c r="R164" s="157"/>
      <c r="S164" s="157"/>
      <c r="T164" s="157"/>
      <c r="U164" s="140">
        <f t="shared" si="71"/>
        <v>0</v>
      </c>
      <c r="V164" s="157"/>
      <c r="W164" s="157"/>
      <c r="X164" s="157"/>
      <c r="Y164" s="157"/>
      <c r="Z164" s="157"/>
      <c r="AA164" s="157"/>
      <c r="AB164" s="157"/>
      <c r="AC164" s="157"/>
      <c r="AD164" s="141">
        <f t="shared" si="72"/>
        <v>0</v>
      </c>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40">
        <f t="shared" si="73"/>
        <v>0</v>
      </c>
      <c r="BH164" s="56"/>
      <c r="BI164" s="56"/>
      <c r="BJ164" s="56"/>
      <c r="BK164" s="152" t="s">
        <v>409</v>
      </c>
      <c r="BL164" s="153" t="s">
        <v>373</v>
      </c>
      <c r="BM164" s="149"/>
      <c r="BN164" s="153" t="s">
        <v>95</v>
      </c>
      <c r="BO164" s="149" t="s">
        <v>711</v>
      </c>
      <c r="BP164" s="149" t="s">
        <v>606</v>
      </c>
      <c r="BQ164" s="60" t="s">
        <v>392</v>
      </c>
      <c r="BR164" s="39" t="s">
        <v>404</v>
      </c>
      <c r="BY164" s="46"/>
      <c r="BZ164" s="46">
        <f t="shared" si="76"/>
        <v>0.12</v>
      </c>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DR164" s="250" t="s">
        <v>853</v>
      </c>
    </row>
    <row r="165" spans="1:123" ht="56.25" hidden="1" x14ac:dyDescent="0.3">
      <c r="A165" s="149">
        <v>29</v>
      </c>
      <c r="B165" s="185" t="s">
        <v>259</v>
      </c>
      <c r="C165" s="140">
        <f t="shared" si="74"/>
        <v>1.5</v>
      </c>
      <c r="D165" s="140"/>
      <c r="E165" s="140">
        <f t="shared" si="59"/>
        <v>1.5</v>
      </c>
      <c r="F165" s="140">
        <f t="shared" si="60"/>
        <v>1.5</v>
      </c>
      <c r="G165" s="140">
        <f t="shared" si="75"/>
        <v>0</v>
      </c>
      <c r="H165" s="157"/>
      <c r="I165" s="157"/>
      <c r="J165" s="157"/>
      <c r="K165" s="157">
        <v>1.5</v>
      </c>
      <c r="L165" s="157"/>
      <c r="M165" s="140">
        <f t="shared" si="70"/>
        <v>0</v>
      </c>
      <c r="N165" s="157"/>
      <c r="O165" s="157"/>
      <c r="P165" s="157"/>
      <c r="Q165" s="157"/>
      <c r="R165" s="157"/>
      <c r="S165" s="157"/>
      <c r="T165" s="157"/>
      <c r="U165" s="140">
        <f t="shared" si="71"/>
        <v>0</v>
      </c>
      <c r="V165" s="157"/>
      <c r="W165" s="157"/>
      <c r="X165" s="157"/>
      <c r="Y165" s="157"/>
      <c r="Z165" s="157"/>
      <c r="AA165" s="157"/>
      <c r="AB165" s="157"/>
      <c r="AC165" s="157"/>
      <c r="AD165" s="141">
        <f t="shared" si="72"/>
        <v>0</v>
      </c>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40">
        <f t="shared" si="73"/>
        <v>0</v>
      </c>
      <c r="BH165" s="56"/>
      <c r="BI165" s="56"/>
      <c r="BJ165" s="56"/>
      <c r="BK165" s="152" t="s">
        <v>409</v>
      </c>
      <c r="BL165" s="153" t="s">
        <v>373</v>
      </c>
      <c r="BM165" s="149"/>
      <c r="BN165" s="153" t="s">
        <v>95</v>
      </c>
      <c r="BO165" s="149" t="s">
        <v>711</v>
      </c>
      <c r="BP165" s="149" t="s">
        <v>606</v>
      </c>
      <c r="BQ165" s="60" t="s">
        <v>392</v>
      </c>
      <c r="BR165" s="39" t="s">
        <v>404</v>
      </c>
      <c r="BY165" s="46"/>
      <c r="BZ165" s="46">
        <f t="shared" si="76"/>
        <v>1.5</v>
      </c>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t="s">
        <v>472</v>
      </c>
      <c r="DR165" s="46" t="s">
        <v>852</v>
      </c>
    </row>
    <row r="166" spans="1:123" ht="56.25" hidden="1" x14ac:dyDescent="0.3">
      <c r="A166" s="149">
        <v>30</v>
      </c>
      <c r="B166" s="185" t="s">
        <v>811</v>
      </c>
      <c r="C166" s="140">
        <f t="shared" si="74"/>
        <v>0.08</v>
      </c>
      <c r="D166" s="140"/>
      <c r="E166" s="140">
        <f t="shared" si="59"/>
        <v>0.08</v>
      </c>
      <c r="F166" s="140">
        <f t="shared" si="60"/>
        <v>0.08</v>
      </c>
      <c r="G166" s="140">
        <f t="shared" si="75"/>
        <v>0</v>
      </c>
      <c r="H166" s="157"/>
      <c r="I166" s="157"/>
      <c r="J166" s="157"/>
      <c r="K166" s="157">
        <v>0.08</v>
      </c>
      <c r="L166" s="157"/>
      <c r="M166" s="140">
        <f t="shared" si="70"/>
        <v>0</v>
      </c>
      <c r="N166" s="157"/>
      <c r="O166" s="157"/>
      <c r="P166" s="157"/>
      <c r="Q166" s="157"/>
      <c r="R166" s="157"/>
      <c r="S166" s="157"/>
      <c r="T166" s="157"/>
      <c r="U166" s="140">
        <f t="shared" si="71"/>
        <v>0</v>
      </c>
      <c r="V166" s="157"/>
      <c r="W166" s="157"/>
      <c r="X166" s="157"/>
      <c r="Y166" s="157"/>
      <c r="Z166" s="157"/>
      <c r="AA166" s="157"/>
      <c r="AB166" s="157"/>
      <c r="AC166" s="157"/>
      <c r="AD166" s="141">
        <f t="shared" si="72"/>
        <v>0</v>
      </c>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40">
        <f t="shared" si="73"/>
        <v>0</v>
      </c>
      <c r="BH166" s="56"/>
      <c r="BI166" s="56"/>
      <c r="BJ166" s="56"/>
      <c r="BK166" s="152" t="s">
        <v>409</v>
      </c>
      <c r="BL166" s="153" t="s">
        <v>373</v>
      </c>
      <c r="BM166" s="149"/>
      <c r="BN166" s="153" t="s">
        <v>95</v>
      </c>
      <c r="BO166" s="149" t="s">
        <v>711</v>
      </c>
      <c r="BP166" s="149" t="s">
        <v>606</v>
      </c>
      <c r="BQ166" s="60" t="s">
        <v>392</v>
      </c>
      <c r="BR166" s="39" t="s">
        <v>404</v>
      </c>
      <c r="BY166" s="46"/>
      <c r="BZ166" s="46">
        <f t="shared" si="76"/>
        <v>0.08</v>
      </c>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DR166" s="46" t="s">
        <v>852</v>
      </c>
    </row>
    <row r="167" spans="1:123" ht="56.25" hidden="1" x14ac:dyDescent="0.3">
      <c r="A167" s="149">
        <v>32</v>
      </c>
      <c r="B167" s="185" t="s">
        <v>261</v>
      </c>
      <c r="C167" s="140">
        <f t="shared" si="74"/>
        <v>0.08</v>
      </c>
      <c r="D167" s="140"/>
      <c r="E167" s="140">
        <f t="shared" si="59"/>
        <v>0.08</v>
      </c>
      <c r="F167" s="140">
        <f t="shared" si="60"/>
        <v>0.08</v>
      </c>
      <c r="G167" s="140">
        <f t="shared" si="75"/>
        <v>0</v>
      </c>
      <c r="H167" s="157"/>
      <c r="I167" s="157"/>
      <c r="J167" s="157"/>
      <c r="K167" s="157">
        <v>0.08</v>
      </c>
      <c r="L167" s="157"/>
      <c r="M167" s="140">
        <f t="shared" si="70"/>
        <v>0</v>
      </c>
      <c r="N167" s="157"/>
      <c r="O167" s="157"/>
      <c r="P167" s="157"/>
      <c r="Q167" s="157"/>
      <c r="R167" s="157"/>
      <c r="S167" s="157"/>
      <c r="T167" s="157"/>
      <c r="U167" s="140">
        <f t="shared" si="71"/>
        <v>0</v>
      </c>
      <c r="V167" s="157"/>
      <c r="W167" s="157"/>
      <c r="X167" s="157"/>
      <c r="Y167" s="157"/>
      <c r="Z167" s="157"/>
      <c r="AA167" s="157"/>
      <c r="AB167" s="157"/>
      <c r="AC167" s="157"/>
      <c r="AD167" s="141">
        <f t="shared" si="72"/>
        <v>0</v>
      </c>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40">
        <f t="shared" si="73"/>
        <v>0</v>
      </c>
      <c r="BH167" s="56"/>
      <c r="BI167" s="56"/>
      <c r="BJ167" s="56"/>
      <c r="BK167" s="152" t="s">
        <v>409</v>
      </c>
      <c r="BL167" s="153" t="s">
        <v>373</v>
      </c>
      <c r="BM167" s="149"/>
      <c r="BN167" s="153" t="s">
        <v>95</v>
      </c>
      <c r="BO167" s="149" t="s">
        <v>713</v>
      </c>
      <c r="BP167" s="149" t="s">
        <v>606</v>
      </c>
      <c r="BQ167" s="60" t="s">
        <v>392</v>
      </c>
      <c r="BR167" s="39" t="s">
        <v>404</v>
      </c>
      <c r="BY167" s="46"/>
      <c r="BZ167" s="46">
        <f t="shared" si="76"/>
        <v>0.08</v>
      </c>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DR167" s="250" t="s">
        <v>853</v>
      </c>
    </row>
    <row r="168" spans="1:123" ht="56.25" hidden="1" x14ac:dyDescent="0.3">
      <c r="A168" s="149">
        <v>33</v>
      </c>
      <c r="B168" s="185" t="s">
        <v>262</v>
      </c>
      <c r="C168" s="140">
        <f t="shared" si="74"/>
        <v>0.08</v>
      </c>
      <c r="D168" s="140"/>
      <c r="E168" s="140">
        <f t="shared" si="59"/>
        <v>0.08</v>
      </c>
      <c r="F168" s="140">
        <f t="shared" si="60"/>
        <v>0.08</v>
      </c>
      <c r="G168" s="140">
        <f t="shared" si="75"/>
        <v>0</v>
      </c>
      <c r="H168" s="157"/>
      <c r="I168" s="157"/>
      <c r="J168" s="157"/>
      <c r="K168" s="157">
        <v>0.08</v>
      </c>
      <c r="L168" s="157"/>
      <c r="M168" s="140">
        <f t="shared" si="70"/>
        <v>0</v>
      </c>
      <c r="N168" s="157"/>
      <c r="O168" s="157"/>
      <c r="P168" s="157"/>
      <c r="Q168" s="157"/>
      <c r="R168" s="157"/>
      <c r="S168" s="157"/>
      <c r="T168" s="157"/>
      <c r="U168" s="140">
        <f t="shared" si="71"/>
        <v>0</v>
      </c>
      <c r="V168" s="157"/>
      <c r="W168" s="157"/>
      <c r="X168" s="157"/>
      <c r="Y168" s="157"/>
      <c r="Z168" s="157"/>
      <c r="AA168" s="157"/>
      <c r="AB168" s="157"/>
      <c r="AC168" s="157"/>
      <c r="AD168" s="141">
        <f t="shared" si="72"/>
        <v>0</v>
      </c>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40">
        <f t="shared" si="73"/>
        <v>0</v>
      </c>
      <c r="BH168" s="56"/>
      <c r="BI168" s="56"/>
      <c r="BJ168" s="56"/>
      <c r="BK168" s="152" t="s">
        <v>409</v>
      </c>
      <c r="BL168" s="153" t="s">
        <v>373</v>
      </c>
      <c r="BM168" s="149"/>
      <c r="BN168" s="153" t="s">
        <v>95</v>
      </c>
      <c r="BO168" s="149" t="s">
        <v>711</v>
      </c>
      <c r="BP168" s="149" t="s">
        <v>606</v>
      </c>
      <c r="BQ168" s="60" t="s">
        <v>392</v>
      </c>
      <c r="BR168" s="39" t="s">
        <v>404</v>
      </c>
      <c r="BY168" s="46"/>
      <c r="BZ168" s="46">
        <f t="shared" si="76"/>
        <v>0.08</v>
      </c>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DR168" s="46" t="s">
        <v>852</v>
      </c>
    </row>
    <row r="169" spans="1:123" ht="56.25" x14ac:dyDescent="0.3">
      <c r="A169" s="149">
        <v>34</v>
      </c>
      <c r="B169" s="214" t="s">
        <v>746</v>
      </c>
      <c r="C169" s="140">
        <f t="shared" si="74"/>
        <v>0.16</v>
      </c>
      <c r="D169" s="140">
        <v>0.1</v>
      </c>
      <c r="E169" s="140">
        <f t="shared" ref="E169:E232" si="77">F169+U169+BG169</f>
        <v>0.06</v>
      </c>
      <c r="F169" s="140">
        <f t="shared" ref="F169:F232" si="78">G169+K169+L169+M169+R169+S169+T169</f>
        <v>0.06</v>
      </c>
      <c r="G169" s="140">
        <f t="shared" si="75"/>
        <v>0</v>
      </c>
      <c r="H169" s="157"/>
      <c r="I169" s="157"/>
      <c r="J169" s="157"/>
      <c r="K169" s="157">
        <v>0.06</v>
      </c>
      <c r="L169" s="157"/>
      <c r="M169" s="140">
        <f t="shared" ref="M169:M177" si="79">SUM(N169:P169)</f>
        <v>0</v>
      </c>
      <c r="N169" s="157"/>
      <c r="O169" s="157"/>
      <c r="P169" s="157"/>
      <c r="Q169" s="157"/>
      <c r="R169" s="157"/>
      <c r="S169" s="157"/>
      <c r="T169" s="157"/>
      <c r="U169" s="140">
        <f t="shared" ref="U169:U177" si="80">V169+W169+X169+Y169+Z169+AA169+AB169+AC169+AD169+AU169+AV169+AW169+AX169+AY169+AZ169+BA169+BB169+BC169+BD169+BE169+BF169</f>
        <v>0</v>
      </c>
      <c r="V169" s="157"/>
      <c r="W169" s="157"/>
      <c r="X169" s="157"/>
      <c r="Y169" s="157"/>
      <c r="Z169" s="157"/>
      <c r="AA169" s="157"/>
      <c r="AB169" s="157"/>
      <c r="AC169" s="157"/>
      <c r="AD169" s="141">
        <f t="shared" ref="AD169:AD177" si="81">SUM(AE169:AT169)</f>
        <v>0</v>
      </c>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40">
        <f t="shared" si="73"/>
        <v>0</v>
      </c>
      <c r="BH169" s="56"/>
      <c r="BI169" s="56"/>
      <c r="BJ169" s="56"/>
      <c r="BK169" s="152" t="s">
        <v>409</v>
      </c>
      <c r="BL169" s="156" t="s">
        <v>450</v>
      </c>
      <c r="BM169" s="149"/>
      <c r="BN169" s="153" t="s">
        <v>95</v>
      </c>
      <c r="BO169" s="149" t="s">
        <v>711</v>
      </c>
      <c r="BP169" s="149" t="s">
        <v>606</v>
      </c>
      <c r="BQ169" s="60" t="s">
        <v>392</v>
      </c>
      <c r="BR169" s="46" t="s">
        <v>404</v>
      </c>
      <c r="BS169" s="46"/>
      <c r="BT169" s="46"/>
      <c r="BU169" s="46"/>
      <c r="BV169" s="46"/>
      <c r="BW169" s="46"/>
      <c r="BX169" s="46"/>
      <c r="BY169" s="46"/>
      <c r="BZ169" s="46">
        <f t="shared" si="76"/>
        <v>0.06</v>
      </c>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DF169" s="46" t="s">
        <v>674</v>
      </c>
      <c r="DR169" s="46" t="s">
        <v>852</v>
      </c>
    </row>
    <row r="170" spans="1:123" ht="56.25" x14ac:dyDescent="0.3">
      <c r="A170" s="149">
        <v>35</v>
      </c>
      <c r="B170" s="214" t="s">
        <v>747</v>
      </c>
      <c r="C170" s="140">
        <f t="shared" si="74"/>
        <v>0.15000000000000002</v>
      </c>
      <c r="D170" s="140">
        <v>0.1</v>
      </c>
      <c r="E170" s="140">
        <f t="shared" si="77"/>
        <v>0.05</v>
      </c>
      <c r="F170" s="140">
        <f t="shared" si="78"/>
        <v>0.05</v>
      </c>
      <c r="G170" s="140">
        <f t="shared" si="75"/>
        <v>0</v>
      </c>
      <c r="H170" s="157"/>
      <c r="I170" s="157"/>
      <c r="J170" s="157"/>
      <c r="K170" s="157">
        <v>0.05</v>
      </c>
      <c r="L170" s="157"/>
      <c r="M170" s="140">
        <f t="shared" si="79"/>
        <v>0</v>
      </c>
      <c r="N170" s="157"/>
      <c r="O170" s="157"/>
      <c r="P170" s="157"/>
      <c r="Q170" s="157"/>
      <c r="R170" s="157"/>
      <c r="S170" s="157"/>
      <c r="T170" s="157"/>
      <c r="U170" s="140">
        <f t="shared" si="80"/>
        <v>0</v>
      </c>
      <c r="V170" s="157"/>
      <c r="W170" s="157"/>
      <c r="X170" s="157"/>
      <c r="Y170" s="157"/>
      <c r="Z170" s="157"/>
      <c r="AA170" s="157"/>
      <c r="AB170" s="157"/>
      <c r="AC170" s="157"/>
      <c r="AD170" s="141">
        <f t="shared" si="81"/>
        <v>0</v>
      </c>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40">
        <f t="shared" si="73"/>
        <v>0</v>
      </c>
      <c r="BH170" s="56"/>
      <c r="BI170" s="56"/>
      <c r="BJ170" s="56"/>
      <c r="BK170" s="152" t="s">
        <v>409</v>
      </c>
      <c r="BL170" s="156" t="s">
        <v>450</v>
      </c>
      <c r="BM170" s="149"/>
      <c r="BN170" s="153" t="s">
        <v>95</v>
      </c>
      <c r="BO170" s="149" t="s">
        <v>711</v>
      </c>
      <c r="BP170" s="149" t="s">
        <v>606</v>
      </c>
      <c r="BQ170" s="60" t="s">
        <v>392</v>
      </c>
      <c r="BR170" s="46" t="s">
        <v>404</v>
      </c>
      <c r="BS170" s="46"/>
      <c r="BT170" s="46"/>
      <c r="BU170" s="46"/>
      <c r="BV170" s="46"/>
      <c r="BW170" s="46"/>
      <c r="BX170" s="46"/>
      <c r="BY170" s="46"/>
      <c r="BZ170" s="46">
        <f t="shared" si="76"/>
        <v>0.05</v>
      </c>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DF170" s="46" t="s">
        <v>674</v>
      </c>
      <c r="DR170" s="46" t="s">
        <v>852</v>
      </c>
    </row>
    <row r="171" spans="1:123" s="272" customFormat="1" ht="19.5" hidden="1" x14ac:dyDescent="0.35">
      <c r="A171" s="273" t="s">
        <v>786</v>
      </c>
      <c r="B171" s="274" t="s">
        <v>55</v>
      </c>
      <c r="C171" s="7">
        <f t="shared" si="74"/>
        <v>0.72</v>
      </c>
      <c r="D171" s="25">
        <f>SUM(D172:D172)</f>
        <v>0</v>
      </c>
      <c r="E171" s="25">
        <f t="shared" si="77"/>
        <v>0.72</v>
      </c>
      <c r="F171" s="25">
        <f t="shared" si="78"/>
        <v>0.72</v>
      </c>
      <c r="G171" s="25">
        <f t="shared" ref="G171:L171" si="82">SUM(G172:G176)</f>
        <v>0</v>
      </c>
      <c r="H171" s="141">
        <f t="shared" si="82"/>
        <v>0</v>
      </c>
      <c r="I171" s="141">
        <f t="shared" si="82"/>
        <v>0</v>
      </c>
      <c r="J171" s="141">
        <f t="shared" si="82"/>
        <v>0</v>
      </c>
      <c r="K171" s="25">
        <f t="shared" si="82"/>
        <v>0.32</v>
      </c>
      <c r="L171" s="25">
        <f t="shared" si="82"/>
        <v>0.2</v>
      </c>
      <c r="M171" s="141">
        <f t="shared" si="79"/>
        <v>0.2</v>
      </c>
      <c r="N171" s="141">
        <f t="shared" ref="N171:T171" si="83">SUM(N172:N176)</f>
        <v>0</v>
      </c>
      <c r="O171" s="141">
        <f t="shared" si="83"/>
        <v>0</v>
      </c>
      <c r="P171" s="25">
        <f t="shared" si="83"/>
        <v>0.2</v>
      </c>
      <c r="Q171" s="141">
        <f t="shared" si="83"/>
        <v>0</v>
      </c>
      <c r="R171" s="25">
        <f t="shared" si="83"/>
        <v>0</v>
      </c>
      <c r="S171" s="141">
        <f t="shared" si="83"/>
        <v>0</v>
      </c>
      <c r="T171" s="141">
        <f t="shared" si="83"/>
        <v>0</v>
      </c>
      <c r="U171" s="25">
        <f t="shared" si="80"/>
        <v>0</v>
      </c>
      <c r="V171" s="141">
        <f t="shared" ref="V171:AC171" si="84">SUM(V172:V176)</f>
        <v>0</v>
      </c>
      <c r="W171" s="141">
        <f t="shared" si="84"/>
        <v>0</v>
      </c>
      <c r="X171" s="141">
        <f t="shared" si="84"/>
        <v>0</v>
      </c>
      <c r="Y171" s="141">
        <f t="shared" si="84"/>
        <v>0</v>
      </c>
      <c r="Z171" s="141">
        <f t="shared" si="84"/>
        <v>0</v>
      </c>
      <c r="AA171" s="141">
        <f t="shared" si="84"/>
        <v>0</v>
      </c>
      <c r="AB171" s="141">
        <f t="shared" si="84"/>
        <v>0</v>
      </c>
      <c r="AC171" s="141">
        <f t="shared" si="84"/>
        <v>0</v>
      </c>
      <c r="AD171" s="141">
        <f t="shared" si="81"/>
        <v>0</v>
      </c>
      <c r="AE171" s="141">
        <f t="shared" ref="AE171:BF171" si="85">SUM(AE172:AE176)</f>
        <v>0</v>
      </c>
      <c r="AF171" s="141">
        <f t="shared" si="85"/>
        <v>0</v>
      </c>
      <c r="AG171" s="141">
        <f t="shared" si="85"/>
        <v>0</v>
      </c>
      <c r="AH171" s="141">
        <f t="shared" si="85"/>
        <v>0</v>
      </c>
      <c r="AI171" s="141">
        <f t="shared" si="85"/>
        <v>0</v>
      </c>
      <c r="AJ171" s="141">
        <f t="shared" si="85"/>
        <v>0</v>
      </c>
      <c r="AK171" s="141">
        <f t="shared" si="85"/>
        <v>0</v>
      </c>
      <c r="AL171" s="141">
        <f t="shared" si="85"/>
        <v>0</v>
      </c>
      <c r="AM171" s="141">
        <f t="shared" si="85"/>
        <v>0</v>
      </c>
      <c r="AN171" s="141">
        <f t="shared" si="85"/>
        <v>0</v>
      </c>
      <c r="AO171" s="141">
        <f t="shared" si="85"/>
        <v>0</v>
      </c>
      <c r="AP171" s="141">
        <f t="shared" si="85"/>
        <v>0</v>
      </c>
      <c r="AQ171" s="141">
        <f t="shared" si="85"/>
        <v>0</v>
      </c>
      <c r="AR171" s="141">
        <f t="shared" si="85"/>
        <v>0</v>
      </c>
      <c r="AS171" s="141">
        <f t="shared" si="85"/>
        <v>0</v>
      </c>
      <c r="AT171" s="141">
        <f t="shared" si="85"/>
        <v>0</v>
      </c>
      <c r="AU171" s="141">
        <f t="shared" si="85"/>
        <v>0</v>
      </c>
      <c r="AV171" s="141">
        <f t="shared" si="85"/>
        <v>0</v>
      </c>
      <c r="AW171" s="141">
        <f t="shared" si="85"/>
        <v>0</v>
      </c>
      <c r="AX171" s="141">
        <f t="shared" si="85"/>
        <v>0</v>
      </c>
      <c r="AY171" s="141">
        <f t="shared" si="85"/>
        <v>0</v>
      </c>
      <c r="AZ171" s="141">
        <f t="shared" si="85"/>
        <v>0</v>
      </c>
      <c r="BA171" s="141">
        <f t="shared" si="85"/>
        <v>0</v>
      </c>
      <c r="BB171" s="141">
        <f t="shared" si="85"/>
        <v>0</v>
      </c>
      <c r="BC171" s="141">
        <f t="shared" si="85"/>
        <v>0</v>
      </c>
      <c r="BD171" s="141">
        <f t="shared" si="85"/>
        <v>0</v>
      </c>
      <c r="BE171" s="141">
        <f t="shared" si="85"/>
        <v>0</v>
      </c>
      <c r="BF171" s="141">
        <f t="shared" si="85"/>
        <v>0</v>
      </c>
      <c r="BG171" s="25">
        <f t="shared" si="73"/>
        <v>0</v>
      </c>
      <c r="BH171" s="141">
        <f>SUM(BH172:BH176)</f>
        <v>0</v>
      </c>
      <c r="BI171" s="141">
        <f>SUM(BI172:BI176)</f>
        <v>0</v>
      </c>
      <c r="BJ171" s="141">
        <f>SUM(BJ172:BJ176)</f>
        <v>0</v>
      </c>
      <c r="BK171" s="29"/>
      <c r="BL171" s="31"/>
      <c r="BM171" s="27"/>
      <c r="BN171" s="31"/>
      <c r="BO171" s="31"/>
      <c r="BP171" s="275">
        <v>0</v>
      </c>
      <c r="BQ171" s="36"/>
      <c r="BR171" s="166"/>
      <c r="BS171" s="26"/>
      <c r="BT171" s="26"/>
      <c r="BU171" s="26"/>
      <c r="BV171" s="26"/>
      <c r="BW171" s="26"/>
      <c r="BX171" s="26"/>
      <c r="BY171" s="26"/>
      <c r="BZ171" s="39"/>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row>
    <row r="172" spans="1:123" ht="56.25" hidden="1" x14ac:dyDescent="0.3">
      <c r="A172" s="149">
        <v>1</v>
      </c>
      <c r="B172" s="56" t="s">
        <v>263</v>
      </c>
      <c r="C172" s="140">
        <f t="shared" si="74"/>
        <v>0.2</v>
      </c>
      <c r="D172" s="140"/>
      <c r="E172" s="140">
        <f t="shared" si="77"/>
        <v>0.2</v>
      </c>
      <c r="F172" s="140">
        <f t="shared" si="78"/>
        <v>0.2</v>
      </c>
      <c r="G172" s="140">
        <f>H172+I172+J172</f>
        <v>0</v>
      </c>
      <c r="H172" s="157"/>
      <c r="I172" s="157"/>
      <c r="J172" s="157"/>
      <c r="K172" s="157"/>
      <c r="L172" s="168">
        <v>0.2</v>
      </c>
      <c r="M172" s="140">
        <f t="shared" si="79"/>
        <v>0</v>
      </c>
      <c r="N172" s="157"/>
      <c r="O172" s="157"/>
      <c r="P172" s="157"/>
      <c r="Q172" s="157"/>
      <c r="R172" s="157"/>
      <c r="S172" s="157"/>
      <c r="T172" s="157"/>
      <c r="U172" s="140">
        <f t="shared" si="80"/>
        <v>0</v>
      </c>
      <c r="V172" s="157"/>
      <c r="W172" s="157"/>
      <c r="X172" s="157"/>
      <c r="Y172" s="157"/>
      <c r="Z172" s="157"/>
      <c r="AA172" s="157"/>
      <c r="AB172" s="157"/>
      <c r="AC172" s="157"/>
      <c r="AD172" s="141">
        <f t="shared" si="81"/>
        <v>0</v>
      </c>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40">
        <f t="shared" si="73"/>
        <v>0</v>
      </c>
      <c r="BH172" s="56"/>
      <c r="BI172" s="56"/>
      <c r="BJ172" s="56"/>
      <c r="BK172" s="152" t="s">
        <v>409</v>
      </c>
      <c r="BL172" s="156" t="s">
        <v>132</v>
      </c>
      <c r="BM172" s="149" t="s">
        <v>424</v>
      </c>
      <c r="BN172" s="149" t="s">
        <v>96</v>
      </c>
      <c r="BO172" s="149" t="s">
        <v>711</v>
      </c>
      <c r="BP172" s="149" t="s">
        <v>607</v>
      </c>
      <c r="BQ172" s="60" t="s">
        <v>392</v>
      </c>
      <c r="BR172" s="46"/>
      <c r="BS172" s="46"/>
      <c r="BT172" s="46"/>
      <c r="BU172" s="200">
        <v>2021</v>
      </c>
      <c r="BV172" s="46"/>
      <c r="BW172" s="46"/>
      <c r="BX172" s="46"/>
      <c r="BY172" s="46"/>
      <c r="BZ172" s="46">
        <f>SUM(G172:BJ172)</f>
        <v>0.2</v>
      </c>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DR172" s="46" t="s">
        <v>852</v>
      </c>
    </row>
    <row r="173" spans="1:123" ht="56.25" hidden="1" x14ac:dyDescent="0.3">
      <c r="A173" s="149">
        <v>2</v>
      </c>
      <c r="B173" s="185" t="s">
        <v>726</v>
      </c>
      <c r="C173" s="140">
        <f t="shared" si="74"/>
        <v>0.1</v>
      </c>
      <c r="D173" s="140"/>
      <c r="E173" s="140">
        <f t="shared" si="77"/>
        <v>0.1</v>
      </c>
      <c r="F173" s="140">
        <f t="shared" si="78"/>
        <v>0.1</v>
      </c>
      <c r="G173" s="140">
        <f>H173+I173+J173</f>
        <v>0</v>
      </c>
      <c r="H173" s="141"/>
      <c r="I173" s="140"/>
      <c r="J173" s="141"/>
      <c r="K173" s="140">
        <v>0.1</v>
      </c>
      <c r="L173" s="140"/>
      <c r="M173" s="140">
        <f t="shared" si="79"/>
        <v>0</v>
      </c>
      <c r="N173" s="140"/>
      <c r="O173" s="141"/>
      <c r="P173" s="140"/>
      <c r="Q173" s="141"/>
      <c r="R173" s="140"/>
      <c r="S173" s="141"/>
      <c r="T173" s="141"/>
      <c r="U173" s="140">
        <f t="shared" si="80"/>
        <v>0</v>
      </c>
      <c r="V173" s="141"/>
      <c r="W173" s="141"/>
      <c r="X173" s="141"/>
      <c r="Y173" s="141"/>
      <c r="Z173" s="141"/>
      <c r="AA173" s="141"/>
      <c r="AB173" s="141"/>
      <c r="AC173" s="141"/>
      <c r="AD173" s="141">
        <f t="shared" si="81"/>
        <v>0</v>
      </c>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0">
        <f t="shared" si="73"/>
        <v>0</v>
      </c>
      <c r="BH173" s="141"/>
      <c r="BI173" s="141"/>
      <c r="BJ173" s="141"/>
      <c r="BK173" s="152" t="s">
        <v>409</v>
      </c>
      <c r="BL173" s="153" t="s">
        <v>161</v>
      </c>
      <c r="BM173" s="27"/>
      <c r="BN173" s="152" t="s">
        <v>96</v>
      </c>
      <c r="BO173" s="149" t="s">
        <v>722</v>
      </c>
      <c r="BP173" s="149" t="s">
        <v>606</v>
      </c>
      <c r="BQ173" s="36"/>
      <c r="BR173" s="166"/>
      <c r="BS173" s="26"/>
      <c r="BT173" s="26"/>
      <c r="BU173" s="26"/>
      <c r="BV173" s="26"/>
      <c r="BW173" s="26"/>
      <c r="BX173" s="26"/>
      <c r="BY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46" t="s">
        <v>484</v>
      </c>
      <c r="DR173" s="316" t="s">
        <v>853</v>
      </c>
    </row>
    <row r="174" spans="1:123" ht="56.25" hidden="1" x14ac:dyDescent="0.3">
      <c r="A174" s="149">
        <v>3</v>
      </c>
      <c r="B174" s="185" t="s">
        <v>725</v>
      </c>
      <c r="C174" s="140">
        <f t="shared" si="74"/>
        <v>7.0000000000000007E-2</v>
      </c>
      <c r="D174" s="140"/>
      <c r="E174" s="140">
        <f t="shared" si="77"/>
        <v>7.0000000000000007E-2</v>
      </c>
      <c r="F174" s="140">
        <f t="shared" si="78"/>
        <v>7.0000000000000007E-2</v>
      </c>
      <c r="G174" s="140">
        <f>H174+I174+J174</f>
        <v>0</v>
      </c>
      <c r="H174" s="141"/>
      <c r="I174" s="140"/>
      <c r="J174" s="141"/>
      <c r="K174" s="140">
        <v>7.0000000000000007E-2</v>
      </c>
      <c r="L174" s="140"/>
      <c r="M174" s="140">
        <f t="shared" si="79"/>
        <v>0</v>
      </c>
      <c r="N174" s="140"/>
      <c r="O174" s="141"/>
      <c r="P174" s="140"/>
      <c r="Q174" s="141"/>
      <c r="R174" s="140"/>
      <c r="S174" s="141"/>
      <c r="T174" s="141"/>
      <c r="U174" s="140">
        <f t="shared" si="80"/>
        <v>0</v>
      </c>
      <c r="V174" s="141"/>
      <c r="W174" s="141"/>
      <c r="X174" s="141"/>
      <c r="Y174" s="141"/>
      <c r="Z174" s="141"/>
      <c r="AA174" s="141"/>
      <c r="AB174" s="141"/>
      <c r="AC174" s="141"/>
      <c r="AD174" s="141">
        <f t="shared" si="81"/>
        <v>0</v>
      </c>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0">
        <f t="shared" si="73"/>
        <v>0</v>
      </c>
      <c r="BH174" s="141"/>
      <c r="BI174" s="141"/>
      <c r="BJ174" s="141"/>
      <c r="BK174" s="152" t="s">
        <v>409</v>
      </c>
      <c r="BL174" s="153" t="s">
        <v>161</v>
      </c>
      <c r="BM174" s="27"/>
      <c r="BN174" s="152" t="s">
        <v>96</v>
      </c>
      <c r="BO174" s="149" t="s">
        <v>722</v>
      </c>
      <c r="BP174" s="149" t="s">
        <v>606</v>
      </c>
      <c r="BQ174" s="36"/>
      <c r="BR174" s="166"/>
      <c r="BS174" s="26"/>
      <c r="BT174" s="26"/>
      <c r="BU174" s="26"/>
      <c r="BV174" s="26"/>
      <c r="BW174" s="26"/>
      <c r="BX174" s="26"/>
      <c r="BY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46" t="s">
        <v>484</v>
      </c>
      <c r="DR174" s="316" t="s">
        <v>853</v>
      </c>
    </row>
    <row r="175" spans="1:123" ht="56.25" hidden="1" x14ac:dyDescent="0.3">
      <c r="A175" s="149">
        <v>4</v>
      </c>
      <c r="B175" s="185" t="s">
        <v>724</v>
      </c>
      <c r="C175" s="140">
        <f t="shared" si="74"/>
        <v>0.15</v>
      </c>
      <c r="D175" s="140"/>
      <c r="E175" s="140">
        <f t="shared" si="77"/>
        <v>0.15</v>
      </c>
      <c r="F175" s="140">
        <f t="shared" si="78"/>
        <v>0.15</v>
      </c>
      <c r="G175" s="140">
        <f>H175+I175+J175</f>
        <v>0</v>
      </c>
      <c r="H175" s="141"/>
      <c r="I175" s="140"/>
      <c r="J175" s="141"/>
      <c r="K175" s="140">
        <v>0.15</v>
      </c>
      <c r="L175" s="140"/>
      <c r="M175" s="140">
        <f t="shared" si="79"/>
        <v>0</v>
      </c>
      <c r="N175" s="140"/>
      <c r="O175" s="141"/>
      <c r="P175" s="140"/>
      <c r="Q175" s="141"/>
      <c r="R175" s="140"/>
      <c r="S175" s="141"/>
      <c r="T175" s="141"/>
      <c r="U175" s="140">
        <f t="shared" si="80"/>
        <v>0</v>
      </c>
      <c r="V175" s="141"/>
      <c r="W175" s="141"/>
      <c r="X175" s="141"/>
      <c r="Y175" s="141"/>
      <c r="Z175" s="141"/>
      <c r="AA175" s="141"/>
      <c r="AB175" s="141"/>
      <c r="AC175" s="141"/>
      <c r="AD175" s="141">
        <f t="shared" si="81"/>
        <v>0</v>
      </c>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0">
        <f t="shared" si="73"/>
        <v>0</v>
      </c>
      <c r="BH175" s="141"/>
      <c r="BI175" s="141"/>
      <c r="BJ175" s="141"/>
      <c r="BK175" s="152" t="s">
        <v>409</v>
      </c>
      <c r="BL175" s="153" t="s">
        <v>161</v>
      </c>
      <c r="BM175" s="27"/>
      <c r="BN175" s="152" t="s">
        <v>96</v>
      </c>
      <c r="BO175" s="149" t="s">
        <v>722</v>
      </c>
      <c r="BP175" s="149" t="s">
        <v>606</v>
      </c>
      <c r="BQ175" s="36"/>
      <c r="BR175" s="166"/>
      <c r="BS175" s="26"/>
      <c r="BT175" s="26"/>
      <c r="BU175" s="26"/>
      <c r="BV175" s="26"/>
      <c r="BW175" s="26"/>
      <c r="BX175" s="26"/>
      <c r="BY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46" t="s">
        <v>484</v>
      </c>
      <c r="DR175" s="316" t="s">
        <v>853</v>
      </c>
    </row>
    <row r="176" spans="1:123" s="250" customFormat="1" ht="56.25" hidden="1" x14ac:dyDescent="0.3">
      <c r="A176" s="239">
        <v>5</v>
      </c>
      <c r="B176" s="340" t="s">
        <v>383</v>
      </c>
      <c r="C176" s="241">
        <f t="shared" si="74"/>
        <v>0.2</v>
      </c>
      <c r="D176" s="241"/>
      <c r="E176" s="241">
        <f t="shared" si="77"/>
        <v>0.2</v>
      </c>
      <c r="F176" s="241">
        <f t="shared" si="78"/>
        <v>0.2</v>
      </c>
      <c r="G176" s="157"/>
      <c r="H176" s="157"/>
      <c r="I176" s="157"/>
      <c r="J176" s="157"/>
      <c r="K176" s="243"/>
      <c r="L176" s="243"/>
      <c r="M176" s="241">
        <f t="shared" si="79"/>
        <v>0.2</v>
      </c>
      <c r="N176" s="243"/>
      <c r="O176" s="157"/>
      <c r="P176" s="241">
        <v>0.2</v>
      </c>
      <c r="Q176" s="243"/>
      <c r="R176" s="157"/>
      <c r="S176" s="157"/>
      <c r="T176" s="157"/>
      <c r="U176" s="241">
        <f t="shared" si="80"/>
        <v>0</v>
      </c>
      <c r="V176" s="157"/>
      <c r="W176" s="157"/>
      <c r="X176" s="157"/>
      <c r="Y176" s="157"/>
      <c r="Z176" s="157"/>
      <c r="AA176" s="157"/>
      <c r="AB176" s="157"/>
      <c r="AC176" s="157"/>
      <c r="AD176" s="141">
        <f t="shared" si="81"/>
        <v>0</v>
      </c>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40">
        <f t="shared" si="73"/>
        <v>0</v>
      </c>
      <c r="BH176" s="56"/>
      <c r="BI176" s="56"/>
      <c r="BJ176" s="56"/>
      <c r="BK176" s="152" t="s">
        <v>409</v>
      </c>
      <c r="BL176" s="239" t="s">
        <v>169</v>
      </c>
      <c r="BM176" s="149" t="s">
        <v>431</v>
      </c>
      <c r="BN176" s="247" t="s">
        <v>96</v>
      </c>
      <c r="BO176" s="239" t="s">
        <v>505</v>
      </c>
      <c r="BP176" s="239" t="s">
        <v>606</v>
      </c>
      <c r="BQ176" s="60" t="s">
        <v>384</v>
      </c>
      <c r="BR176" s="39" t="s">
        <v>404</v>
      </c>
      <c r="BS176" s="39"/>
      <c r="BT176" s="39"/>
      <c r="BU176" s="39"/>
      <c r="BV176" s="39"/>
      <c r="BW176" s="39"/>
      <c r="BX176" s="39"/>
      <c r="BY176" s="46"/>
      <c r="BZ176" s="46">
        <f>SUM(G176:BJ176)</f>
        <v>0.4</v>
      </c>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250" t="s">
        <v>853</v>
      </c>
    </row>
    <row r="177" spans="1:124" s="272" customFormat="1" ht="19.5" hidden="1" x14ac:dyDescent="0.35">
      <c r="A177" s="273" t="s">
        <v>787</v>
      </c>
      <c r="B177" s="274" t="s">
        <v>56</v>
      </c>
      <c r="C177" s="7">
        <f t="shared" si="74"/>
        <v>0</v>
      </c>
      <c r="D177" s="25"/>
      <c r="E177" s="25">
        <f t="shared" si="77"/>
        <v>0</v>
      </c>
      <c r="F177" s="25">
        <f t="shared" si="78"/>
        <v>0</v>
      </c>
      <c r="G177" s="25">
        <f>H177+I177+J177</f>
        <v>0</v>
      </c>
      <c r="H177" s="141"/>
      <c r="I177" s="141"/>
      <c r="J177" s="141"/>
      <c r="K177" s="25"/>
      <c r="L177" s="25"/>
      <c r="M177" s="141">
        <f t="shared" si="79"/>
        <v>0</v>
      </c>
      <c r="N177" s="141"/>
      <c r="O177" s="141"/>
      <c r="P177" s="25"/>
      <c r="Q177" s="141"/>
      <c r="R177" s="25"/>
      <c r="S177" s="141"/>
      <c r="T177" s="141"/>
      <c r="U177" s="25">
        <f t="shared" si="80"/>
        <v>0</v>
      </c>
      <c r="V177" s="141"/>
      <c r="W177" s="141"/>
      <c r="X177" s="141"/>
      <c r="Y177" s="141"/>
      <c r="Z177" s="141"/>
      <c r="AA177" s="141"/>
      <c r="AB177" s="141"/>
      <c r="AC177" s="141"/>
      <c r="AD177" s="141">
        <f t="shared" si="81"/>
        <v>0</v>
      </c>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25">
        <f t="shared" si="73"/>
        <v>0</v>
      </c>
      <c r="BH177" s="141"/>
      <c r="BI177" s="141"/>
      <c r="BJ177" s="141"/>
      <c r="BK177" s="29"/>
      <c r="BL177" s="31"/>
      <c r="BM177" s="27"/>
      <c r="BN177" s="31"/>
      <c r="BO177" s="31"/>
      <c r="BP177" s="275">
        <v>0</v>
      </c>
      <c r="BQ177" s="36"/>
      <c r="BR177" s="26"/>
      <c r="BS177" s="26"/>
      <c r="BT177" s="26"/>
      <c r="BU177" s="26"/>
      <c r="BV177" s="26"/>
      <c r="BW177" s="26"/>
      <c r="BX177" s="26"/>
      <c r="BY177" s="26"/>
      <c r="BZ177" s="39"/>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row>
    <row r="178" spans="1:124" s="272" customFormat="1" ht="19.5" hidden="1" x14ac:dyDescent="0.35">
      <c r="A178" s="31" t="s">
        <v>264</v>
      </c>
      <c r="B178" s="274" t="s">
        <v>57</v>
      </c>
      <c r="C178" s="7">
        <f t="shared" si="74"/>
        <v>0.3</v>
      </c>
      <c r="D178" s="25">
        <f>SUM(D179)</f>
        <v>0</v>
      </c>
      <c r="E178" s="25">
        <f t="shared" si="77"/>
        <v>0.3</v>
      </c>
      <c r="F178" s="25">
        <f t="shared" si="78"/>
        <v>0.3</v>
      </c>
      <c r="G178" s="25">
        <f t="shared" ref="G178:AL178" si="86">SUM(G179)</f>
        <v>0</v>
      </c>
      <c r="H178" s="141">
        <f t="shared" si="86"/>
        <v>0</v>
      </c>
      <c r="I178" s="141">
        <f t="shared" si="86"/>
        <v>0</v>
      </c>
      <c r="J178" s="141">
        <f t="shared" si="86"/>
        <v>0</v>
      </c>
      <c r="K178" s="25">
        <f t="shared" si="86"/>
        <v>0</v>
      </c>
      <c r="L178" s="25">
        <f t="shared" si="86"/>
        <v>0.3</v>
      </c>
      <c r="M178" s="141">
        <f t="shared" si="86"/>
        <v>0</v>
      </c>
      <c r="N178" s="141">
        <f t="shared" si="86"/>
        <v>0</v>
      </c>
      <c r="O178" s="141">
        <f t="shared" si="86"/>
        <v>0</v>
      </c>
      <c r="P178" s="25">
        <f t="shared" si="86"/>
        <v>0</v>
      </c>
      <c r="Q178" s="141">
        <f t="shared" si="86"/>
        <v>0</v>
      </c>
      <c r="R178" s="25">
        <f t="shared" si="86"/>
        <v>0</v>
      </c>
      <c r="S178" s="141">
        <f t="shared" si="86"/>
        <v>0</v>
      </c>
      <c r="T178" s="141">
        <f t="shared" si="86"/>
        <v>0</v>
      </c>
      <c r="U178" s="25">
        <f t="shared" si="86"/>
        <v>0</v>
      </c>
      <c r="V178" s="141">
        <f t="shared" si="86"/>
        <v>0</v>
      </c>
      <c r="W178" s="141">
        <f t="shared" si="86"/>
        <v>0</v>
      </c>
      <c r="X178" s="141">
        <f t="shared" si="86"/>
        <v>0</v>
      </c>
      <c r="Y178" s="141">
        <f t="shared" si="86"/>
        <v>0</v>
      </c>
      <c r="Z178" s="141">
        <f t="shared" si="86"/>
        <v>0</v>
      </c>
      <c r="AA178" s="141">
        <f t="shared" si="86"/>
        <v>0</v>
      </c>
      <c r="AB178" s="141">
        <f t="shared" si="86"/>
        <v>0</v>
      </c>
      <c r="AC178" s="141">
        <f t="shared" si="86"/>
        <v>0</v>
      </c>
      <c r="AD178" s="141">
        <f t="shared" si="86"/>
        <v>0</v>
      </c>
      <c r="AE178" s="141">
        <f t="shared" si="86"/>
        <v>0</v>
      </c>
      <c r="AF178" s="141">
        <f t="shared" si="86"/>
        <v>0</v>
      </c>
      <c r="AG178" s="141">
        <f t="shared" si="86"/>
        <v>0</v>
      </c>
      <c r="AH178" s="141">
        <f t="shared" si="86"/>
        <v>0</v>
      </c>
      <c r="AI178" s="141">
        <f t="shared" si="86"/>
        <v>0</v>
      </c>
      <c r="AJ178" s="141">
        <f t="shared" si="86"/>
        <v>0</v>
      </c>
      <c r="AK178" s="141">
        <f t="shared" si="86"/>
        <v>0</v>
      </c>
      <c r="AL178" s="141">
        <f t="shared" si="86"/>
        <v>0</v>
      </c>
      <c r="AM178" s="141">
        <f t="shared" ref="AM178:BF178" si="87">SUM(AM179)</f>
        <v>0</v>
      </c>
      <c r="AN178" s="141">
        <f t="shared" si="87"/>
        <v>0</v>
      </c>
      <c r="AO178" s="141">
        <f t="shared" si="87"/>
        <v>0</v>
      </c>
      <c r="AP178" s="141">
        <f t="shared" si="87"/>
        <v>0</v>
      </c>
      <c r="AQ178" s="141">
        <f t="shared" si="87"/>
        <v>0</v>
      </c>
      <c r="AR178" s="141">
        <f t="shared" si="87"/>
        <v>0</v>
      </c>
      <c r="AS178" s="141">
        <f t="shared" si="87"/>
        <v>0</v>
      </c>
      <c r="AT178" s="141">
        <f t="shared" si="87"/>
        <v>0</v>
      </c>
      <c r="AU178" s="141">
        <f t="shared" si="87"/>
        <v>0</v>
      </c>
      <c r="AV178" s="141">
        <f t="shared" si="87"/>
        <v>0</v>
      </c>
      <c r="AW178" s="141">
        <f t="shared" si="87"/>
        <v>0</v>
      </c>
      <c r="AX178" s="141">
        <f t="shared" si="87"/>
        <v>0</v>
      </c>
      <c r="AY178" s="141">
        <f t="shared" si="87"/>
        <v>0</v>
      </c>
      <c r="AZ178" s="141">
        <f t="shared" si="87"/>
        <v>0</v>
      </c>
      <c r="BA178" s="141">
        <f t="shared" si="87"/>
        <v>0</v>
      </c>
      <c r="BB178" s="141">
        <f t="shared" si="87"/>
        <v>0</v>
      </c>
      <c r="BC178" s="141">
        <f t="shared" si="87"/>
        <v>0</v>
      </c>
      <c r="BD178" s="141">
        <f t="shared" si="87"/>
        <v>0</v>
      </c>
      <c r="BE178" s="141">
        <f t="shared" si="87"/>
        <v>0</v>
      </c>
      <c r="BF178" s="141">
        <f t="shared" si="87"/>
        <v>0</v>
      </c>
      <c r="BG178" s="25">
        <f t="shared" si="73"/>
        <v>0</v>
      </c>
      <c r="BH178" s="141">
        <f>SUM(BH179)</f>
        <v>0</v>
      </c>
      <c r="BI178" s="141">
        <f>SUM(BI179)</f>
        <v>0</v>
      </c>
      <c r="BJ178" s="141">
        <f>SUM(BJ179)</f>
        <v>0</v>
      </c>
      <c r="BK178" s="29"/>
      <c r="BL178" s="31"/>
      <c r="BM178" s="27"/>
      <c r="BN178" s="31"/>
      <c r="BO178" s="31"/>
      <c r="BP178" s="275">
        <v>0</v>
      </c>
      <c r="BQ178" s="36"/>
      <c r="BR178" s="26"/>
      <c r="BS178" s="26"/>
      <c r="BT178" s="26"/>
      <c r="BU178" s="26"/>
      <c r="BV178" s="26"/>
      <c r="BW178" s="26"/>
      <c r="BX178" s="26"/>
      <c r="BY178" s="26"/>
      <c r="BZ178" s="39"/>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row>
    <row r="179" spans="1:124" ht="56.25" hidden="1" x14ac:dyDescent="0.3">
      <c r="A179" s="149">
        <v>1</v>
      </c>
      <c r="B179" s="56" t="s">
        <v>533</v>
      </c>
      <c r="C179" s="140">
        <f t="shared" si="74"/>
        <v>0.3</v>
      </c>
      <c r="D179" s="140"/>
      <c r="E179" s="140">
        <f t="shared" si="77"/>
        <v>0.3</v>
      </c>
      <c r="F179" s="140">
        <f t="shared" si="78"/>
        <v>0.3</v>
      </c>
      <c r="G179" s="140">
        <f>H179+I179+J179</f>
        <v>0</v>
      </c>
      <c r="H179" s="157"/>
      <c r="I179" s="157"/>
      <c r="J179" s="157"/>
      <c r="K179" s="215"/>
      <c r="L179" s="215">
        <v>0.3</v>
      </c>
      <c r="M179" s="140">
        <f t="shared" ref="M179:M210" si="88">SUM(N179:P179)</f>
        <v>0</v>
      </c>
      <c r="N179" s="215"/>
      <c r="O179" s="157"/>
      <c r="P179" s="215"/>
      <c r="Q179" s="157"/>
      <c r="R179" s="215"/>
      <c r="S179" s="157"/>
      <c r="T179" s="157"/>
      <c r="U179" s="140">
        <f t="shared" ref="U179:U210" si="89">V179+W179+X179+Y179+Z179+AA179+AB179+AC179+AD179+AU179+AV179+AW179+AX179+AY179+AZ179+BA179+BB179+BC179+BD179+BE179+BF179</f>
        <v>0</v>
      </c>
      <c r="V179" s="157"/>
      <c r="W179" s="157"/>
      <c r="X179" s="157"/>
      <c r="Y179" s="157"/>
      <c r="Z179" s="216"/>
      <c r="AA179" s="157"/>
      <c r="AB179" s="157"/>
      <c r="AC179" s="157"/>
      <c r="AD179" s="141">
        <f t="shared" ref="AD179:AD210" si="90">SUM(AE179:AT179)</f>
        <v>0</v>
      </c>
      <c r="AE179" s="157"/>
      <c r="AF179" s="157"/>
      <c r="AG179" s="157"/>
      <c r="AH179" s="157"/>
      <c r="AI179" s="216"/>
      <c r="AJ179" s="157"/>
      <c r="AK179" s="216"/>
      <c r="AL179" s="157"/>
      <c r="AM179" s="157"/>
      <c r="AN179" s="157"/>
      <c r="AO179" s="157"/>
      <c r="AP179" s="157"/>
      <c r="AQ179" s="157"/>
      <c r="AR179" s="157"/>
      <c r="AS179" s="157"/>
      <c r="AT179" s="157"/>
      <c r="AU179" s="157"/>
      <c r="AV179" s="216"/>
      <c r="AW179" s="157"/>
      <c r="AX179" s="157"/>
      <c r="AY179" s="157"/>
      <c r="AZ179" s="157"/>
      <c r="BA179" s="157"/>
      <c r="BB179" s="157"/>
      <c r="BC179" s="157"/>
      <c r="BD179" s="216"/>
      <c r="BE179" s="157"/>
      <c r="BF179" s="157"/>
      <c r="BG179" s="140">
        <f t="shared" si="73"/>
        <v>0</v>
      </c>
      <c r="BH179" s="56"/>
      <c r="BI179" s="56"/>
      <c r="BJ179" s="56"/>
      <c r="BK179" s="152" t="s">
        <v>409</v>
      </c>
      <c r="BL179" s="149" t="s">
        <v>137</v>
      </c>
      <c r="BM179" s="149"/>
      <c r="BN179" s="149" t="s">
        <v>98</v>
      </c>
      <c r="BO179" s="149" t="s">
        <v>505</v>
      </c>
      <c r="BP179" s="149" t="s">
        <v>606</v>
      </c>
      <c r="BQ179" s="60" t="s">
        <v>392</v>
      </c>
      <c r="BS179" s="170"/>
      <c r="BT179" s="217" t="s">
        <v>75</v>
      </c>
      <c r="BU179" s="132">
        <v>2022</v>
      </c>
      <c r="BZ179" s="39">
        <f>SUM(G179:BJ179)</f>
        <v>0.3</v>
      </c>
      <c r="DG179" s="46" t="s">
        <v>723</v>
      </c>
      <c r="DR179" s="250" t="s">
        <v>853</v>
      </c>
      <c r="DT179" s="46" t="s">
        <v>854</v>
      </c>
    </row>
    <row r="180" spans="1:124" s="272" customFormat="1" ht="19.5" hidden="1" x14ac:dyDescent="0.35">
      <c r="A180" s="273" t="s">
        <v>788</v>
      </c>
      <c r="B180" s="274" t="s">
        <v>58</v>
      </c>
      <c r="C180" s="7">
        <f t="shared" si="74"/>
        <v>1.51</v>
      </c>
      <c r="D180" s="25">
        <f>SUM(D181:D182)</f>
        <v>0</v>
      </c>
      <c r="E180" s="25">
        <f t="shared" si="77"/>
        <v>1.51</v>
      </c>
      <c r="F180" s="25">
        <f t="shared" si="78"/>
        <v>1.41</v>
      </c>
      <c r="G180" s="25">
        <f t="shared" ref="G180:L180" si="91">SUM(G181:G184)</f>
        <v>0</v>
      </c>
      <c r="H180" s="141">
        <f t="shared" si="91"/>
        <v>0</v>
      </c>
      <c r="I180" s="141">
        <f t="shared" si="91"/>
        <v>0</v>
      </c>
      <c r="J180" s="141">
        <f t="shared" si="91"/>
        <v>0</v>
      </c>
      <c r="K180" s="25">
        <f t="shared" si="91"/>
        <v>1.41</v>
      </c>
      <c r="L180" s="25">
        <f t="shared" si="91"/>
        <v>0</v>
      </c>
      <c r="M180" s="141">
        <f t="shared" si="88"/>
        <v>0</v>
      </c>
      <c r="N180" s="141">
        <f t="shared" ref="N180:T180" si="92">SUM(N181:N184)</f>
        <v>0</v>
      </c>
      <c r="O180" s="141">
        <f t="shared" si="92"/>
        <v>0</v>
      </c>
      <c r="P180" s="25">
        <f t="shared" si="92"/>
        <v>0</v>
      </c>
      <c r="Q180" s="141">
        <f t="shared" si="92"/>
        <v>0</v>
      </c>
      <c r="R180" s="25">
        <f t="shared" si="92"/>
        <v>0</v>
      </c>
      <c r="S180" s="141">
        <f t="shared" si="92"/>
        <v>0</v>
      </c>
      <c r="T180" s="141">
        <f t="shared" si="92"/>
        <v>0</v>
      </c>
      <c r="U180" s="25">
        <f t="shared" si="89"/>
        <v>0.1</v>
      </c>
      <c r="V180" s="141">
        <f t="shared" ref="V180:AC180" si="93">SUM(V181:V184)</f>
        <v>0</v>
      </c>
      <c r="W180" s="141">
        <f t="shared" si="93"/>
        <v>0</v>
      </c>
      <c r="X180" s="141">
        <f t="shared" si="93"/>
        <v>0</v>
      </c>
      <c r="Y180" s="141">
        <f t="shared" si="93"/>
        <v>0</v>
      </c>
      <c r="Z180" s="141">
        <f t="shared" si="93"/>
        <v>0</v>
      </c>
      <c r="AA180" s="141">
        <f t="shared" si="93"/>
        <v>0</v>
      </c>
      <c r="AB180" s="141">
        <f t="shared" si="93"/>
        <v>0</v>
      </c>
      <c r="AC180" s="141">
        <f t="shared" si="93"/>
        <v>0</v>
      </c>
      <c r="AD180" s="141">
        <f t="shared" si="90"/>
        <v>0.1</v>
      </c>
      <c r="AE180" s="141">
        <f t="shared" ref="AE180:BF180" si="94">SUM(AE181:AE184)</f>
        <v>0</v>
      </c>
      <c r="AF180" s="141">
        <f t="shared" si="94"/>
        <v>0</v>
      </c>
      <c r="AG180" s="141">
        <f t="shared" si="94"/>
        <v>0</v>
      </c>
      <c r="AH180" s="141">
        <f t="shared" si="94"/>
        <v>0</v>
      </c>
      <c r="AI180" s="141">
        <f t="shared" si="94"/>
        <v>0.1</v>
      </c>
      <c r="AJ180" s="141">
        <f t="shared" si="94"/>
        <v>0</v>
      </c>
      <c r="AK180" s="141">
        <f t="shared" si="94"/>
        <v>0</v>
      </c>
      <c r="AL180" s="141">
        <f t="shared" si="94"/>
        <v>0</v>
      </c>
      <c r="AM180" s="141">
        <f t="shared" si="94"/>
        <v>0</v>
      </c>
      <c r="AN180" s="141">
        <f t="shared" si="94"/>
        <v>0</v>
      </c>
      <c r="AO180" s="141">
        <f t="shared" si="94"/>
        <v>0</v>
      </c>
      <c r="AP180" s="141">
        <f t="shared" si="94"/>
        <v>0</v>
      </c>
      <c r="AQ180" s="141">
        <f t="shared" si="94"/>
        <v>0</v>
      </c>
      <c r="AR180" s="141">
        <f t="shared" si="94"/>
        <v>0</v>
      </c>
      <c r="AS180" s="141">
        <f t="shared" si="94"/>
        <v>0</v>
      </c>
      <c r="AT180" s="141">
        <f t="shared" si="94"/>
        <v>0</v>
      </c>
      <c r="AU180" s="141">
        <f t="shared" si="94"/>
        <v>0</v>
      </c>
      <c r="AV180" s="141">
        <f t="shared" si="94"/>
        <v>0</v>
      </c>
      <c r="AW180" s="141">
        <f t="shared" si="94"/>
        <v>0</v>
      </c>
      <c r="AX180" s="141">
        <f t="shared" si="94"/>
        <v>0</v>
      </c>
      <c r="AY180" s="141">
        <f t="shared" si="94"/>
        <v>0</v>
      </c>
      <c r="AZ180" s="141">
        <f t="shared" si="94"/>
        <v>0</v>
      </c>
      <c r="BA180" s="141">
        <f t="shared" si="94"/>
        <v>0</v>
      </c>
      <c r="BB180" s="141">
        <f t="shared" si="94"/>
        <v>0</v>
      </c>
      <c r="BC180" s="141">
        <f t="shared" si="94"/>
        <v>0</v>
      </c>
      <c r="BD180" s="141">
        <f t="shared" si="94"/>
        <v>0</v>
      </c>
      <c r="BE180" s="141">
        <f t="shared" si="94"/>
        <v>0</v>
      </c>
      <c r="BF180" s="141">
        <f t="shared" si="94"/>
        <v>0</v>
      </c>
      <c r="BG180" s="25">
        <f t="shared" si="73"/>
        <v>0</v>
      </c>
      <c r="BH180" s="141">
        <f>SUM(BH181:BH184)</f>
        <v>0</v>
      </c>
      <c r="BI180" s="141">
        <f>SUM(BI181:BI184)</f>
        <v>0</v>
      </c>
      <c r="BJ180" s="141">
        <f>SUM(BJ181:BJ184)</f>
        <v>0</v>
      </c>
      <c r="BK180" s="29"/>
      <c r="BL180" s="31"/>
      <c r="BM180" s="27"/>
      <c r="BN180" s="31"/>
      <c r="BO180" s="31"/>
      <c r="BP180" s="275">
        <v>0</v>
      </c>
      <c r="BQ180" s="36"/>
      <c r="BR180" s="26"/>
      <c r="BS180" s="26"/>
      <c r="BT180" s="26"/>
      <c r="BU180" s="26"/>
      <c r="BV180" s="26"/>
      <c r="BW180" s="26"/>
      <c r="BX180" s="26"/>
      <c r="BY180" s="26"/>
      <c r="BZ180" s="39"/>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row>
    <row r="181" spans="1:124" ht="56.25" hidden="1" x14ac:dyDescent="0.3">
      <c r="A181" s="149">
        <v>1</v>
      </c>
      <c r="B181" s="56" t="s">
        <v>265</v>
      </c>
      <c r="C181" s="140">
        <f t="shared" si="74"/>
        <v>0.1</v>
      </c>
      <c r="D181" s="140"/>
      <c r="E181" s="140">
        <f t="shared" si="77"/>
        <v>0.1</v>
      </c>
      <c r="F181" s="140">
        <f t="shared" si="78"/>
        <v>0</v>
      </c>
      <c r="G181" s="140">
        <f>H181+I181+J181</f>
        <v>0</v>
      </c>
      <c r="H181" s="157"/>
      <c r="I181" s="157"/>
      <c r="J181" s="157"/>
      <c r="K181" s="140"/>
      <c r="L181" s="140"/>
      <c r="M181" s="140">
        <f t="shared" si="88"/>
        <v>0</v>
      </c>
      <c r="N181" s="140"/>
      <c r="O181" s="157"/>
      <c r="P181" s="140"/>
      <c r="Q181" s="157"/>
      <c r="R181" s="140"/>
      <c r="S181" s="157"/>
      <c r="T181" s="157"/>
      <c r="U181" s="140">
        <f t="shared" si="89"/>
        <v>0.1</v>
      </c>
      <c r="V181" s="157"/>
      <c r="W181" s="157"/>
      <c r="X181" s="157"/>
      <c r="Y181" s="157"/>
      <c r="Z181" s="140"/>
      <c r="AA181" s="157"/>
      <c r="AB181" s="157"/>
      <c r="AC181" s="157"/>
      <c r="AD181" s="141">
        <f t="shared" si="90"/>
        <v>0.1</v>
      </c>
      <c r="AE181" s="157"/>
      <c r="AF181" s="157"/>
      <c r="AG181" s="157"/>
      <c r="AH181" s="157"/>
      <c r="AI181" s="168">
        <v>0.1</v>
      </c>
      <c r="AJ181" s="157"/>
      <c r="AK181" s="157"/>
      <c r="AL181" s="157"/>
      <c r="AM181" s="157"/>
      <c r="AN181" s="157"/>
      <c r="AO181" s="157"/>
      <c r="AP181" s="157"/>
      <c r="AQ181" s="157"/>
      <c r="AR181" s="157"/>
      <c r="AS181" s="157"/>
      <c r="AT181" s="157"/>
      <c r="AU181" s="157"/>
      <c r="AV181" s="140"/>
      <c r="AW181" s="157"/>
      <c r="AX181" s="157"/>
      <c r="AY181" s="157"/>
      <c r="AZ181" s="157"/>
      <c r="BA181" s="157"/>
      <c r="BB181" s="157"/>
      <c r="BC181" s="157"/>
      <c r="BD181" s="157"/>
      <c r="BE181" s="157"/>
      <c r="BF181" s="157"/>
      <c r="BG181" s="140">
        <f t="shared" si="73"/>
        <v>0</v>
      </c>
      <c r="BH181" s="56"/>
      <c r="BI181" s="169"/>
      <c r="BJ181" s="56"/>
      <c r="BK181" s="152" t="s">
        <v>409</v>
      </c>
      <c r="BL181" s="183" t="s">
        <v>131</v>
      </c>
      <c r="BM181" s="149"/>
      <c r="BN181" s="149" t="s">
        <v>99</v>
      </c>
      <c r="BO181" s="149" t="s">
        <v>505</v>
      </c>
      <c r="BP181" s="149" t="s">
        <v>607</v>
      </c>
      <c r="BQ181" s="60" t="s">
        <v>392</v>
      </c>
      <c r="BT181" s="170" t="s">
        <v>98</v>
      </c>
      <c r="BU181" s="137" t="s">
        <v>177</v>
      </c>
      <c r="BZ181" s="39">
        <f>SUM(G181:BJ181)</f>
        <v>0.30000000000000004</v>
      </c>
      <c r="DR181" s="46" t="s">
        <v>853</v>
      </c>
    </row>
    <row r="182" spans="1:124" ht="56.25" hidden="1" x14ac:dyDescent="0.3">
      <c r="A182" s="149">
        <v>2</v>
      </c>
      <c r="B182" s="56" t="s">
        <v>266</v>
      </c>
      <c r="C182" s="140">
        <f t="shared" si="74"/>
        <v>1.1100000000000001</v>
      </c>
      <c r="D182" s="140"/>
      <c r="E182" s="140">
        <f t="shared" si="77"/>
        <v>1.1100000000000001</v>
      </c>
      <c r="F182" s="140">
        <f t="shared" si="78"/>
        <v>1.1100000000000001</v>
      </c>
      <c r="G182" s="140">
        <f>H182+I182+J182</f>
        <v>0</v>
      </c>
      <c r="H182" s="157"/>
      <c r="I182" s="157"/>
      <c r="J182" s="157"/>
      <c r="K182" s="168">
        <v>1.1100000000000001</v>
      </c>
      <c r="L182" s="157"/>
      <c r="M182" s="140">
        <f t="shared" si="88"/>
        <v>0</v>
      </c>
      <c r="N182" s="157"/>
      <c r="O182" s="157"/>
      <c r="P182" s="157"/>
      <c r="Q182" s="157"/>
      <c r="R182" s="157"/>
      <c r="S182" s="157"/>
      <c r="T182" s="157"/>
      <c r="U182" s="140">
        <f t="shared" si="89"/>
        <v>0</v>
      </c>
      <c r="V182" s="157"/>
      <c r="W182" s="157"/>
      <c r="X182" s="157"/>
      <c r="Y182" s="157"/>
      <c r="Z182" s="157"/>
      <c r="AA182" s="157"/>
      <c r="AB182" s="157"/>
      <c r="AC182" s="157"/>
      <c r="AD182" s="141">
        <f t="shared" si="90"/>
        <v>0</v>
      </c>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40">
        <f t="shared" si="73"/>
        <v>0</v>
      </c>
      <c r="BH182" s="56"/>
      <c r="BI182" s="56"/>
      <c r="BJ182" s="56"/>
      <c r="BK182" s="152" t="s">
        <v>409</v>
      </c>
      <c r="BL182" s="156" t="s">
        <v>132</v>
      </c>
      <c r="BM182" s="149" t="s">
        <v>425</v>
      </c>
      <c r="BN182" s="149" t="s">
        <v>99</v>
      </c>
      <c r="BO182" s="149" t="s">
        <v>711</v>
      </c>
      <c r="BP182" s="149" t="s">
        <v>607</v>
      </c>
      <c r="BQ182" s="60" t="s">
        <v>392</v>
      </c>
      <c r="BT182" s="46"/>
      <c r="BU182" s="200">
        <v>2021</v>
      </c>
      <c r="BZ182" s="39">
        <f>SUM(G182:BJ182)</f>
        <v>1.1100000000000001</v>
      </c>
      <c r="DR182" s="46" t="s">
        <v>852</v>
      </c>
    </row>
    <row r="183" spans="1:124" ht="56.25" hidden="1" x14ac:dyDescent="0.3">
      <c r="A183" s="149">
        <v>3</v>
      </c>
      <c r="B183" s="56" t="s">
        <v>751</v>
      </c>
      <c r="C183" s="140">
        <f t="shared" si="74"/>
        <v>0.15</v>
      </c>
      <c r="D183" s="140"/>
      <c r="E183" s="140">
        <f t="shared" si="77"/>
        <v>0.15</v>
      </c>
      <c r="F183" s="140">
        <f t="shared" si="78"/>
        <v>0.15</v>
      </c>
      <c r="G183" s="140">
        <f>H183+I183+J183</f>
        <v>0</v>
      </c>
      <c r="H183" s="157"/>
      <c r="I183" s="157"/>
      <c r="J183" s="157"/>
      <c r="K183" s="168">
        <v>0.15</v>
      </c>
      <c r="L183" s="157"/>
      <c r="M183" s="140">
        <f t="shared" si="88"/>
        <v>0</v>
      </c>
      <c r="N183" s="157"/>
      <c r="O183" s="157"/>
      <c r="P183" s="157"/>
      <c r="Q183" s="157"/>
      <c r="R183" s="157"/>
      <c r="S183" s="157"/>
      <c r="T183" s="157"/>
      <c r="U183" s="140">
        <f t="shared" si="89"/>
        <v>0</v>
      </c>
      <c r="V183" s="157"/>
      <c r="W183" s="157"/>
      <c r="X183" s="157"/>
      <c r="Y183" s="157"/>
      <c r="Z183" s="157"/>
      <c r="AA183" s="157"/>
      <c r="AB183" s="157"/>
      <c r="AC183" s="157"/>
      <c r="AD183" s="141">
        <f t="shared" si="90"/>
        <v>0</v>
      </c>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40">
        <f t="shared" si="73"/>
        <v>0</v>
      </c>
      <c r="BH183" s="56"/>
      <c r="BI183" s="56"/>
      <c r="BJ183" s="56"/>
      <c r="BK183" s="152" t="s">
        <v>409</v>
      </c>
      <c r="BL183" s="156" t="s">
        <v>137</v>
      </c>
      <c r="BM183" s="149" t="s">
        <v>425</v>
      </c>
      <c r="BN183" s="149" t="s">
        <v>99</v>
      </c>
      <c r="BO183" s="149" t="s">
        <v>711</v>
      </c>
      <c r="BP183" s="149" t="s">
        <v>606</v>
      </c>
      <c r="BQ183" s="60" t="s">
        <v>392</v>
      </c>
      <c r="BR183" s="46"/>
      <c r="BS183" s="46"/>
      <c r="BT183" s="46"/>
      <c r="BU183" s="200">
        <v>2021</v>
      </c>
      <c r="BV183" s="46"/>
      <c r="BW183" s="46"/>
      <c r="BX183" s="46"/>
      <c r="BY183" s="46"/>
      <c r="BZ183" s="46">
        <f>SUM(G183:BJ183)</f>
        <v>0.15</v>
      </c>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DF183" s="46" t="s">
        <v>469</v>
      </c>
      <c r="DR183" s="46" t="s">
        <v>852</v>
      </c>
    </row>
    <row r="184" spans="1:124" ht="56.25" hidden="1" x14ac:dyDescent="0.3">
      <c r="A184" s="149">
        <v>4</v>
      </c>
      <c r="B184" s="56" t="s">
        <v>752</v>
      </c>
      <c r="C184" s="140">
        <f t="shared" si="74"/>
        <v>0.15</v>
      </c>
      <c r="D184" s="140"/>
      <c r="E184" s="140">
        <f t="shared" si="77"/>
        <v>0.15</v>
      </c>
      <c r="F184" s="140">
        <f t="shared" si="78"/>
        <v>0.15</v>
      </c>
      <c r="G184" s="140">
        <f>H184+I184+J184</f>
        <v>0</v>
      </c>
      <c r="H184" s="157"/>
      <c r="I184" s="157"/>
      <c r="J184" s="157"/>
      <c r="K184" s="168">
        <v>0.15</v>
      </c>
      <c r="L184" s="157"/>
      <c r="M184" s="140">
        <f t="shared" si="88"/>
        <v>0</v>
      </c>
      <c r="N184" s="157"/>
      <c r="O184" s="157"/>
      <c r="P184" s="157"/>
      <c r="Q184" s="157"/>
      <c r="R184" s="157"/>
      <c r="S184" s="157"/>
      <c r="T184" s="157"/>
      <c r="U184" s="140">
        <f t="shared" si="89"/>
        <v>0</v>
      </c>
      <c r="V184" s="157"/>
      <c r="W184" s="157"/>
      <c r="X184" s="157"/>
      <c r="Y184" s="157"/>
      <c r="Z184" s="157"/>
      <c r="AA184" s="157"/>
      <c r="AB184" s="157"/>
      <c r="AC184" s="157"/>
      <c r="AD184" s="141">
        <f t="shared" si="90"/>
        <v>0</v>
      </c>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40">
        <f t="shared" si="73"/>
        <v>0</v>
      </c>
      <c r="BH184" s="56"/>
      <c r="BI184" s="56"/>
      <c r="BJ184" s="56"/>
      <c r="BK184" s="152" t="s">
        <v>409</v>
      </c>
      <c r="BL184" s="156" t="s">
        <v>137</v>
      </c>
      <c r="BM184" s="149" t="s">
        <v>425</v>
      </c>
      <c r="BN184" s="149" t="s">
        <v>99</v>
      </c>
      <c r="BO184" s="149" t="s">
        <v>711</v>
      </c>
      <c r="BP184" s="149" t="s">
        <v>606</v>
      </c>
      <c r="BQ184" s="60" t="s">
        <v>392</v>
      </c>
      <c r="BR184" s="46"/>
      <c r="BS184" s="46"/>
      <c r="BT184" s="46"/>
      <c r="BU184" s="200">
        <v>2021</v>
      </c>
      <c r="BV184" s="46"/>
      <c r="BW184" s="46"/>
      <c r="BX184" s="46"/>
      <c r="BY184" s="46"/>
      <c r="BZ184" s="46">
        <f>SUM(G184:BJ184)</f>
        <v>0.15</v>
      </c>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DF184" s="46" t="s">
        <v>469</v>
      </c>
      <c r="DR184" s="46" t="s">
        <v>852</v>
      </c>
    </row>
    <row r="185" spans="1:124" s="272" customFormat="1" ht="19.5" hidden="1" x14ac:dyDescent="0.35">
      <c r="A185" s="273" t="s">
        <v>789</v>
      </c>
      <c r="B185" s="274" t="s">
        <v>59</v>
      </c>
      <c r="C185" s="25">
        <f t="shared" si="74"/>
        <v>324.98600000000005</v>
      </c>
      <c r="D185" s="25">
        <f>SUM(D186:D201)</f>
        <v>0</v>
      </c>
      <c r="E185" s="25">
        <f t="shared" si="77"/>
        <v>324.98600000000005</v>
      </c>
      <c r="F185" s="25">
        <f t="shared" si="78"/>
        <v>244.666</v>
      </c>
      <c r="G185" s="25">
        <f t="shared" ref="G185:L185" si="95">SUM(G186:G202)</f>
        <v>22.043000000000003</v>
      </c>
      <c r="H185" s="141">
        <f t="shared" si="95"/>
        <v>16.463000000000001</v>
      </c>
      <c r="I185" s="141">
        <f t="shared" si="95"/>
        <v>5.58</v>
      </c>
      <c r="J185" s="141">
        <f t="shared" si="95"/>
        <v>0</v>
      </c>
      <c r="K185" s="25">
        <f t="shared" si="95"/>
        <v>75.75</v>
      </c>
      <c r="L185" s="25">
        <f t="shared" si="95"/>
        <v>82.499999999999986</v>
      </c>
      <c r="M185" s="141">
        <f t="shared" si="88"/>
        <v>64.319999999999993</v>
      </c>
      <c r="N185" s="141">
        <f t="shared" ref="N185:T185" si="96">SUM(N186:N202)</f>
        <v>16.240000000000002</v>
      </c>
      <c r="O185" s="141">
        <f t="shared" si="96"/>
        <v>0</v>
      </c>
      <c r="P185" s="25">
        <f t="shared" si="96"/>
        <v>48.08</v>
      </c>
      <c r="Q185" s="141">
        <f t="shared" si="96"/>
        <v>0</v>
      </c>
      <c r="R185" s="25">
        <f t="shared" si="96"/>
        <v>5.2999999999999999E-2</v>
      </c>
      <c r="S185" s="141">
        <f t="shared" si="96"/>
        <v>0</v>
      </c>
      <c r="T185" s="141">
        <f t="shared" si="96"/>
        <v>0</v>
      </c>
      <c r="U185" s="25">
        <f t="shared" si="89"/>
        <v>69.03</v>
      </c>
      <c r="V185" s="141">
        <f t="shared" ref="V185:AC185" si="97">SUM(V186:V202)</f>
        <v>0</v>
      </c>
      <c r="W185" s="141">
        <f t="shared" si="97"/>
        <v>0</v>
      </c>
      <c r="X185" s="141">
        <f t="shared" si="97"/>
        <v>0</v>
      </c>
      <c r="Y185" s="141">
        <f t="shared" si="97"/>
        <v>0</v>
      </c>
      <c r="Z185" s="141">
        <f t="shared" si="97"/>
        <v>0.02</v>
      </c>
      <c r="AA185" s="141">
        <f t="shared" si="97"/>
        <v>0</v>
      </c>
      <c r="AB185" s="141">
        <f t="shared" si="97"/>
        <v>0</v>
      </c>
      <c r="AC185" s="141">
        <f t="shared" si="97"/>
        <v>0</v>
      </c>
      <c r="AD185" s="141">
        <f t="shared" si="90"/>
        <v>10.950000000000001</v>
      </c>
      <c r="AE185" s="141">
        <f t="shared" ref="AE185:BJ185" si="98">SUM(AE186:AE202)</f>
        <v>10.8</v>
      </c>
      <c r="AF185" s="141">
        <f t="shared" si="98"/>
        <v>0.13</v>
      </c>
      <c r="AG185" s="141">
        <f t="shared" si="98"/>
        <v>0</v>
      </c>
      <c r="AH185" s="141">
        <f t="shared" si="98"/>
        <v>0</v>
      </c>
      <c r="AI185" s="141">
        <f t="shared" si="98"/>
        <v>0</v>
      </c>
      <c r="AJ185" s="141">
        <f t="shared" si="98"/>
        <v>0</v>
      </c>
      <c r="AK185" s="141">
        <f t="shared" si="98"/>
        <v>0</v>
      </c>
      <c r="AL185" s="141">
        <f t="shared" si="98"/>
        <v>0</v>
      </c>
      <c r="AM185" s="141">
        <f t="shared" si="98"/>
        <v>0</v>
      </c>
      <c r="AN185" s="141">
        <f t="shared" si="98"/>
        <v>0</v>
      </c>
      <c r="AO185" s="141">
        <f t="shared" si="98"/>
        <v>0</v>
      </c>
      <c r="AP185" s="141">
        <f t="shared" si="98"/>
        <v>0</v>
      </c>
      <c r="AQ185" s="141">
        <f t="shared" si="98"/>
        <v>0.02</v>
      </c>
      <c r="AR185" s="141">
        <f t="shared" si="98"/>
        <v>0</v>
      </c>
      <c r="AS185" s="141">
        <f t="shared" si="98"/>
        <v>0</v>
      </c>
      <c r="AT185" s="141">
        <f t="shared" si="98"/>
        <v>0</v>
      </c>
      <c r="AU185" s="141">
        <f t="shared" si="98"/>
        <v>0</v>
      </c>
      <c r="AV185" s="141">
        <f t="shared" si="98"/>
        <v>0</v>
      </c>
      <c r="AW185" s="141">
        <f t="shared" si="98"/>
        <v>0</v>
      </c>
      <c r="AX185" s="141">
        <f t="shared" si="98"/>
        <v>0</v>
      </c>
      <c r="AY185" s="141">
        <f t="shared" si="98"/>
        <v>0.3</v>
      </c>
      <c r="AZ185" s="141">
        <f t="shared" si="98"/>
        <v>0</v>
      </c>
      <c r="BA185" s="141">
        <f t="shared" si="98"/>
        <v>0</v>
      </c>
      <c r="BB185" s="141">
        <f t="shared" si="98"/>
        <v>0</v>
      </c>
      <c r="BC185" s="141">
        <f t="shared" si="98"/>
        <v>0</v>
      </c>
      <c r="BD185" s="141">
        <f t="shared" si="98"/>
        <v>57.760000000000005</v>
      </c>
      <c r="BE185" s="141">
        <f t="shared" si="98"/>
        <v>0</v>
      </c>
      <c r="BF185" s="141">
        <f t="shared" si="98"/>
        <v>0</v>
      </c>
      <c r="BG185" s="25">
        <f t="shared" si="98"/>
        <v>11.29</v>
      </c>
      <c r="BH185" s="141">
        <f t="shared" si="98"/>
        <v>0</v>
      </c>
      <c r="BI185" s="141">
        <f t="shared" si="98"/>
        <v>11.29</v>
      </c>
      <c r="BJ185" s="141">
        <f t="shared" si="98"/>
        <v>0</v>
      </c>
      <c r="BK185" s="29"/>
      <c r="BL185" s="31"/>
      <c r="BM185" s="29"/>
      <c r="BN185" s="31"/>
      <c r="BO185" s="31"/>
      <c r="BP185" s="275">
        <v>0</v>
      </c>
      <c r="BQ185" s="36"/>
      <c r="BR185" s="26"/>
      <c r="BS185" s="26"/>
      <c r="BT185" s="26"/>
      <c r="BU185" s="26"/>
      <c r="BV185" s="26"/>
      <c r="BW185" s="26"/>
      <c r="BX185" s="26"/>
      <c r="BY185" s="26"/>
      <c r="BZ185" s="39"/>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row>
    <row r="186" spans="1:124" ht="56.25" hidden="1" x14ac:dyDescent="0.3">
      <c r="A186" s="149">
        <v>1</v>
      </c>
      <c r="B186" s="188" t="s">
        <v>805</v>
      </c>
      <c r="C186" s="140">
        <f t="shared" si="74"/>
        <v>2.9699999999999998</v>
      </c>
      <c r="D186" s="140"/>
      <c r="E186" s="140">
        <f t="shared" si="77"/>
        <v>2.9699999999999998</v>
      </c>
      <c r="F186" s="140">
        <f t="shared" si="78"/>
        <v>2.9699999999999998</v>
      </c>
      <c r="G186" s="140">
        <f t="shared" ref="G186:G201" si="99">H186+I186+J186</f>
        <v>0</v>
      </c>
      <c r="H186" s="168"/>
      <c r="I186" s="157"/>
      <c r="J186" s="157"/>
      <c r="K186" s="157">
        <v>1.88</v>
      </c>
      <c r="L186" s="151">
        <v>1.0900000000000001</v>
      </c>
      <c r="M186" s="140">
        <f t="shared" si="88"/>
        <v>0</v>
      </c>
      <c r="N186" s="157"/>
      <c r="O186" s="157"/>
      <c r="P186" s="157"/>
      <c r="Q186" s="157"/>
      <c r="R186" s="157"/>
      <c r="S186" s="157"/>
      <c r="T186" s="157"/>
      <c r="U186" s="140">
        <f t="shared" si="89"/>
        <v>0</v>
      </c>
      <c r="V186" s="157"/>
      <c r="W186" s="157"/>
      <c r="X186" s="157"/>
      <c r="Y186" s="157"/>
      <c r="Z186" s="157"/>
      <c r="AA186" s="157"/>
      <c r="AB186" s="157"/>
      <c r="AC186" s="157"/>
      <c r="AD186" s="141">
        <f t="shared" si="90"/>
        <v>0</v>
      </c>
      <c r="AE186" s="168"/>
      <c r="AF186" s="168"/>
      <c r="AG186" s="157"/>
      <c r="AH186" s="157"/>
      <c r="AI186" s="168"/>
      <c r="AJ186" s="157"/>
      <c r="AK186" s="168"/>
      <c r="AL186" s="157"/>
      <c r="AM186" s="157"/>
      <c r="AN186" s="157"/>
      <c r="AO186" s="157"/>
      <c r="AP186" s="157"/>
      <c r="AQ186" s="157"/>
      <c r="AR186" s="157"/>
      <c r="AS186" s="157"/>
      <c r="AT186" s="157"/>
      <c r="AU186" s="157"/>
      <c r="AV186" s="157"/>
      <c r="AW186" s="157"/>
      <c r="AX186" s="157"/>
      <c r="AY186" s="168"/>
      <c r="AZ186" s="168"/>
      <c r="BA186" s="157"/>
      <c r="BB186" s="157"/>
      <c r="BC186" s="157"/>
      <c r="BD186" s="168"/>
      <c r="BE186" s="157"/>
      <c r="BF186" s="157"/>
      <c r="BG186" s="140">
        <f t="shared" ref="BG186:BG217" si="100">BH186+BI186+BJ186</f>
        <v>0</v>
      </c>
      <c r="BH186" s="56"/>
      <c r="BI186" s="56"/>
      <c r="BJ186" s="56"/>
      <c r="BK186" s="152" t="s">
        <v>409</v>
      </c>
      <c r="BL186" s="153" t="s">
        <v>161</v>
      </c>
      <c r="BM186" s="149"/>
      <c r="BN186" s="189" t="s">
        <v>100</v>
      </c>
      <c r="BO186" s="189" t="s">
        <v>549</v>
      </c>
      <c r="BP186" s="149" t="s">
        <v>606</v>
      </c>
      <c r="BQ186" s="60" t="s">
        <v>392</v>
      </c>
      <c r="BR186" s="39" t="s">
        <v>404</v>
      </c>
      <c r="BS186" s="61"/>
      <c r="BT186" s="170" t="s">
        <v>267</v>
      </c>
      <c r="BU186" s="61"/>
      <c r="BY186" s="46"/>
      <c r="BZ186" s="46">
        <f t="shared" ref="BZ186:BZ201" si="101">SUM(G186:BJ186)</f>
        <v>2.9699999999999998</v>
      </c>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DR186" s="46" t="s">
        <v>852</v>
      </c>
    </row>
    <row r="187" spans="1:124" ht="56.25" hidden="1" x14ac:dyDescent="0.3">
      <c r="A187" s="149">
        <v>2</v>
      </c>
      <c r="B187" s="188" t="s">
        <v>543</v>
      </c>
      <c r="C187" s="140">
        <f t="shared" si="74"/>
        <v>66.040000000000006</v>
      </c>
      <c r="D187" s="140"/>
      <c r="E187" s="140">
        <f t="shared" si="77"/>
        <v>66.040000000000006</v>
      </c>
      <c r="F187" s="140">
        <f t="shared" si="78"/>
        <v>54.35</v>
      </c>
      <c r="G187" s="140">
        <f t="shared" si="99"/>
        <v>11.31</v>
      </c>
      <c r="H187" s="168">
        <v>11.31</v>
      </c>
      <c r="I187" s="157"/>
      <c r="J187" s="157"/>
      <c r="K187" s="157">
        <v>7.12</v>
      </c>
      <c r="L187" s="151">
        <v>16.850000000000001</v>
      </c>
      <c r="M187" s="140">
        <f t="shared" si="88"/>
        <v>19.05</v>
      </c>
      <c r="N187" s="157"/>
      <c r="O187" s="157"/>
      <c r="P187" s="157">
        <v>19.05</v>
      </c>
      <c r="Q187" s="157"/>
      <c r="R187" s="157">
        <v>0.02</v>
      </c>
      <c r="S187" s="157"/>
      <c r="T187" s="157"/>
      <c r="U187" s="140">
        <f t="shared" si="89"/>
        <v>11.69</v>
      </c>
      <c r="V187" s="157"/>
      <c r="W187" s="157"/>
      <c r="X187" s="157"/>
      <c r="Y187" s="157"/>
      <c r="Z187" s="157">
        <v>0.02</v>
      </c>
      <c r="AA187" s="157"/>
      <c r="AB187" s="157"/>
      <c r="AC187" s="157"/>
      <c r="AD187" s="141">
        <f t="shared" si="90"/>
        <v>9.42</v>
      </c>
      <c r="AE187" s="168">
        <v>9.3000000000000007</v>
      </c>
      <c r="AF187" s="168">
        <v>0.1</v>
      </c>
      <c r="AG187" s="157"/>
      <c r="AH187" s="157"/>
      <c r="AI187" s="168"/>
      <c r="AJ187" s="157"/>
      <c r="AK187" s="168"/>
      <c r="AL187" s="157"/>
      <c r="AM187" s="157"/>
      <c r="AN187" s="157"/>
      <c r="AO187" s="157"/>
      <c r="AP187" s="157"/>
      <c r="AQ187" s="157">
        <v>0.02</v>
      </c>
      <c r="AR187" s="157"/>
      <c r="AS187" s="157"/>
      <c r="AT187" s="157"/>
      <c r="AU187" s="157"/>
      <c r="AV187" s="157"/>
      <c r="AW187" s="157"/>
      <c r="AX187" s="157"/>
      <c r="AY187" s="168">
        <v>0.3</v>
      </c>
      <c r="AZ187" s="168"/>
      <c r="BA187" s="157"/>
      <c r="BB187" s="157"/>
      <c r="BC187" s="157"/>
      <c r="BD187" s="168">
        <v>1.95</v>
      </c>
      <c r="BE187" s="157"/>
      <c r="BF187" s="157"/>
      <c r="BG187" s="140">
        <f t="shared" si="100"/>
        <v>0</v>
      </c>
      <c r="BH187" s="56"/>
      <c r="BI187" s="56"/>
      <c r="BJ187" s="56"/>
      <c r="BK187" s="152" t="s">
        <v>409</v>
      </c>
      <c r="BL187" s="153" t="s">
        <v>161</v>
      </c>
      <c r="BM187" s="154"/>
      <c r="BN187" s="189" t="s">
        <v>100</v>
      </c>
      <c r="BO187" s="149" t="s">
        <v>542</v>
      </c>
      <c r="BP187" s="149" t="s">
        <v>606</v>
      </c>
      <c r="BQ187" s="60" t="s">
        <v>392</v>
      </c>
      <c r="BR187" s="39" t="s">
        <v>404</v>
      </c>
      <c r="BS187" s="61"/>
      <c r="BT187" s="170" t="s">
        <v>267</v>
      </c>
      <c r="BU187" s="61"/>
      <c r="BY187" s="46"/>
      <c r="BZ187" s="46">
        <f t="shared" si="101"/>
        <v>117.50999999999998</v>
      </c>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DR187" s="46" t="s">
        <v>852</v>
      </c>
    </row>
    <row r="188" spans="1:124" ht="56.25" x14ac:dyDescent="0.3">
      <c r="A188" s="149">
        <v>3</v>
      </c>
      <c r="B188" s="56" t="s">
        <v>452</v>
      </c>
      <c r="C188" s="140">
        <f t="shared" si="74"/>
        <v>2.2999999999999998</v>
      </c>
      <c r="D188" s="140"/>
      <c r="E188" s="140">
        <f t="shared" si="77"/>
        <v>2.2999999999999998</v>
      </c>
      <c r="F188" s="140">
        <f t="shared" si="78"/>
        <v>2.2999999999999998</v>
      </c>
      <c r="G188" s="140">
        <f t="shared" si="99"/>
        <v>0</v>
      </c>
      <c r="H188" s="168"/>
      <c r="I188" s="157"/>
      <c r="J188" s="157"/>
      <c r="K188" s="157"/>
      <c r="L188" s="151"/>
      <c r="M188" s="140">
        <f t="shared" si="88"/>
        <v>2.2999999999999998</v>
      </c>
      <c r="N188" s="157"/>
      <c r="O188" s="157"/>
      <c r="P188" s="140">
        <v>2.2999999999999998</v>
      </c>
      <c r="Q188" s="157"/>
      <c r="R188" s="157"/>
      <c r="S188" s="157"/>
      <c r="T188" s="157"/>
      <c r="U188" s="140">
        <f t="shared" si="89"/>
        <v>0</v>
      </c>
      <c r="V188" s="157"/>
      <c r="W188" s="157"/>
      <c r="X188" s="157"/>
      <c r="Y188" s="157"/>
      <c r="Z188" s="157"/>
      <c r="AA188" s="157"/>
      <c r="AB188" s="157"/>
      <c r="AC188" s="157"/>
      <c r="AD188" s="141">
        <f t="shared" si="90"/>
        <v>0</v>
      </c>
      <c r="AE188" s="168"/>
      <c r="AF188" s="168"/>
      <c r="AG188" s="157"/>
      <c r="AH188" s="157"/>
      <c r="AI188" s="168"/>
      <c r="AJ188" s="157"/>
      <c r="AK188" s="168"/>
      <c r="AL188" s="157"/>
      <c r="AM188" s="157"/>
      <c r="AN188" s="157"/>
      <c r="AO188" s="157"/>
      <c r="AP188" s="157"/>
      <c r="AQ188" s="157"/>
      <c r="AR188" s="157"/>
      <c r="AS188" s="157"/>
      <c r="AT188" s="157"/>
      <c r="AU188" s="157"/>
      <c r="AV188" s="157"/>
      <c r="AW188" s="157"/>
      <c r="AX188" s="157"/>
      <c r="AY188" s="168"/>
      <c r="AZ188" s="168"/>
      <c r="BA188" s="157"/>
      <c r="BB188" s="157"/>
      <c r="BC188" s="157"/>
      <c r="BD188" s="168"/>
      <c r="BE188" s="157"/>
      <c r="BF188" s="157"/>
      <c r="BG188" s="140">
        <f t="shared" si="100"/>
        <v>0</v>
      </c>
      <c r="BH188" s="56"/>
      <c r="BI188" s="56"/>
      <c r="BJ188" s="56"/>
      <c r="BK188" s="152" t="s">
        <v>409</v>
      </c>
      <c r="BL188" s="156" t="s">
        <v>450</v>
      </c>
      <c r="BM188" s="149" t="s">
        <v>634</v>
      </c>
      <c r="BN188" s="189" t="s">
        <v>100</v>
      </c>
      <c r="BO188" s="189" t="s">
        <v>550</v>
      </c>
      <c r="BP188" s="149" t="s">
        <v>606</v>
      </c>
      <c r="BQ188" s="60" t="s">
        <v>392</v>
      </c>
      <c r="BR188" s="39" t="s">
        <v>404</v>
      </c>
      <c r="BS188" s="61"/>
      <c r="BT188" s="170" t="s">
        <v>267</v>
      </c>
      <c r="BU188" s="61"/>
      <c r="BY188" s="46"/>
      <c r="BZ188" s="46">
        <f t="shared" si="101"/>
        <v>4.5999999999999996</v>
      </c>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t="s">
        <v>453</v>
      </c>
      <c r="DR188" s="46" t="s">
        <v>852</v>
      </c>
    </row>
    <row r="189" spans="1:124" s="250" customFormat="1" ht="56.25" hidden="1" x14ac:dyDescent="0.3">
      <c r="A189" s="239">
        <v>4</v>
      </c>
      <c r="B189" s="369" t="s">
        <v>268</v>
      </c>
      <c r="C189" s="241">
        <f t="shared" si="74"/>
        <v>26.75</v>
      </c>
      <c r="D189" s="241"/>
      <c r="E189" s="241">
        <f t="shared" si="77"/>
        <v>26.75</v>
      </c>
      <c r="F189" s="241">
        <f t="shared" si="78"/>
        <v>20.38</v>
      </c>
      <c r="G189" s="140">
        <f t="shared" si="99"/>
        <v>0</v>
      </c>
      <c r="H189" s="151"/>
      <c r="I189" s="157"/>
      <c r="J189" s="157"/>
      <c r="K189" s="258">
        <v>4.38</v>
      </c>
      <c r="L189" s="258">
        <v>10</v>
      </c>
      <c r="M189" s="241">
        <f t="shared" si="88"/>
        <v>6</v>
      </c>
      <c r="N189" s="258"/>
      <c r="O189" s="157"/>
      <c r="P189" s="258">
        <v>6</v>
      </c>
      <c r="Q189" s="243"/>
      <c r="R189" s="151"/>
      <c r="S189" s="157"/>
      <c r="T189" s="157"/>
      <c r="U189" s="241">
        <f t="shared" si="89"/>
        <v>3.84</v>
      </c>
      <c r="V189" s="157"/>
      <c r="W189" s="157"/>
      <c r="X189" s="157"/>
      <c r="Y189" s="157"/>
      <c r="Z189" s="151"/>
      <c r="AA189" s="157"/>
      <c r="AB189" s="157"/>
      <c r="AC189" s="157"/>
      <c r="AD189" s="141">
        <f t="shared" si="90"/>
        <v>0.56999999999999995</v>
      </c>
      <c r="AE189" s="151">
        <v>0.56999999999999995</v>
      </c>
      <c r="AF189" s="151"/>
      <c r="AG189" s="157"/>
      <c r="AH189" s="157"/>
      <c r="AI189" s="151"/>
      <c r="AJ189" s="157"/>
      <c r="AK189" s="168"/>
      <c r="AL189" s="157"/>
      <c r="AM189" s="157"/>
      <c r="AN189" s="157"/>
      <c r="AO189" s="157"/>
      <c r="AP189" s="157"/>
      <c r="AQ189" s="157"/>
      <c r="AR189" s="157"/>
      <c r="AS189" s="157"/>
      <c r="AT189" s="157"/>
      <c r="AU189" s="157"/>
      <c r="AV189" s="151"/>
      <c r="AW189" s="157"/>
      <c r="AX189" s="157"/>
      <c r="AY189" s="151"/>
      <c r="AZ189" s="151"/>
      <c r="BA189" s="157"/>
      <c r="BB189" s="157"/>
      <c r="BC189" s="157"/>
      <c r="BD189" s="151">
        <v>3.27</v>
      </c>
      <c r="BE189" s="157"/>
      <c r="BF189" s="157"/>
      <c r="BG189" s="140">
        <f t="shared" si="100"/>
        <v>2.5299999999999998</v>
      </c>
      <c r="BH189" s="56"/>
      <c r="BI189" s="204">
        <v>2.5299999999999998</v>
      </c>
      <c r="BJ189" s="56"/>
      <c r="BK189" s="152" t="s">
        <v>409</v>
      </c>
      <c r="BL189" s="239" t="s">
        <v>169</v>
      </c>
      <c r="BM189" s="149" t="s">
        <v>429</v>
      </c>
      <c r="BN189" s="255" t="s">
        <v>100</v>
      </c>
      <c r="BO189" s="255" t="s">
        <v>551</v>
      </c>
      <c r="BP189" s="239" t="s">
        <v>606</v>
      </c>
      <c r="BQ189" s="60" t="s">
        <v>392</v>
      </c>
      <c r="BR189" s="39"/>
      <c r="BS189" s="61"/>
      <c r="BT189" s="158" t="s">
        <v>269</v>
      </c>
      <c r="BU189" s="61"/>
      <c r="BV189" s="39"/>
      <c r="BW189" s="39"/>
      <c r="BX189" s="39"/>
      <c r="BY189" s="39"/>
      <c r="BZ189" s="39">
        <f t="shared" si="101"/>
        <v>39.690000000000005</v>
      </c>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46"/>
      <c r="DA189" s="46"/>
      <c r="DB189" s="46"/>
      <c r="DC189" s="46"/>
      <c r="DD189" s="46"/>
      <c r="DE189" s="46"/>
      <c r="DF189" s="46"/>
      <c r="DG189" s="46"/>
      <c r="DH189" s="46"/>
      <c r="DI189" s="46"/>
      <c r="DJ189" s="46"/>
      <c r="DK189" s="46"/>
      <c r="DL189" s="46"/>
      <c r="DM189" s="46"/>
      <c r="DN189" s="46"/>
      <c r="DO189" s="46"/>
      <c r="DP189" s="46"/>
      <c r="DQ189" s="46"/>
      <c r="DR189" s="250" t="s">
        <v>853</v>
      </c>
    </row>
    <row r="190" spans="1:124" ht="56.25" hidden="1" x14ac:dyDescent="0.3">
      <c r="A190" s="149">
        <v>5</v>
      </c>
      <c r="B190" s="56" t="s">
        <v>270</v>
      </c>
      <c r="C190" s="140">
        <f t="shared" si="74"/>
        <v>16.619999999999997</v>
      </c>
      <c r="D190" s="140"/>
      <c r="E190" s="140">
        <f t="shared" si="77"/>
        <v>16.619999999999997</v>
      </c>
      <c r="F190" s="140">
        <f t="shared" si="78"/>
        <v>12.899999999999999</v>
      </c>
      <c r="G190" s="140">
        <f t="shared" si="99"/>
        <v>2.82</v>
      </c>
      <c r="H190" s="157"/>
      <c r="I190" s="157">
        <v>2.82</v>
      </c>
      <c r="J190" s="157"/>
      <c r="K190" s="140">
        <v>1.88</v>
      </c>
      <c r="L190" s="140">
        <v>4.75</v>
      </c>
      <c r="M190" s="140">
        <f t="shared" si="88"/>
        <v>3.45</v>
      </c>
      <c r="N190" s="140"/>
      <c r="O190" s="157"/>
      <c r="P190" s="140">
        <v>3.45</v>
      </c>
      <c r="Q190" s="157"/>
      <c r="R190" s="140"/>
      <c r="S190" s="157"/>
      <c r="T190" s="157"/>
      <c r="U190" s="140">
        <f t="shared" si="89"/>
        <v>3.72</v>
      </c>
      <c r="V190" s="157"/>
      <c r="W190" s="157"/>
      <c r="X190" s="157"/>
      <c r="Y190" s="157"/>
      <c r="Z190" s="140"/>
      <c r="AA190" s="157"/>
      <c r="AB190" s="157"/>
      <c r="AC190" s="157"/>
      <c r="AD190" s="141">
        <f t="shared" si="90"/>
        <v>0</v>
      </c>
      <c r="AE190" s="157"/>
      <c r="AF190" s="157"/>
      <c r="AG190" s="157"/>
      <c r="AH190" s="157"/>
      <c r="AI190" s="140"/>
      <c r="AJ190" s="157"/>
      <c r="AK190" s="140"/>
      <c r="AL190" s="157"/>
      <c r="AM190" s="157"/>
      <c r="AN190" s="157"/>
      <c r="AO190" s="157"/>
      <c r="AP190" s="157"/>
      <c r="AQ190" s="157"/>
      <c r="AR190" s="157"/>
      <c r="AS190" s="157"/>
      <c r="AT190" s="157"/>
      <c r="AU190" s="157"/>
      <c r="AV190" s="140"/>
      <c r="AW190" s="157"/>
      <c r="AX190" s="157"/>
      <c r="AY190" s="157"/>
      <c r="AZ190" s="157"/>
      <c r="BA190" s="157"/>
      <c r="BB190" s="157"/>
      <c r="BC190" s="157"/>
      <c r="BD190" s="140">
        <v>3.72</v>
      </c>
      <c r="BE190" s="157"/>
      <c r="BF190" s="157"/>
      <c r="BG190" s="140">
        <f t="shared" si="100"/>
        <v>0</v>
      </c>
      <c r="BH190" s="56"/>
      <c r="BI190" s="56"/>
      <c r="BJ190" s="56"/>
      <c r="BK190" s="152" t="s">
        <v>409</v>
      </c>
      <c r="BL190" s="149" t="s">
        <v>137</v>
      </c>
      <c r="BM190" s="154" t="s">
        <v>609</v>
      </c>
      <c r="BN190" s="189" t="s">
        <v>100</v>
      </c>
      <c r="BO190" s="189" t="s">
        <v>548</v>
      </c>
      <c r="BP190" s="149" t="s">
        <v>607</v>
      </c>
      <c r="BQ190" s="60" t="s">
        <v>392</v>
      </c>
      <c r="BR190" s="46"/>
      <c r="BS190" s="218" t="s">
        <v>271</v>
      </c>
      <c r="BT190" s="170" t="s">
        <v>272</v>
      </c>
      <c r="BU190" s="170" t="s">
        <v>138</v>
      </c>
      <c r="BV190" s="46"/>
      <c r="BW190" s="46"/>
      <c r="BX190" s="46"/>
      <c r="BY190" s="46"/>
      <c r="BZ190" s="46">
        <f t="shared" si="101"/>
        <v>26.609999999999996</v>
      </c>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DR190" s="46" t="s">
        <v>852</v>
      </c>
    </row>
    <row r="191" spans="1:124" ht="56.25" hidden="1" x14ac:dyDescent="0.3">
      <c r="A191" s="149">
        <v>6</v>
      </c>
      <c r="B191" s="56" t="s">
        <v>273</v>
      </c>
      <c r="C191" s="140">
        <f t="shared" si="74"/>
        <v>12.02</v>
      </c>
      <c r="D191" s="140"/>
      <c r="E191" s="140">
        <f t="shared" si="77"/>
        <v>12.02</v>
      </c>
      <c r="F191" s="140">
        <f t="shared" si="78"/>
        <v>9.73</v>
      </c>
      <c r="G191" s="140">
        <f t="shared" si="99"/>
        <v>0</v>
      </c>
      <c r="H191" s="157"/>
      <c r="I191" s="157"/>
      <c r="J191" s="157"/>
      <c r="K191" s="140">
        <v>1.39</v>
      </c>
      <c r="L191" s="140">
        <v>1.39</v>
      </c>
      <c r="M191" s="140">
        <f t="shared" si="88"/>
        <v>6.95</v>
      </c>
      <c r="N191" s="140"/>
      <c r="O191" s="157"/>
      <c r="P191" s="140">
        <v>6.95</v>
      </c>
      <c r="Q191" s="157"/>
      <c r="R191" s="140"/>
      <c r="S191" s="157"/>
      <c r="T191" s="157"/>
      <c r="U191" s="140">
        <f t="shared" si="89"/>
        <v>2.29</v>
      </c>
      <c r="V191" s="157"/>
      <c r="W191" s="157"/>
      <c r="X191" s="157"/>
      <c r="Y191" s="157"/>
      <c r="Z191" s="140"/>
      <c r="AA191" s="157"/>
      <c r="AB191" s="157"/>
      <c r="AC191" s="157"/>
      <c r="AD191" s="141">
        <f t="shared" si="90"/>
        <v>0</v>
      </c>
      <c r="AE191" s="157"/>
      <c r="AF191" s="157"/>
      <c r="AG191" s="157"/>
      <c r="AH191" s="157"/>
      <c r="AI191" s="140"/>
      <c r="AJ191" s="157"/>
      <c r="AK191" s="140"/>
      <c r="AL191" s="157"/>
      <c r="AM191" s="157"/>
      <c r="AN191" s="157"/>
      <c r="AO191" s="157"/>
      <c r="AP191" s="157"/>
      <c r="AQ191" s="157"/>
      <c r="AR191" s="157"/>
      <c r="AS191" s="157"/>
      <c r="AT191" s="157"/>
      <c r="AU191" s="157"/>
      <c r="AV191" s="140"/>
      <c r="AW191" s="157"/>
      <c r="AX191" s="157"/>
      <c r="AY191" s="157"/>
      <c r="AZ191" s="157"/>
      <c r="BA191" s="157"/>
      <c r="BB191" s="157"/>
      <c r="BC191" s="157"/>
      <c r="BD191" s="140">
        <v>2.29</v>
      </c>
      <c r="BE191" s="157"/>
      <c r="BF191" s="157"/>
      <c r="BG191" s="140">
        <f t="shared" si="100"/>
        <v>0</v>
      </c>
      <c r="BH191" s="56"/>
      <c r="BI191" s="56"/>
      <c r="BJ191" s="56"/>
      <c r="BK191" s="152" t="s">
        <v>409</v>
      </c>
      <c r="BL191" s="149" t="s">
        <v>137</v>
      </c>
      <c r="BM191" s="154" t="s">
        <v>412</v>
      </c>
      <c r="BN191" s="189" t="s">
        <v>100</v>
      </c>
      <c r="BO191" s="189" t="s">
        <v>507</v>
      </c>
      <c r="BP191" s="149" t="s">
        <v>607</v>
      </c>
      <c r="BQ191" s="60" t="s">
        <v>392</v>
      </c>
      <c r="BR191" s="46"/>
      <c r="BS191" s="218" t="s">
        <v>274</v>
      </c>
      <c r="BT191" s="170" t="s">
        <v>272</v>
      </c>
      <c r="BU191" s="170" t="s">
        <v>138</v>
      </c>
      <c r="BV191" s="46"/>
      <c r="BW191" s="46"/>
      <c r="BX191" s="46"/>
      <c r="BY191" s="46"/>
      <c r="BZ191" s="46">
        <f t="shared" si="101"/>
        <v>21.259999999999998</v>
      </c>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DR191" s="46" t="s">
        <v>852</v>
      </c>
    </row>
    <row r="192" spans="1:124" ht="56.25" hidden="1" x14ac:dyDescent="0.3">
      <c r="A192" s="149">
        <v>7</v>
      </c>
      <c r="B192" s="56" t="s">
        <v>275</v>
      </c>
      <c r="C192" s="140">
        <f t="shared" si="74"/>
        <v>11.693</v>
      </c>
      <c r="D192" s="140"/>
      <c r="E192" s="140">
        <f t="shared" si="77"/>
        <v>11.693</v>
      </c>
      <c r="F192" s="140">
        <f t="shared" si="78"/>
        <v>5.9729999999999999</v>
      </c>
      <c r="G192" s="140">
        <f t="shared" si="99"/>
        <v>1.41</v>
      </c>
      <c r="H192" s="157"/>
      <c r="I192" s="157">
        <v>1.41</v>
      </c>
      <c r="J192" s="157"/>
      <c r="K192" s="140">
        <v>1.73</v>
      </c>
      <c r="L192" s="140">
        <v>2.83</v>
      </c>
      <c r="M192" s="140">
        <f t="shared" si="88"/>
        <v>0</v>
      </c>
      <c r="N192" s="140"/>
      <c r="O192" s="157"/>
      <c r="P192" s="140"/>
      <c r="Q192" s="157"/>
      <c r="R192" s="140">
        <v>3.0000000000000001E-3</v>
      </c>
      <c r="S192" s="157"/>
      <c r="T192" s="157"/>
      <c r="U192" s="140">
        <f t="shared" si="89"/>
        <v>2.96</v>
      </c>
      <c r="V192" s="157"/>
      <c r="W192" s="157"/>
      <c r="X192" s="157"/>
      <c r="Y192" s="157"/>
      <c r="Z192" s="140"/>
      <c r="AA192" s="157"/>
      <c r="AB192" s="157"/>
      <c r="AC192" s="157"/>
      <c r="AD192" s="141">
        <f t="shared" si="90"/>
        <v>0.32999999999999996</v>
      </c>
      <c r="AE192" s="157">
        <v>0.3</v>
      </c>
      <c r="AF192" s="157">
        <v>0.03</v>
      </c>
      <c r="AG192" s="157"/>
      <c r="AH192" s="157"/>
      <c r="AI192" s="140"/>
      <c r="AJ192" s="157"/>
      <c r="AK192" s="140"/>
      <c r="AL192" s="157"/>
      <c r="AM192" s="157"/>
      <c r="AN192" s="157"/>
      <c r="AO192" s="157"/>
      <c r="AP192" s="157"/>
      <c r="AQ192" s="157"/>
      <c r="AR192" s="157"/>
      <c r="AS192" s="157"/>
      <c r="AT192" s="157"/>
      <c r="AU192" s="157"/>
      <c r="AV192" s="140"/>
      <c r="AW192" s="157"/>
      <c r="AX192" s="157"/>
      <c r="AY192" s="157"/>
      <c r="AZ192" s="157"/>
      <c r="BA192" s="157"/>
      <c r="BB192" s="157"/>
      <c r="BC192" s="157"/>
      <c r="BD192" s="140">
        <v>2.63</v>
      </c>
      <c r="BE192" s="157"/>
      <c r="BF192" s="157"/>
      <c r="BG192" s="140">
        <f t="shared" si="100"/>
        <v>2.76</v>
      </c>
      <c r="BH192" s="56"/>
      <c r="BI192" s="204">
        <v>2.76</v>
      </c>
      <c r="BJ192" s="56"/>
      <c r="BK192" s="152" t="s">
        <v>409</v>
      </c>
      <c r="BL192" s="149" t="s">
        <v>137</v>
      </c>
      <c r="BM192" s="154" t="s">
        <v>413</v>
      </c>
      <c r="BN192" s="189" t="s">
        <v>100</v>
      </c>
      <c r="BO192" s="189" t="s">
        <v>552</v>
      </c>
      <c r="BP192" s="149" t="s">
        <v>607</v>
      </c>
      <c r="BQ192" s="60" t="s">
        <v>392</v>
      </c>
      <c r="BR192" s="46"/>
      <c r="BS192" s="218" t="s">
        <v>274</v>
      </c>
      <c r="BT192" s="170" t="s">
        <v>272</v>
      </c>
      <c r="BU192" s="170" t="s">
        <v>138</v>
      </c>
      <c r="BV192" s="46"/>
      <c r="BW192" s="46"/>
      <c r="BX192" s="46"/>
      <c r="BY192" s="46"/>
      <c r="BZ192" s="46">
        <f t="shared" si="101"/>
        <v>19.152999999999999</v>
      </c>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DR192" s="46" t="s">
        <v>852</v>
      </c>
    </row>
    <row r="193" spans="1:122" ht="37.5" hidden="1" x14ac:dyDescent="0.3">
      <c r="A193" s="149">
        <v>8</v>
      </c>
      <c r="B193" s="56" t="s">
        <v>407</v>
      </c>
      <c r="C193" s="140">
        <f t="shared" si="74"/>
        <v>0.43</v>
      </c>
      <c r="D193" s="140"/>
      <c r="E193" s="140">
        <f t="shared" si="77"/>
        <v>0.43</v>
      </c>
      <c r="F193" s="140">
        <f t="shared" si="78"/>
        <v>0.43</v>
      </c>
      <c r="G193" s="140">
        <f t="shared" si="99"/>
        <v>0</v>
      </c>
      <c r="H193" s="157"/>
      <c r="I193" s="157"/>
      <c r="J193" s="157"/>
      <c r="K193" s="168">
        <v>0.43</v>
      </c>
      <c r="L193" s="157"/>
      <c r="M193" s="140">
        <f t="shared" si="88"/>
        <v>0</v>
      </c>
      <c r="N193" s="157"/>
      <c r="O193" s="157"/>
      <c r="P193" s="157"/>
      <c r="Q193" s="157"/>
      <c r="R193" s="157"/>
      <c r="S193" s="157"/>
      <c r="T193" s="157"/>
      <c r="U193" s="140">
        <f t="shared" si="89"/>
        <v>0</v>
      </c>
      <c r="V193" s="157"/>
      <c r="W193" s="157"/>
      <c r="X193" s="157"/>
      <c r="Y193" s="157"/>
      <c r="Z193" s="157"/>
      <c r="AA193" s="157"/>
      <c r="AB193" s="157"/>
      <c r="AC193" s="157"/>
      <c r="AD193" s="141">
        <f t="shared" si="90"/>
        <v>0</v>
      </c>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40">
        <f t="shared" si="100"/>
        <v>0</v>
      </c>
      <c r="BH193" s="56"/>
      <c r="BI193" s="56"/>
      <c r="BJ193" s="56"/>
      <c r="BK193" s="152" t="s">
        <v>409</v>
      </c>
      <c r="BL193" s="149" t="s">
        <v>137</v>
      </c>
      <c r="BM193" s="149"/>
      <c r="BN193" s="189" t="s">
        <v>100</v>
      </c>
      <c r="BO193" s="149" t="s">
        <v>504</v>
      </c>
      <c r="BP193" s="149" t="s">
        <v>606</v>
      </c>
      <c r="BR193" s="39" t="s">
        <v>404</v>
      </c>
      <c r="BS193" s="46"/>
      <c r="BT193" s="192"/>
      <c r="BU193" s="170"/>
      <c r="BZ193" s="39">
        <f t="shared" si="101"/>
        <v>0.43</v>
      </c>
      <c r="DG193" s="46" t="s">
        <v>723</v>
      </c>
      <c r="DR193" s="46" t="s">
        <v>852</v>
      </c>
    </row>
    <row r="194" spans="1:122" ht="56.25" hidden="1" x14ac:dyDescent="0.3">
      <c r="A194" s="783">
        <f>A193+1</f>
        <v>9</v>
      </c>
      <c r="B194" s="787" t="s">
        <v>508</v>
      </c>
      <c r="C194" s="140">
        <f t="shared" si="74"/>
        <v>6.5</v>
      </c>
      <c r="D194" s="140"/>
      <c r="E194" s="140">
        <f t="shared" si="77"/>
        <v>6.5</v>
      </c>
      <c r="F194" s="140">
        <f t="shared" si="78"/>
        <v>6.5</v>
      </c>
      <c r="G194" s="140">
        <f t="shared" si="99"/>
        <v>0</v>
      </c>
      <c r="H194" s="219"/>
      <c r="I194" s="157"/>
      <c r="J194" s="157"/>
      <c r="K194" s="140">
        <v>5</v>
      </c>
      <c r="L194" s="220">
        <v>1.5</v>
      </c>
      <c r="M194" s="140">
        <f t="shared" si="88"/>
        <v>0</v>
      </c>
      <c r="N194" s="219"/>
      <c r="O194" s="157"/>
      <c r="P194" s="220"/>
      <c r="Q194" s="157"/>
      <c r="R194" s="220"/>
      <c r="S194" s="157"/>
      <c r="T194" s="157"/>
      <c r="U194" s="140">
        <f t="shared" si="89"/>
        <v>0</v>
      </c>
      <c r="V194" s="157"/>
      <c r="W194" s="157"/>
      <c r="X194" s="157"/>
      <c r="Y194" s="157"/>
      <c r="Z194" s="157"/>
      <c r="AA194" s="157"/>
      <c r="AB194" s="157"/>
      <c r="AC194" s="157"/>
      <c r="AD194" s="141">
        <f t="shared" si="90"/>
        <v>0</v>
      </c>
      <c r="AE194" s="157"/>
      <c r="AF194" s="157"/>
      <c r="AG194" s="157"/>
      <c r="AH194" s="157"/>
      <c r="AI194" s="157"/>
      <c r="AJ194" s="157"/>
      <c r="AK194" s="157"/>
      <c r="AL194" s="157"/>
      <c r="AM194" s="157"/>
      <c r="AN194" s="157"/>
      <c r="AO194" s="157"/>
      <c r="AP194" s="157"/>
      <c r="AQ194" s="157"/>
      <c r="AR194" s="157"/>
      <c r="AS194" s="157"/>
      <c r="AT194" s="157"/>
      <c r="AU194" s="157"/>
      <c r="AV194" s="220"/>
      <c r="AW194" s="157"/>
      <c r="AX194" s="157"/>
      <c r="AY194" s="220"/>
      <c r="AZ194" s="220"/>
      <c r="BA194" s="157"/>
      <c r="BB194" s="157"/>
      <c r="BC194" s="157"/>
      <c r="BD194" s="220"/>
      <c r="BE194" s="157"/>
      <c r="BF194" s="157"/>
      <c r="BG194" s="140">
        <f t="shared" si="100"/>
        <v>0</v>
      </c>
      <c r="BH194" s="56"/>
      <c r="BI194" s="56"/>
      <c r="BJ194" s="56"/>
      <c r="BK194" s="152" t="s">
        <v>409</v>
      </c>
      <c r="BL194" s="153" t="s">
        <v>161</v>
      </c>
      <c r="BM194" s="149"/>
      <c r="BN194" s="189" t="s">
        <v>100</v>
      </c>
      <c r="BO194" s="789" t="s">
        <v>509</v>
      </c>
      <c r="BP194" s="149" t="s">
        <v>606</v>
      </c>
      <c r="BQ194" s="60" t="s">
        <v>392</v>
      </c>
      <c r="BR194" s="39" t="s">
        <v>404</v>
      </c>
      <c r="BT194" s="192" t="s">
        <v>278</v>
      </c>
      <c r="BU194" s="170"/>
      <c r="BY194" s="46"/>
      <c r="BZ194" s="46">
        <f t="shared" si="101"/>
        <v>6.5</v>
      </c>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DR194" s="46" t="s">
        <v>852</v>
      </c>
    </row>
    <row r="195" spans="1:122" s="250" customFormat="1" ht="87.75" hidden="1" customHeight="1" x14ac:dyDescent="0.3">
      <c r="A195" s="779"/>
      <c r="B195" s="788"/>
      <c r="C195" s="241">
        <f t="shared" si="74"/>
        <v>5.24</v>
      </c>
      <c r="D195" s="241"/>
      <c r="E195" s="241">
        <f t="shared" si="77"/>
        <v>5.24</v>
      </c>
      <c r="F195" s="241">
        <f t="shared" si="78"/>
        <v>5.24</v>
      </c>
      <c r="G195" s="140">
        <f t="shared" si="99"/>
        <v>0</v>
      </c>
      <c r="H195" s="219"/>
      <c r="I195" s="157"/>
      <c r="J195" s="157"/>
      <c r="K195" s="241">
        <v>3.24</v>
      </c>
      <c r="L195" s="489">
        <v>2</v>
      </c>
      <c r="M195" s="241">
        <f t="shared" si="88"/>
        <v>0</v>
      </c>
      <c r="N195" s="242"/>
      <c r="O195" s="157"/>
      <c r="P195" s="489"/>
      <c r="Q195" s="243"/>
      <c r="R195" s="220"/>
      <c r="S195" s="157"/>
      <c r="T195" s="157"/>
      <c r="U195" s="241">
        <f t="shared" si="89"/>
        <v>0</v>
      </c>
      <c r="V195" s="157"/>
      <c r="W195" s="157"/>
      <c r="X195" s="157"/>
      <c r="Y195" s="157"/>
      <c r="Z195" s="157"/>
      <c r="AA195" s="157"/>
      <c r="AB195" s="157"/>
      <c r="AC195" s="157"/>
      <c r="AD195" s="141">
        <f t="shared" si="90"/>
        <v>0</v>
      </c>
      <c r="AE195" s="157"/>
      <c r="AF195" s="157"/>
      <c r="AG195" s="157"/>
      <c r="AH195" s="157"/>
      <c r="AI195" s="157"/>
      <c r="AJ195" s="157"/>
      <c r="AK195" s="157"/>
      <c r="AL195" s="157"/>
      <c r="AM195" s="157"/>
      <c r="AN195" s="157"/>
      <c r="AO195" s="157"/>
      <c r="AP195" s="157"/>
      <c r="AQ195" s="157"/>
      <c r="AR195" s="157"/>
      <c r="AS195" s="157"/>
      <c r="AT195" s="157"/>
      <c r="AU195" s="157"/>
      <c r="AV195" s="220"/>
      <c r="AW195" s="157"/>
      <c r="AX195" s="157"/>
      <c r="AY195" s="220"/>
      <c r="AZ195" s="220"/>
      <c r="BA195" s="157"/>
      <c r="BB195" s="157"/>
      <c r="BC195" s="157"/>
      <c r="BD195" s="220"/>
      <c r="BE195" s="157"/>
      <c r="BF195" s="157"/>
      <c r="BG195" s="140">
        <f t="shared" si="100"/>
        <v>0</v>
      </c>
      <c r="BH195" s="56"/>
      <c r="BI195" s="56"/>
      <c r="BJ195" s="56"/>
      <c r="BK195" s="152" t="s">
        <v>409</v>
      </c>
      <c r="BL195" s="239" t="s">
        <v>199</v>
      </c>
      <c r="BM195" s="149"/>
      <c r="BN195" s="255" t="s">
        <v>100</v>
      </c>
      <c r="BO195" s="790"/>
      <c r="BP195" s="239" t="s">
        <v>606</v>
      </c>
      <c r="BQ195" s="60" t="s">
        <v>392</v>
      </c>
      <c r="BR195" s="46" t="s">
        <v>404</v>
      </c>
      <c r="BS195" s="46"/>
      <c r="BT195" s="192" t="s">
        <v>278</v>
      </c>
      <c r="BU195" s="170"/>
      <c r="BV195" s="46"/>
      <c r="BW195" s="46"/>
      <c r="BX195" s="46"/>
      <c r="BY195" s="46"/>
      <c r="BZ195" s="46">
        <f t="shared" si="101"/>
        <v>5.24</v>
      </c>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t="s">
        <v>852</v>
      </c>
    </row>
    <row r="196" spans="1:122" ht="56.25" hidden="1" x14ac:dyDescent="0.3">
      <c r="A196" s="149">
        <v>10</v>
      </c>
      <c r="B196" s="56" t="s">
        <v>470</v>
      </c>
      <c r="C196" s="140">
        <f t="shared" si="74"/>
        <v>17.399999999999999</v>
      </c>
      <c r="D196" s="140"/>
      <c r="E196" s="140">
        <f t="shared" si="77"/>
        <v>17.399999999999999</v>
      </c>
      <c r="F196" s="140">
        <f t="shared" si="78"/>
        <v>12.399999999999999</v>
      </c>
      <c r="G196" s="140">
        <f t="shared" si="99"/>
        <v>0.86</v>
      </c>
      <c r="H196" s="140">
        <v>0.86</v>
      </c>
      <c r="I196" s="157"/>
      <c r="J196" s="157"/>
      <c r="K196" s="140">
        <v>2.5</v>
      </c>
      <c r="L196" s="140">
        <v>6.5</v>
      </c>
      <c r="M196" s="140">
        <f t="shared" si="88"/>
        <v>2.54</v>
      </c>
      <c r="N196" s="157"/>
      <c r="O196" s="157"/>
      <c r="P196" s="157">
        <v>2.54</v>
      </c>
      <c r="Q196" s="157"/>
      <c r="R196" s="157"/>
      <c r="S196" s="157"/>
      <c r="T196" s="157"/>
      <c r="U196" s="140">
        <f t="shared" si="89"/>
        <v>5</v>
      </c>
      <c r="V196" s="157"/>
      <c r="W196" s="157"/>
      <c r="X196" s="157"/>
      <c r="Y196" s="157"/>
      <c r="Z196" s="157"/>
      <c r="AA196" s="157"/>
      <c r="AB196" s="157"/>
      <c r="AC196" s="157"/>
      <c r="AD196" s="141">
        <f t="shared" si="90"/>
        <v>0</v>
      </c>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v>5</v>
      </c>
      <c r="BE196" s="157"/>
      <c r="BF196" s="157"/>
      <c r="BG196" s="140">
        <f t="shared" si="100"/>
        <v>0</v>
      </c>
      <c r="BH196" s="56"/>
      <c r="BI196" s="56"/>
      <c r="BJ196" s="56"/>
      <c r="BK196" s="152" t="s">
        <v>409</v>
      </c>
      <c r="BL196" s="149" t="s">
        <v>199</v>
      </c>
      <c r="BM196" s="149" t="s">
        <v>630</v>
      </c>
      <c r="BN196" s="189" t="s">
        <v>100</v>
      </c>
      <c r="BO196" s="189" t="s">
        <v>553</v>
      </c>
      <c r="BP196" s="149" t="s">
        <v>606</v>
      </c>
      <c r="BQ196" s="60" t="s">
        <v>394</v>
      </c>
      <c r="BR196" s="46"/>
      <c r="BS196" s="46"/>
      <c r="BT196" s="137" t="s">
        <v>282</v>
      </c>
      <c r="BU196" s="137"/>
      <c r="BV196" s="46"/>
      <c r="BW196" s="46"/>
      <c r="BX196" s="46"/>
      <c r="BY196" s="46"/>
      <c r="BZ196" s="46">
        <f t="shared" si="101"/>
        <v>25.799999999999997</v>
      </c>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DR196" s="46" t="s">
        <v>852</v>
      </c>
    </row>
    <row r="197" spans="1:122" ht="56.25" x14ac:dyDescent="0.3">
      <c r="A197" s="149">
        <v>11</v>
      </c>
      <c r="B197" s="56" t="s">
        <v>283</v>
      </c>
      <c r="C197" s="140">
        <f t="shared" si="74"/>
        <v>68</v>
      </c>
      <c r="D197" s="140"/>
      <c r="E197" s="140">
        <f t="shared" si="77"/>
        <v>68</v>
      </c>
      <c r="F197" s="140">
        <f t="shared" si="78"/>
        <v>39.5</v>
      </c>
      <c r="G197" s="140">
        <f t="shared" si="99"/>
        <v>1.28</v>
      </c>
      <c r="H197" s="157"/>
      <c r="I197" s="157">
        <v>1.28</v>
      </c>
      <c r="J197" s="157"/>
      <c r="K197" s="140">
        <v>22.8</v>
      </c>
      <c r="L197" s="140">
        <v>15.39</v>
      </c>
      <c r="M197" s="140">
        <f t="shared" si="88"/>
        <v>0</v>
      </c>
      <c r="N197" s="157"/>
      <c r="O197" s="157"/>
      <c r="P197" s="157"/>
      <c r="Q197" s="157"/>
      <c r="R197" s="157">
        <v>0.03</v>
      </c>
      <c r="S197" s="157"/>
      <c r="T197" s="157"/>
      <c r="U197" s="140">
        <f t="shared" si="89"/>
        <v>22.6</v>
      </c>
      <c r="V197" s="157"/>
      <c r="W197" s="157"/>
      <c r="X197" s="157"/>
      <c r="Y197" s="157"/>
      <c r="Z197" s="157"/>
      <c r="AA197" s="157"/>
      <c r="AB197" s="157"/>
      <c r="AC197" s="157"/>
      <c r="AD197" s="141">
        <f t="shared" si="90"/>
        <v>0.6</v>
      </c>
      <c r="AE197" s="157">
        <v>0.6</v>
      </c>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v>22</v>
      </c>
      <c r="BE197" s="157"/>
      <c r="BF197" s="157"/>
      <c r="BG197" s="140">
        <f t="shared" si="100"/>
        <v>5.9</v>
      </c>
      <c r="BH197" s="56"/>
      <c r="BI197" s="56">
        <v>5.9</v>
      </c>
      <c r="BJ197" s="56"/>
      <c r="BK197" s="152" t="s">
        <v>409</v>
      </c>
      <c r="BL197" s="156" t="s">
        <v>450</v>
      </c>
      <c r="BM197" s="149" t="s">
        <v>635</v>
      </c>
      <c r="BN197" s="189" t="s">
        <v>100</v>
      </c>
      <c r="BO197" s="189" t="s">
        <v>554</v>
      </c>
      <c r="BP197" s="149" t="s">
        <v>606</v>
      </c>
      <c r="BQ197" s="60" t="s">
        <v>392</v>
      </c>
      <c r="BT197" s="170" t="s">
        <v>284</v>
      </c>
      <c r="BZ197" s="39">
        <f t="shared" si="101"/>
        <v>98.38000000000001</v>
      </c>
      <c r="CZ197" s="46" t="s">
        <v>454</v>
      </c>
      <c r="DB197" s="184"/>
      <c r="DC197" s="221"/>
      <c r="DR197" s="46" t="s">
        <v>852</v>
      </c>
    </row>
    <row r="198" spans="1:122" ht="56.25" x14ac:dyDescent="0.3">
      <c r="A198" s="149">
        <v>12</v>
      </c>
      <c r="B198" s="56" t="s">
        <v>285</v>
      </c>
      <c r="C198" s="140">
        <f t="shared" si="74"/>
        <v>31.490000000000002</v>
      </c>
      <c r="D198" s="140"/>
      <c r="E198" s="140">
        <f t="shared" si="77"/>
        <v>31.490000000000002</v>
      </c>
      <c r="F198" s="140">
        <f t="shared" si="78"/>
        <v>24.41</v>
      </c>
      <c r="G198" s="140">
        <f t="shared" si="99"/>
        <v>0.31</v>
      </c>
      <c r="H198" s="168">
        <v>0.31</v>
      </c>
      <c r="I198" s="157"/>
      <c r="J198" s="157"/>
      <c r="K198" s="220">
        <v>8.06</v>
      </c>
      <c r="L198" s="220">
        <v>11.35</v>
      </c>
      <c r="M198" s="140">
        <f t="shared" si="88"/>
        <v>4.6900000000000004</v>
      </c>
      <c r="N198" s="220">
        <v>4.6900000000000004</v>
      </c>
      <c r="O198" s="157"/>
      <c r="P198" s="220"/>
      <c r="Q198" s="157"/>
      <c r="R198" s="157"/>
      <c r="S198" s="157"/>
      <c r="T198" s="157"/>
      <c r="U198" s="140">
        <f t="shared" si="89"/>
        <v>7.08</v>
      </c>
      <c r="V198" s="157"/>
      <c r="W198" s="157"/>
      <c r="X198" s="157"/>
      <c r="Y198" s="157"/>
      <c r="Z198" s="157"/>
      <c r="AA198" s="157"/>
      <c r="AB198" s="157"/>
      <c r="AC198" s="157"/>
      <c r="AD198" s="141">
        <f t="shared" si="90"/>
        <v>0</v>
      </c>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220">
        <v>7.08</v>
      </c>
      <c r="BE198" s="157"/>
      <c r="BF198" s="157"/>
      <c r="BG198" s="140">
        <f t="shared" si="100"/>
        <v>0</v>
      </c>
      <c r="BH198" s="56"/>
      <c r="BI198" s="56"/>
      <c r="BJ198" s="56"/>
      <c r="BK198" s="152" t="s">
        <v>409</v>
      </c>
      <c r="BL198" s="156" t="s">
        <v>450</v>
      </c>
      <c r="BM198" s="149" t="s">
        <v>636</v>
      </c>
      <c r="BN198" s="189" t="s">
        <v>100</v>
      </c>
      <c r="BO198" s="189" t="s">
        <v>555</v>
      </c>
      <c r="BP198" s="149" t="s">
        <v>606</v>
      </c>
      <c r="BQ198" s="60" t="s">
        <v>392</v>
      </c>
      <c r="BR198" s="46"/>
      <c r="BS198" s="46"/>
      <c r="BT198" s="170" t="s">
        <v>286</v>
      </c>
      <c r="BU198" s="46"/>
      <c r="BV198" s="46"/>
      <c r="BW198" s="46"/>
      <c r="BX198" s="46"/>
      <c r="BY198" s="46"/>
      <c r="BZ198" s="46">
        <f t="shared" si="101"/>
        <v>43.57</v>
      </c>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t="s">
        <v>456</v>
      </c>
      <c r="DR198" s="46" t="s">
        <v>852</v>
      </c>
    </row>
    <row r="199" spans="1:122" ht="56.25" x14ac:dyDescent="0.3">
      <c r="A199" s="149">
        <v>13</v>
      </c>
      <c r="B199" s="56" t="s">
        <v>287</v>
      </c>
      <c r="C199" s="140">
        <f t="shared" si="74"/>
        <v>32.840000000000003</v>
      </c>
      <c r="D199" s="140"/>
      <c r="E199" s="140">
        <f t="shared" si="77"/>
        <v>32.840000000000003</v>
      </c>
      <c r="F199" s="140">
        <f t="shared" si="78"/>
        <v>29.62</v>
      </c>
      <c r="G199" s="140">
        <f t="shared" si="99"/>
        <v>7.0000000000000007E-2</v>
      </c>
      <c r="H199" s="157"/>
      <c r="I199" s="157">
        <v>7.0000000000000007E-2</v>
      </c>
      <c r="J199" s="157"/>
      <c r="K199" s="220">
        <v>9.15</v>
      </c>
      <c r="L199" s="220">
        <v>8.85</v>
      </c>
      <c r="M199" s="140">
        <f t="shared" si="88"/>
        <v>11.55</v>
      </c>
      <c r="N199" s="220">
        <v>11.55</v>
      </c>
      <c r="O199" s="157"/>
      <c r="P199" s="220"/>
      <c r="Q199" s="157"/>
      <c r="R199" s="157"/>
      <c r="S199" s="157"/>
      <c r="T199" s="157"/>
      <c r="U199" s="140">
        <f t="shared" si="89"/>
        <v>3.1199999999999997</v>
      </c>
      <c r="V199" s="157"/>
      <c r="W199" s="157"/>
      <c r="X199" s="157"/>
      <c r="Y199" s="157"/>
      <c r="Z199" s="157"/>
      <c r="AA199" s="157"/>
      <c r="AB199" s="157"/>
      <c r="AC199" s="157"/>
      <c r="AD199" s="141">
        <f t="shared" si="90"/>
        <v>0.03</v>
      </c>
      <c r="AE199" s="157">
        <v>0.03</v>
      </c>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220">
        <v>3.09</v>
      </c>
      <c r="BE199" s="157"/>
      <c r="BF199" s="157"/>
      <c r="BG199" s="140">
        <f t="shared" si="100"/>
        <v>0.1</v>
      </c>
      <c r="BH199" s="56"/>
      <c r="BI199" s="204">
        <v>0.1</v>
      </c>
      <c r="BJ199" s="56"/>
      <c r="BK199" s="152" t="s">
        <v>409</v>
      </c>
      <c r="BL199" s="156" t="s">
        <v>450</v>
      </c>
      <c r="BM199" s="149" t="s">
        <v>637</v>
      </c>
      <c r="BN199" s="189" t="s">
        <v>100</v>
      </c>
      <c r="BO199" s="189" t="s">
        <v>556</v>
      </c>
      <c r="BP199" s="149" t="s">
        <v>606</v>
      </c>
      <c r="BQ199" s="60" t="s">
        <v>392</v>
      </c>
      <c r="BT199" s="170" t="s">
        <v>288</v>
      </c>
      <c r="BZ199" s="39">
        <f t="shared" si="101"/>
        <v>47.710000000000008</v>
      </c>
      <c r="DA199" s="184"/>
      <c r="DR199" s="46" t="s">
        <v>852</v>
      </c>
    </row>
    <row r="200" spans="1:122" ht="56.25" hidden="1" x14ac:dyDescent="0.3">
      <c r="A200" s="149">
        <v>14</v>
      </c>
      <c r="B200" s="185" t="s">
        <v>289</v>
      </c>
      <c r="C200" s="140">
        <f t="shared" si="74"/>
        <v>15.473000000000001</v>
      </c>
      <c r="D200" s="140"/>
      <c r="E200" s="140">
        <f t="shared" si="77"/>
        <v>15.473000000000001</v>
      </c>
      <c r="F200" s="140">
        <f t="shared" si="78"/>
        <v>9.7430000000000003</v>
      </c>
      <c r="G200" s="140">
        <f t="shared" si="99"/>
        <v>2.4830000000000001</v>
      </c>
      <c r="H200" s="168">
        <v>2.4830000000000001</v>
      </c>
      <c r="I200" s="157"/>
      <c r="J200" s="157"/>
      <c r="K200" s="168">
        <v>3.26</v>
      </c>
      <c r="L200" s="157"/>
      <c r="M200" s="140">
        <f t="shared" si="88"/>
        <v>4</v>
      </c>
      <c r="N200" s="157"/>
      <c r="O200" s="157"/>
      <c r="P200" s="168">
        <v>4</v>
      </c>
      <c r="Q200" s="157"/>
      <c r="R200" s="157"/>
      <c r="S200" s="157"/>
      <c r="T200" s="157"/>
      <c r="U200" s="140">
        <f t="shared" si="89"/>
        <v>5.73</v>
      </c>
      <c r="V200" s="157"/>
      <c r="W200" s="157"/>
      <c r="X200" s="157"/>
      <c r="Y200" s="157"/>
      <c r="Z200" s="157"/>
      <c r="AA200" s="157"/>
      <c r="AB200" s="157"/>
      <c r="AC200" s="157"/>
      <c r="AD200" s="141">
        <f t="shared" si="90"/>
        <v>0</v>
      </c>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v>5.73</v>
      </c>
      <c r="BE200" s="157"/>
      <c r="BF200" s="157"/>
      <c r="BG200" s="140">
        <f t="shared" si="100"/>
        <v>0</v>
      </c>
      <c r="BH200" s="56"/>
      <c r="BI200" s="56"/>
      <c r="BJ200" s="56"/>
      <c r="BK200" s="152" t="s">
        <v>409</v>
      </c>
      <c r="BL200" s="153" t="s">
        <v>373</v>
      </c>
      <c r="BM200" s="149" t="s">
        <v>642</v>
      </c>
      <c r="BN200" s="189" t="s">
        <v>100</v>
      </c>
      <c r="BO200" s="149" t="s">
        <v>557</v>
      </c>
      <c r="BP200" s="149" t="s">
        <v>607</v>
      </c>
      <c r="BQ200" s="60" t="s">
        <v>392</v>
      </c>
      <c r="BR200" s="46"/>
      <c r="BS200" s="46"/>
      <c r="BT200" s="46"/>
      <c r="BU200" s="46" t="s">
        <v>227</v>
      </c>
      <c r="BV200" s="46"/>
      <c r="BW200" s="46"/>
      <c r="BX200" s="46"/>
      <c r="BY200" s="46"/>
      <c r="BZ200" s="46">
        <f t="shared" si="101"/>
        <v>27.686</v>
      </c>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DR200" s="46" t="s">
        <v>852</v>
      </c>
    </row>
    <row r="201" spans="1:122" ht="56.25" hidden="1" x14ac:dyDescent="0.3">
      <c r="A201" s="149">
        <v>15</v>
      </c>
      <c r="B201" s="185" t="s">
        <v>290</v>
      </c>
      <c r="C201" s="140">
        <f t="shared" si="74"/>
        <v>9.11</v>
      </c>
      <c r="D201" s="140"/>
      <c r="E201" s="140">
        <f t="shared" si="77"/>
        <v>9.11</v>
      </c>
      <c r="F201" s="140">
        <f t="shared" si="78"/>
        <v>8.11</v>
      </c>
      <c r="G201" s="140">
        <f t="shared" si="99"/>
        <v>1.5</v>
      </c>
      <c r="H201" s="168">
        <v>1.5</v>
      </c>
      <c r="I201" s="157"/>
      <c r="J201" s="157"/>
      <c r="K201" s="168">
        <v>2.82</v>
      </c>
      <c r="L201" s="157"/>
      <c r="M201" s="140">
        <f t="shared" si="88"/>
        <v>3.79</v>
      </c>
      <c r="N201" s="157"/>
      <c r="O201" s="157"/>
      <c r="P201" s="168">
        <v>3.79</v>
      </c>
      <c r="Q201" s="157"/>
      <c r="R201" s="157"/>
      <c r="S201" s="157"/>
      <c r="T201" s="157"/>
      <c r="U201" s="140">
        <f t="shared" si="89"/>
        <v>1</v>
      </c>
      <c r="V201" s="157"/>
      <c r="W201" s="157"/>
      <c r="X201" s="157"/>
      <c r="Y201" s="157"/>
      <c r="Z201" s="157"/>
      <c r="AA201" s="157"/>
      <c r="AB201" s="157"/>
      <c r="AC201" s="157"/>
      <c r="AD201" s="141">
        <f t="shared" si="90"/>
        <v>0</v>
      </c>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v>1</v>
      </c>
      <c r="BE201" s="157"/>
      <c r="BF201" s="157"/>
      <c r="BG201" s="140">
        <f t="shared" si="100"/>
        <v>0</v>
      </c>
      <c r="BH201" s="56"/>
      <c r="BI201" s="56"/>
      <c r="BJ201" s="56"/>
      <c r="BK201" s="152" t="s">
        <v>409</v>
      </c>
      <c r="BL201" s="153" t="s">
        <v>373</v>
      </c>
      <c r="BM201" s="149" t="s">
        <v>643</v>
      </c>
      <c r="BN201" s="189" t="s">
        <v>100</v>
      </c>
      <c r="BO201" s="149" t="s">
        <v>557</v>
      </c>
      <c r="BP201" s="149" t="s">
        <v>607</v>
      </c>
      <c r="BQ201" s="60" t="s">
        <v>392</v>
      </c>
      <c r="BR201" s="46"/>
      <c r="BS201" s="46"/>
      <c r="BT201" s="46"/>
      <c r="BU201" s="46" t="s">
        <v>227</v>
      </c>
      <c r="BV201" s="46"/>
      <c r="BW201" s="46"/>
      <c r="BX201" s="46"/>
      <c r="BY201" s="46"/>
      <c r="BZ201" s="46">
        <f t="shared" si="101"/>
        <v>15.399999999999999</v>
      </c>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DR201" s="46" t="s">
        <v>852</v>
      </c>
    </row>
    <row r="202" spans="1:122" ht="56.25" hidden="1" x14ac:dyDescent="0.3">
      <c r="A202" s="149">
        <v>16</v>
      </c>
      <c r="B202" s="185" t="s">
        <v>558</v>
      </c>
      <c r="C202" s="140">
        <f t="shared" ref="C202:C265" si="102">D202+E202</f>
        <v>0.11</v>
      </c>
      <c r="D202" s="140"/>
      <c r="E202" s="140">
        <f t="shared" si="77"/>
        <v>0.11</v>
      </c>
      <c r="F202" s="140">
        <f t="shared" si="78"/>
        <v>0.11</v>
      </c>
      <c r="G202" s="140"/>
      <c r="H202" s="157"/>
      <c r="I202" s="157"/>
      <c r="J202" s="157"/>
      <c r="K202" s="168">
        <v>0.11</v>
      </c>
      <c r="L202" s="157"/>
      <c r="M202" s="140">
        <f t="shared" si="88"/>
        <v>0</v>
      </c>
      <c r="N202" s="157"/>
      <c r="O202" s="157"/>
      <c r="P202" s="168"/>
      <c r="Q202" s="157"/>
      <c r="R202" s="157"/>
      <c r="S202" s="157"/>
      <c r="T202" s="157"/>
      <c r="U202" s="140">
        <f t="shared" si="89"/>
        <v>0</v>
      </c>
      <c r="V202" s="157"/>
      <c r="W202" s="157"/>
      <c r="X202" s="157"/>
      <c r="Y202" s="157"/>
      <c r="Z202" s="157"/>
      <c r="AA202" s="157"/>
      <c r="AB202" s="157"/>
      <c r="AC202" s="157"/>
      <c r="AD202" s="141">
        <f t="shared" si="90"/>
        <v>0</v>
      </c>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40">
        <f t="shared" si="100"/>
        <v>0</v>
      </c>
      <c r="BH202" s="56"/>
      <c r="BI202" s="56"/>
      <c r="BJ202" s="56"/>
      <c r="BK202" s="152" t="s">
        <v>409</v>
      </c>
      <c r="BL202" s="153" t="s">
        <v>161</v>
      </c>
      <c r="BM202" s="149"/>
      <c r="BN202" s="189" t="s">
        <v>100</v>
      </c>
      <c r="BO202" s="149" t="s">
        <v>559</v>
      </c>
      <c r="BP202" s="149" t="s">
        <v>606</v>
      </c>
      <c r="BR202" s="46"/>
      <c r="BS202" s="46"/>
      <c r="BT202" s="46"/>
      <c r="BU202" s="46"/>
      <c r="BV202" s="46"/>
      <c r="BW202" s="46"/>
      <c r="BX202" s="46"/>
      <c r="BY202" s="46"/>
      <c r="BZ202" s="46"/>
      <c r="CA202" s="46"/>
      <c r="CB202" s="46"/>
      <c r="CC202" s="46"/>
      <c r="CD202" s="46"/>
      <c r="CE202" s="46"/>
      <c r="CF202" s="46"/>
      <c r="CG202" s="46"/>
      <c r="CH202" s="46"/>
      <c r="CI202" s="46" t="s">
        <v>523</v>
      </c>
      <c r="CJ202" s="46"/>
      <c r="CK202" s="46"/>
      <c r="CL202" s="46"/>
      <c r="CM202" s="46"/>
      <c r="CN202" s="46"/>
      <c r="CO202" s="46"/>
      <c r="CP202" s="46"/>
      <c r="CQ202" s="46"/>
      <c r="CR202" s="46"/>
      <c r="CS202" s="46"/>
      <c r="CT202" s="46"/>
      <c r="CU202" s="46"/>
      <c r="CV202" s="46"/>
      <c r="CW202" s="46"/>
      <c r="CX202" s="46"/>
      <c r="CY202" s="46"/>
      <c r="DR202" s="46" t="s">
        <v>852</v>
      </c>
    </row>
    <row r="203" spans="1:122" s="272" customFormat="1" ht="19.5" hidden="1" x14ac:dyDescent="0.35">
      <c r="A203" s="273" t="s">
        <v>790</v>
      </c>
      <c r="B203" s="274" t="s">
        <v>60</v>
      </c>
      <c r="C203" s="7">
        <f t="shared" si="102"/>
        <v>0.46</v>
      </c>
      <c r="D203" s="25">
        <f>SUM(D207:D209)</f>
        <v>0</v>
      </c>
      <c r="E203" s="25">
        <f t="shared" si="77"/>
        <v>0.46</v>
      </c>
      <c r="F203" s="25">
        <f t="shared" si="78"/>
        <v>0.46</v>
      </c>
      <c r="G203" s="25">
        <f t="shared" ref="G203:L203" si="103">SUM(G204:G209)</f>
        <v>0</v>
      </c>
      <c r="H203" s="141">
        <f t="shared" si="103"/>
        <v>0</v>
      </c>
      <c r="I203" s="141">
        <f t="shared" si="103"/>
        <v>0</v>
      </c>
      <c r="J203" s="141">
        <f t="shared" si="103"/>
        <v>0</v>
      </c>
      <c r="K203" s="25">
        <f t="shared" si="103"/>
        <v>0.46</v>
      </c>
      <c r="L203" s="25">
        <f t="shared" si="103"/>
        <v>0</v>
      </c>
      <c r="M203" s="141">
        <f t="shared" si="88"/>
        <v>0</v>
      </c>
      <c r="N203" s="141">
        <f t="shared" ref="N203:T203" si="104">SUM(N204:N209)</f>
        <v>0</v>
      </c>
      <c r="O203" s="141">
        <f t="shared" si="104"/>
        <v>0</v>
      </c>
      <c r="P203" s="25">
        <f t="shared" si="104"/>
        <v>0</v>
      </c>
      <c r="Q203" s="141">
        <f t="shared" si="104"/>
        <v>0</v>
      </c>
      <c r="R203" s="25">
        <f t="shared" si="104"/>
        <v>0</v>
      </c>
      <c r="S203" s="141">
        <f t="shared" si="104"/>
        <v>0</v>
      </c>
      <c r="T203" s="141">
        <f t="shared" si="104"/>
        <v>0</v>
      </c>
      <c r="U203" s="25">
        <f t="shared" si="89"/>
        <v>0</v>
      </c>
      <c r="V203" s="141">
        <f t="shared" ref="V203:AC203" si="105">SUM(V204:V209)</f>
        <v>0</v>
      </c>
      <c r="W203" s="141">
        <f t="shared" si="105"/>
        <v>0</v>
      </c>
      <c r="X203" s="141">
        <f t="shared" si="105"/>
        <v>0</v>
      </c>
      <c r="Y203" s="141">
        <f t="shared" si="105"/>
        <v>0</v>
      </c>
      <c r="Z203" s="141">
        <f t="shared" si="105"/>
        <v>0</v>
      </c>
      <c r="AA203" s="141">
        <f t="shared" si="105"/>
        <v>0</v>
      </c>
      <c r="AB203" s="141">
        <f t="shared" si="105"/>
        <v>0</v>
      </c>
      <c r="AC203" s="141">
        <f t="shared" si="105"/>
        <v>0</v>
      </c>
      <c r="AD203" s="141">
        <f t="shared" si="90"/>
        <v>0</v>
      </c>
      <c r="AE203" s="141">
        <f t="shared" ref="AE203:BF203" si="106">SUM(AE204:AE209)</f>
        <v>0</v>
      </c>
      <c r="AF203" s="141">
        <f t="shared" si="106"/>
        <v>0</v>
      </c>
      <c r="AG203" s="141">
        <f t="shared" si="106"/>
        <v>0</v>
      </c>
      <c r="AH203" s="141">
        <f t="shared" si="106"/>
        <v>0</v>
      </c>
      <c r="AI203" s="141">
        <f t="shared" si="106"/>
        <v>0</v>
      </c>
      <c r="AJ203" s="141">
        <f t="shared" si="106"/>
        <v>0</v>
      </c>
      <c r="AK203" s="141">
        <f t="shared" si="106"/>
        <v>0</v>
      </c>
      <c r="AL203" s="141">
        <f t="shared" si="106"/>
        <v>0</v>
      </c>
      <c r="AM203" s="141">
        <f t="shared" si="106"/>
        <v>0</v>
      </c>
      <c r="AN203" s="141">
        <f t="shared" si="106"/>
        <v>0</v>
      </c>
      <c r="AO203" s="141">
        <f t="shared" si="106"/>
        <v>0</v>
      </c>
      <c r="AP203" s="141">
        <f t="shared" si="106"/>
        <v>0</v>
      </c>
      <c r="AQ203" s="141">
        <f t="shared" si="106"/>
        <v>0</v>
      </c>
      <c r="AR203" s="141">
        <f t="shared" si="106"/>
        <v>0</v>
      </c>
      <c r="AS203" s="141">
        <f t="shared" si="106"/>
        <v>0</v>
      </c>
      <c r="AT203" s="141">
        <f t="shared" si="106"/>
        <v>0</v>
      </c>
      <c r="AU203" s="141">
        <f t="shared" si="106"/>
        <v>0</v>
      </c>
      <c r="AV203" s="141">
        <f t="shared" si="106"/>
        <v>0</v>
      </c>
      <c r="AW203" s="141">
        <f t="shared" si="106"/>
        <v>0</v>
      </c>
      <c r="AX203" s="141">
        <f t="shared" si="106"/>
        <v>0</v>
      </c>
      <c r="AY203" s="141">
        <f t="shared" si="106"/>
        <v>0</v>
      </c>
      <c r="AZ203" s="141">
        <f t="shared" si="106"/>
        <v>0</v>
      </c>
      <c r="BA203" s="141">
        <f t="shared" si="106"/>
        <v>0</v>
      </c>
      <c r="BB203" s="141">
        <f t="shared" si="106"/>
        <v>0</v>
      </c>
      <c r="BC203" s="141">
        <f t="shared" si="106"/>
        <v>0</v>
      </c>
      <c r="BD203" s="141">
        <f t="shared" si="106"/>
        <v>0</v>
      </c>
      <c r="BE203" s="141">
        <f t="shared" si="106"/>
        <v>0</v>
      </c>
      <c r="BF203" s="141">
        <f t="shared" si="106"/>
        <v>0</v>
      </c>
      <c r="BG203" s="25">
        <f t="shared" si="100"/>
        <v>0</v>
      </c>
      <c r="BH203" s="141">
        <f>SUM(BH204:BH209)</f>
        <v>0</v>
      </c>
      <c r="BI203" s="141">
        <f>SUM(BI204:BI209)</f>
        <v>0</v>
      </c>
      <c r="BJ203" s="141">
        <f>SUM(BJ204:BJ209)</f>
        <v>0</v>
      </c>
      <c r="BK203" s="29"/>
      <c r="BL203" s="31"/>
      <c r="BM203" s="27"/>
      <c r="BN203" s="31"/>
      <c r="BO203" s="31"/>
      <c r="BP203" s="275">
        <v>0</v>
      </c>
      <c r="BQ203" s="36"/>
      <c r="BR203" s="166"/>
      <c r="BS203" s="26"/>
      <c r="BT203" s="26"/>
      <c r="BU203" s="26"/>
      <c r="BV203" s="26"/>
      <c r="BW203" s="26"/>
      <c r="BX203" s="26"/>
      <c r="BY203" s="26"/>
      <c r="BZ203" s="39"/>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row>
    <row r="204" spans="1:122" s="250" customFormat="1" ht="56.25" hidden="1" x14ac:dyDescent="0.3">
      <c r="A204" s="264">
        <v>1</v>
      </c>
      <c r="B204" s="246" t="s">
        <v>473</v>
      </c>
      <c r="C204" s="241">
        <f t="shared" si="102"/>
        <v>0.04</v>
      </c>
      <c r="D204" s="241"/>
      <c r="E204" s="241">
        <f t="shared" si="77"/>
        <v>0.04</v>
      </c>
      <c r="F204" s="241">
        <f t="shared" si="78"/>
        <v>0.04</v>
      </c>
      <c r="G204" s="150"/>
      <c r="H204" s="140"/>
      <c r="I204" s="140"/>
      <c r="J204" s="140"/>
      <c r="K204" s="241">
        <v>0.04</v>
      </c>
      <c r="L204" s="241"/>
      <c r="M204" s="241">
        <f t="shared" si="88"/>
        <v>0</v>
      </c>
      <c r="N204" s="245"/>
      <c r="O204" s="141"/>
      <c r="P204" s="241"/>
      <c r="Q204" s="245"/>
      <c r="R204" s="140"/>
      <c r="S204" s="141"/>
      <c r="T204" s="141"/>
      <c r="U204" s="241">
        <f t="shared" si="89"/>
        <v>0</v>
      </c>
      <c r="V204" s="141"/>
      <c r="W204" s="141"/>
      <c r="X204" s="141"/>
      <c r="Y204" s="141"/>
      <c r="Z204" s="141"/>
      <c r="AA204" s="141"/>
      <c r="AB204" s="141"/>
      <c r="AC204" s="141"/>
      <c r="AD204" s="141">
        <f t="shared" si="90"/>
        <v>0</v>
      </c>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0">
        <f t="shared" si="100"/>
        <v>0</v>
      </c>
      <c r="BH204" s="141"/>
      <c r="BI204" s="141"/>
      <c r="BJ204" s="141"/>
      <c r="BK204" s="152" t="s">
        <v>409</v>
      </c>
      <c r="BL204" s="239" t="s">
        <v>137</v>
      </c>
      <c r="BM204" s="27"/>
      <c r="BN204" s="247" t="s">
        <v>101</v>
      </c>
      <c r="BO204" s="247" t="s">
        <v>560</v>
      </c>
      <c r="BP204" s="239" t="s">
        <v>606</v>
      </c>
      <c r="BQ204" s="36"/>
      <c r="BR204" s="166"/>
      <c r="BS204" s="26"/>
      <c r="BT204" s="26"/>
      <c r="BU204" s="26"/>
      <c r="BV204" s="26"/>
      <c r="BW204" s="26"/>
      <c r="BX204" s="26"/>
      <c r="BY204" s="26"/>
      <c r="BZ204" s="39"/>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46" t="s">
        <v>474</v>
      </c>
      <c r="DA204" s="26"/>
      <c r="DB204" s="26"/>
      <c r="DC204" s="26"/>
      <c r="DD204" s="26"/>
      <c r="DE204" s="26"/>
      <c r="DF204" s="26"/>
      <c r="DG204" s="26"/>
      <c r="DH204" s="26"/>
      <c r="DI204" s="26"/>
      <c r="DJ204" s="26"/>
      <c r="DK204" s="26"/>
      <c r="DL204" s="26"/>
      <c r="DM204" s="26"/>
      <c r="DN204" s="26"/>
      <c r="DO204" s="26"/>
      <c r="DP204" s="26"/>
      <c r="DQ204" s="26"/>
      <c r="DR204" s="250" t="s">
        <v>853</v>
      </c>
    </row>
    <row r="205" spans="1:122" s="250" customFormat="1" ht="56.25" hidden="1" x14ac:dyDescent="0.3">
      <c r="A205" s="264">
        <v>2</v>
      </c>
      <c r="B205" s="246" t="s">
        <v>475</v>
      </c>
      <c r="C205" s="241">
        <f t="shared" si="102"/>
        <v>0.04</v>
      </c>
      <c r="D205" s="241"/>
      <c r="E205" s="241">
        <f t="shared" si="77"/>
        <v>0.04</v>
      </c>
      <c r="F205" s="241">
        <f t="shared" si="78"/>
        <v>0.04</v>
      </c>
      <c r="G205" s="150"/>
      <c r="H205" s="140"/>
      <c r="I205" s="140"/>
      <c r="J205" s="140"/>
      <c r="K205" s="241">
        <v>0.04</v>
      </c>
      <c r="L205" s="241"/>
      <c r="M205" s="241">
        <f t="shared" si="88"/>
        <v>0</v>
      </c>
      <c r="N205" s="245"/>
      <c r="O205" s="141"/>
      <c r="P205" s="241"/>
      <c r="Q205" s="245"/>
      <c r="R205" s="140"/>
      <c r="S205" s="141"/>
      <c r="T205" s="141"/>
      <c r="U205" s="241">
        <f t="shared" si="89"/>
        <v>0</v>
      </c>
      <c r="V205" s="141"/>
      <c r="W205" s="141"/>
      <c r="X205" s="141"/>
      <c r="Y205" s="141"/>
      <c r="Z205" s="141"/>
      <c r="AA205" s="141"/>
      <c r="AB205" s="141"/>
      <c r="AC205" s="141"/>
      <c r="AD205" s="141">
        <f t="shared" si="90"/>
        <v>0</v>
      </c>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c r="BG205" s="140">
        <f t="shared" si="100"/>
        <v>0</v>
      </c>
      <c r="BH205" s="141"/>
      <c r="BI205" s="141"/>
      <c r="BJ205" s="141"/>
      <c r="BK205" s="152" t="s">
        <v>409</v>
      </c>
      <c r="BL205" s="239" t="s">
        <v>137</v>
      </c>
      <c r="BM205" s="27"/>
      <c r="BN205" s="247" t="s">
        <v>101</v>
      </c>
      <c r="BO205" s="247" t="s">
        <v>560</v>
      </c>
      <c r="BP205" s="239" t="s">
        <v>606</v>
      </c>
      <c r="BQ205" s="36"/>
      <c r="BR205" s="166"/>
      <c r="BS205" s="26"/>
      <c r="BT205" s="26"/>
      <c r="BU205" s="26"/>
      <c r="BV205" s="26"/>
      <c r="BW205" s="26"/>
      <c r="BX205" s="26"/>
      <c r="BY205" s="26"/>
      <c r="BZ205" s="39"/>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46" t="s">
        <v>474</v>
      </c>
      <c r="DA205" s="26"/>
      <c r="DB205" s="26"/>
      <c r="DC205" s="26"/>
      <c r="DD205" s="26"/>
      <c r="DE205" s="26"/>
      <c r="DF205" s="26"/>
      <c r="DG205" s="26"/>
      <c r="DH205" s="26"/>
      <c r="DI205" s="26"/>
      <c r="DJ205" s="26"/>
      <c r="DK205" s="26"/>
      <c r="DL205" s="26"/>
      <c r="DM205" s="26"/>
      <c r="DN205" s="26"/>
      <c r="DO205" s="26"/>
      <c r="DP205" s="26"/>
      <c r="DQ205" s="26"/>
      <c r="DR205" s="250" t="s">
        <v>853</v>
      </c>
    </row>
    <row r="206" spans="1:122" s="250" customFormat="1" ht="56.25" hidden="1" x14ac:dyDescent="0.3">
      <c r="A206" s="264">
        <v>3</v>
      </c>
      <c r="B206" s="246" t="s">
        <v>476</v>
      </c>
      <c r="C206" s="241">
        <f t="shared" si="102"/>
        <v>0.02</v>
      </c>
      <c r="D206" s="241"/>
      <c r="E206" s="241">
        <f t="shared" si="77"/>
        <v>0.02</v>
      </c>
      <c r="F206" s="241">
        <f t="shared" si="78"/>
        <v>0.02</v>
      </c>
      <c r="G206" s="150"/>
      <c r="H206" s="140"/>
      <c r="I206" s="140"/>
      <c r="J206" s="140"/>
      <c r="K206" s="241">
        <v>0.02</v>
      </c>
      <c r="L206" s="241"/>
      <c r="M206" s="241">
        <f t="shared" si="88"/>
        <v>0</v>
      </c>
      <c r="N206" s="245"/>
      <c r="O206" s="141"/>
      <c r="P206" s="241"/>
      <c r="Q206" s="245"/>
      <c r="R206" s="140"/>
      <c r="S206" s="141"/>
      <c r="T206" s="141"/>
      <c r="U206" s="241">
        <f t="shared" si="89"/>
        <v>0</v>
      </c>
      <c r="V206" s="141"/>
      <c r="W206" s="141"/>
      <c r="X206" s="141"/>
      <c r="Y206" s="141"/>
      <c r="Z206" s="141"/>
      <c r="AA206" s="141"/>
      <c r="AB206" s="141"/>
      <c r="AC206" s="141"/>
      <c r="AD206" s="141">
        <f t="shared" si="90"/>
        <v>0</v>
      </c>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0">
        <f t="shared" si="100"/>
        <v>0</v>
      </c>
      <c r="BH206" s="141"/>
      <c r="BI206" s="141"/>
      <c r="BJ206" s="141"/>
      <c r="BK206" s="152" t="s">
        <v>409</v>
      </c>
      <c r="BL206" s="239" t="s">
        <v>137</v>
      </c>
      <c r="BM206" s="27"/>
      <c r="BN206" s="247" t="s">
        <v>101</v>
      </c>
      <c r="BO206" s="247" t="s">
        <v>560</v>
      </c>
      <c r="BP206" s="239" t="s">
        <v>606</v>
      </c>
      <c r="BQ206" s="36"/>
      <c r="BR206" s="166"/>
      <c r="BS206" s="26"/>
      <c r="BT206" s="26"/>
      <c r="BU206" s="26"/>
      <c r="BV206" s="26"/>
      <c r="BW206" s="26"/>
      <c r="BX206" s="26"/>
      <c r="BY206" s="26"/>
      <c r="BZ206" s="39"/>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46" t="s">
        <v>477</v>
      </c>
      <c r="DA206" s="26"/>
      <c r="DB206" s="26"/>
      <c r="DC206" s="26"/>
      <c r="DD206" s="26"/>
      <c r="DE206" s="26"/>
      <c r="DF206" s="26"/>
      <c r="DG206" s="26"/>
      <c r="DH206" s="26"/>
      <c r="DI206" s="26"/>
      <c r="DJ206" s="26"/>
      <c r="DK206" s="26"/>
      <c r="DL206" s="26"/>
      <c r="DM206" s="26"/>
      <c r="DN206" s="26"/>
      <c r="DO206" s="26"/>
      <c r="DP206" s="26"/>
      <c r="DQ206" s="26"/>
      <c r="DR206" s="250" t="s">
        <v>853</v>
      </c>
    </row>
    <row r="207" spans="1:122" s="83" customFormat="1" ht="56.25" hidden="1" x14ac:dyDescent="0.3">
      <c r="A207" s="306">
        <v>4</v>
      </c>
      <c r="B207" s="292" t="s">
        <v>398</v>
      </c>
      <c r="C207" s="293">
        <f t="shared" si="102"/>
        <v>0.12</v>
      </c>
      <c r="D207" s="293"/>
      <c r="E207" s="293">
        <f t="shared" si="77"/>
        <v>0.12</v>
      </c>
      <c r="F207" s="293">
        <f t="shared" si="78"/>
        <v>0.12</v>
      </c>
      <c r="G207" s="307"/>
      <c r="H207" s="294"/>
      <c r="I207" s="294"/>
      <c r="J207" s="294"/>
      <c r="K207" s="295">
        <v>0.12</v>
      </c>
      <c r="L207" s="293"/>
      <c r="M207" s="293">
        <f t="shared" si="88"/>
        <v>0</v>
      </c>
      <c r="N207" s="293"/>
      <c r="O207" s="294"/>
      <c r="P207" s="293"/>
      <c r="Q207" s="294"/>
      <c r="R207" s="293"/>
      <c r="S207" s="294"/>
      <c r="T207" s="294"/>
      <c r="U207" s="293">
        <f t="shared" si="89"/>
        <v>0</v>
      </c>
      <c r="V207" s="294"/>
      <c r="W207" s="294"/>
      <c r="X207" s="294"/>
      <c r="Y207" s="294"/>
      <c r="Z207" s="293"/>
      <c r="AA207" s="294"/>
      <c r="AB207" s="294"/>
      <c r="AC207" s="294"/>
      <c r="AD207" s="296">
        <f t="shared" si="90"/>
        <v>0</v>
      </c>
      <c r="AE207" s="294"/>
      <c r="AF207" s="294"/>
      <c r="AG207" s="294"/>
      <c r="AH207" s="294"/>
      <c r="AI207" s="293"/>
      <c r="AJ207" s="294"/>
      <c r="AK207" s="293"/>
      <c r="AL207" s="294"/>
      <c r="AM207" s="294"/>
      <c r="AN207" s="294"/>
      <c r="AO207" s="294"/>
      <c r="AP207" s="294"/>
      <c r="AQ207" s="294"/>
      <c r="AR207" s="294"/>
      <c r="AS207" s="294"/>
      <c r="AT207" s="294"/>
      <c r="AU207" s="294"/>
      <c r="AV207" s="293"/>
      <c r="AW207" s="294"/>
      <c r="AX207" s="294"/>
      <c r="AY207" s="294"/>
      <c r="AZ207" s="294"/>
      <c r="BA207" s="294"/>
      <c r="BB207" s="294"/>
      <c r="BC207" s="294"/>
      <c r="BD207" s="293"/>
      <c r="BE207" s="294"/>
      <c r="BF207" s="294"/>
      <c r="BG207" s="293">
        <f t="shared" si="100"/>
        <v>0</v>
      </c>
      <c r="BH207" s="292"/>
      <c r="BI207" s="292"/>
      <c r="BJ207" s="292"/>
      <c r="BK207" s="297" t="s">
        <v>409</v>
      </c>
      <c r="BL207" s="291" t="s">
        <v>132</v>
      </c>
      <c r="BM207" s="291"/>
      <c r="BN207" s="291" t="s">
        <v>101</v>
      </c>
      <c r="BO207" s="291" t="s">
        <v>560</v>
      </c>
      <c r="BP207" s="291" t="s">
        <v>607</v>
      </c>
      <c r="BQ207" s="81" t="s">
        <v>392</v>
      </c>
      <c r="BR207" s="82"/>
      <c r="BS207" s="308"/>
      <c r="BT207" s="299" t="s">
        <v>166</v>
      </c>
      <c r="BU207" s="299">
        <v>2021</v>
      </c>
      <c r="BV207" s="82"/>
      <c r="BW207" s="82"/>
      <c r="BX207" s="82"/>
      <c r="BY207" s="82"/>
      <c r="BZ207" s="82">
        <f>SUM(G207:BJ207)</f>
        <v>0.12</v>
      </c>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DR207" s="83" t="s">
        <v>853</v>
      </c>
    </row>
    <row r="208" spans="1:122" ht="56.25" hidden="1" x14ac:dyDescent="0.3">
      <c r="A208" s="205">
        <v>5</v>
      </c>
      <c r="B208" s="185" t="s">
        <v>397</v>
      </c>
      <c r="C208" s="140">
        <f t="shared" si="102"/>
        <v>0.16</v>
      </c>
      <c r="D208" s="140"/>
      <c r="E208" s="140">
        <f t="shared" si="77"/>
        <v>0.16</v>
      </c>
      <c r="F208" s="140">
        <f t="shared" si="78"/>
        <v>0.16</v>
      </c>
      <c r="G208" s="150"/>
      <c r="H208" s="157"/>
      <c r="I208" s="157"/>
      <c r="J208" s="157"/>
      <c r="K208" s="157">
        <v>0.16</v>
      </c>
      <c r="L208" s="157"/>
      <c r="M208" s="140">
        <f t="shared" si="88"/>
        <v>0</v>
      </c>
      <c r="N208" s="157"/>
      <c r="O208" s="157"/>
      <c r="P208" s="157"/>
      <c r="Q208" s="157"/>
      <c r="R208" s="157"/>
      <c r="S208" s="157"/>
      <c r="T208" s="157"/>
      <c r="U208" s="140">
        <f t="shared" si="89"/>
        <v>0</v>
      </c>
      <c r="V208" s="157"/>
      <c r="W208" s="157"/>
      <c r="X208" s="157"/>
      <c r="Y208" s="157"/>
      <c r="Z208" s="157"/>
      <c r="AA208" s="157"/>
      <c r="AB208" s="157"/>
      <c r="AC208" s="157"/>
      <c r="AD208" s="141">
        <f t="shared" si="90"/>
        <v>0</v>
      </c>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40">
        <f t="shared" si="100"/>
        <v>0</v>
      </c>
      <c r="BH208" s="56"/>
      <c r="BI208" s="56"/>
      <c r="BJ208" s="56"/>
      <c r="BK208" s="152" t="s">
        <v>409</v>
      </c>
      <c r="BL208" s="153" t="s">
        <v>373</v>
      </c>
      <c r="BM208" s="149"/>
      <c r="BN208" s="153" t="s">
        <v>101</v>
      </c>
      <c r="BO208" s="153" t="s">
        <v>560</v>
      </c>
      <c r="BP208" s="149" t="s">
        <v>606</v>
      </c>
      <c r="BQ208" s="60" t="s">
        <v>392</v>
      </c>
      <c r="BZ208" s="39">
        <f>SUM(G208:BJ208)</f>
        <v>0.16</v>
      </c>
      <c r="DR208" s="46" t="s">
        <v>852</v>
      </c>
    </row>
    <row r="209" spans="1:122" ht="56.25" hidden="1" x14ac:dyDescent="0.3">
      <c r="A209" s="205">
        <v>6</v>
      </c>
      <c r="B209" s="222" t="s">
        <v>399</v>
      </c>
      <c r="C209" s="140">
        <f t="shared" si="102"/>
        <v>0.08</v>
      </c>
      <c r="D209" s="140"/>
      <c r="E209" s="140">
        <f t="shared" si="77"/>
        <v>0.08</v>
      </c>
      <c r="F209" s="140">
        <f t="shared" si="78"/>
        <v>0.08</v>
      </c>
      <c r="G209" s="150"/>
      <c r="H209" s="140"/>
      <c r="I209" s="140"/>
      <c r="J209" s="140"/>
      <c r="K209" s="140">
        <v>0.08</v>
      </c>
      <c r="L209" s="140"/>
      <c r="M209" s="140">
        <f t="shared" si="88"/>
        <v>0</v>
      </c>
      <c r="N209" s="140"/>
      <c r="O209" s="140"/>
      <c r="P209" s="140"/>
      <c r="Q209" s="140"/>
      <c r="R209" s="140"/>
      <c r="S209" s="140"/>
      <c r="T209" s="140"/>
      <c r="U209" s="140">
        <f t="shared" si="89"/>
        <v>0</v>
      </c>
      <c r="V209" s="140"/>
      <c r="W209" s="140"/>
      <c r="X209" s="140"/>
      <c r="Y209" s="140"/>
      <c r="Z209" s="140"/>
      <c r="AA209" s="140"/>
      <c r="AB209" s="140"/>
      <c r="AC209" s="140"/>
      <c r="AD209" s="141">
        <f t="shared" si="90"/>
        <v>0</v>
      </c>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f t="shared" si="100"/>
        <v>0</v>
      </c>
      <c r="BH209" s="140"/>
      <c r="BI209" s="140"/>
      <c r="BJ209" s="140"/>
      <c r="BK209" s="152" t="s">
        <v>409</v>
      </c>
      <c r="BL209" s="153" t="s">
        <v>161</v>
      </c>
      <c r="BM209" s="205"/>
      <c r="BN209" s="205" t="s">
        <v>101</v>
      </c>
      <c r="BO209" s="205" t="s">
        <v>560</v>
      </c>
      <c r="BP209" s="149" t="s">
        <v>606</v>
      </c>
      <c r="BQ209" s="206"/>
      <c r="BR209" s="131"/>
      <c r="BZ209" s="39">
        <f>SUM(G209:BJ209)</f>
        <v>0.08</v>
      </c>
      <c r="DR209" s="46" t="s">
        <v>852</v>
      </c>
    </row>
    <row r="210" spans="1:122" s="272" customFormat="1" ht="19.5" hidden="1" x14ac:dyDescent="0.35">
      <c r="A210" s="273" t="s">
        <v>791</v>
      </c>
      <c r="B210" s="276" t="s">
        <v>62</v>
      </c>
      <c r="C210" s="25">
        <f t="shared" si="102"/>
        <v>1.83</v>
      </c>
      <c r="D210" s="25">
        <f>SUM(D211:D211)</f>
        <v>0</v>
      </c>
      <c r="E210" s="25">
        <f t="shared" si="77"/>
        <v>1.83</v>
      </c>
      <c r="F210" s="25">
        <f t="shared" si="78"/>
        <v>1.83</v>
      </c>
      <c r="G210" s="25">
        <f t="shared" ref="G210:L210" si="107">SUM(G211:G212)</f>
        <v>0</v>
      </c>
      <c r="H210" s="141">
        <f t="shared" si="107"/>
        <v>0</v>
      </c>
      <c r="I210" s="141">
        <f t="shared" si="107"/>
        <v>0</v>
      </c>
      <c r="J210" s="141">
        <f t="shared" si="107"/>
        <v>0</v>
      </c>
      <c r="K210" s="25">
        <f t="shared" si="107"/>
        <v>1.6300000000000001</v>
      </c>
      <c r="L210" s="25">
        <f t="shared" si="107"/>
        <v>0.2</v>
      </c>
      <c r="M210" s="141">
        <f t="shared" si="88"/>
        <v>0</v>
      </c>
      <c r="N210" s="141">
        <f t="shared" ref="N210:T210" si="108">SUM(N211:N212)</f>
        <v>0</v>
      </c>
      <c r="O210" s="141">
        <f t="shared" si="108"/>
        <v>0</v>
      </c>
      <c r="P210" s="25">
        <f t="shared" si="108"/>
        <v>0</v>
      </c>
      <c r="Q210" s="141">
        <f t="shared" si="108"/>
        <v>0</v>
      </c>
      <c r="R210" s="25">
        <f t="shared" si="108"/>
        <v>0</v>
      </c>
      <c r="S210" s="141">
        <f t="shared" si="108"/>
        <v>0</v>
      </c>
      <c r="T210" s="141">
        <f t="shared" si="108"/>
        <v>0</v>
      </c>
      <c r="U210" s="25">
        <f t="shared" si="89"/>
        <v>0</v>
      </c>
      <c r="V210" s="141">
        <f t="shared" ref="V210:AC210" si="109">SUM(V211:V212)</f>
        <v>0</v>
      </c>
      <c r="W210" s="141">
        <f t="shared" si="109"/>
        <v>0</v>
      </c>
      <c r="X210" s="141">
        <f t="shared" si="109"/>
        <v>0</v>
      </c>
      <c r="Y210" s="141">
        <f t="shared" si="109"/>
        <v>0</v>
      </c>
      <c r="Z210" s="141">
        <f t="shared" si="109"/>
        <v>0</v>
      </c>
      <c r="AA210" s="141">
        <f t="shared" si="109"/>
        <v>0</v>
      </c>
      <c r="AB210" s="141">
        <f t="shared" si="109"/>
        <v>0</v>
      </c>
      <c r="AC210" s="141">
        <f t="shared" si="109"/>
        <v>0</v>
      </c>
      <c r="AD210" s="141">
        <f t="shared" si="90"/>
        <v>0</v>
      </c>
      <c r="AE210" s="141">
        <f t="shared" ref="AE210:BF210" si="110">SUM(AE211:AE212)</f>
        <v>0</v>
      </c>
      <c r="AF210" s="141">
        <f t="shared" si="110"/>
        <v>0</v>
      </c>
      <c r="AG210" s="141">
        <f t="shared" si="110"/>
        <v>0</v>
      </c>
      <c r="AH210" s="141">
        <f t="shared" si="110"/>
        <v>0</v>
      </c>
      <c r="AI210" s="141">
        <f t="shared" si="110"/>
        <v>0</v>
      </c>
      <c r="AJ210" s="141">
        <f t="shared" si="110"/>
        <v>0</v>
      </c>
      <c r="AK210" s="141">
        <f t="shared" si="110"/>
        <v>0</v>
      </c>
      <c r="AL210" s="141">
        <f t="shared" si="110"/>
        <v>0</v>
      </c>
      <c r="AM210" s="141">
        <f t="shared" si="110"/>
        <v>0</v>
      </c>
      <c r="AN210" s="141">
        <f t="shared" si="110"/>
        <v>0</v>
      </c>
      <c r="AO210" s="141">
        <f t="shared" si="110"/>
        <v>0</v>
      </c>
      <c r="AP210" s="141">
        <f t="shared" si="110"/>
        <v>0</v>
      </c>
      <c r="AQ210" s="141">
        <f t="shared" si="110"/>
        <v>0</v>
      </c>
      <c r="AR210" s="141">
        <f t="shared" si="110"/>
        <v>0</v>
      </c>
      <c r="AS210" s="141">
        <f t="shared" si="110"/>
        <v>0</v>
      </c>
      <c r="AT210" s="141">
        <f t="shared" si="110"/>
        <v>0</v>
      </c>
      <c r="AU210" s="141">
        <f t="shared" si="110"/>
        <v>0</v>
      </c>
      <c r="AV210" s="141">
        <f t="shared" si="110"/>
        <v>0</v>
      </c>
      <c r="AW210" s="141">
        <f t="shared" si="110"/>
        <v>0</v>
      </c>
      <c r="AX210" s="141">
        <f t="shared" si="110"/>
        <v>0</v>
      </c>
      <c r="AY210" s="141">
        <f t="shared" si="110"/>
        <v>0</v>
      </c>
      <c r="AZ210" s="141">
        <f t="shared" si="110"/>
        <v>0</v>
      </c>
      <c r="BA210" s="141">
        <f t="shared" si="110"/>
        <v>0</v>
      </c>
      <c r="BB210" s="141">
        <f t="shared" si="110"/>
        <v>0</v>
      </c>
      <c r="BC210" s="141">
        <f t="shared" si="110"/>
        <v>0</v>
      </c>
      <c r="BD210" s="141">
        <f t="shared" si="110"/>
        <v>0</v>
      </c>
      <c r="BE210" s="141">
        <f t="shared" si="110"/>
        <v>0</v>
      </c>
      <c r="BF210" s="141">
        <f t="shared" si="110"/>
        <v>0</v>
      </c>
      <c r="BG210" s="25">
        <f t="shared" si="100"/>
        <v>0</v>
      </c>
      <c r="BH210" s="141">
        <f>SUM(BH211:BH211)</f>
        <v>0</v>
      </c>
      <c r="BI210" s="141">
        <f>SUM(BI211:BI211)</f>
        <v>0</v>
      </c>
      <c r="BJ210" s="141">
        <f>SUM(BJ211:BJ211)</f>
        <v>0</v>
      </c>
      <c r="BK210" s="29"/>
      <c r="BL210" s="31"/>
      <c r="BM210" s="27"/>
      <c r="BN210" s="31"/>
      <c r="BO210" s="31"/>
      <c r="BP210" s="275">
        <v>0</v>
      </c>
      <c r="BQ210" s="161"/>
      <c r="BR210" s="166"/>
      <c r="BS210" s="26"/>
      <c r="BT210" s="26"/>
      <c r="BU210" s="26"/>
      <c r="BV210" s="26"/>
      <c r="BW210" s="26"/>
      <c r="BX210" s="26"/>
      <c r="BY210" s="26"/>
      <c r="BZ210" s="39"/>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row>
    <row r="211" spans="1:122" s="250" customFormat="1" ht="56.25" x14ac:dyDescent="0.3">
      <c r="A211" s="239">
        <v>1</v>
      </c>
      <c r="B211" s="246" t="s">
        <v>291</v>
      </c>
      <c r="C211" s="241">
        <f t="shared" si="102"/>
        <v>0.30000000000000004</v>
      </c>
      <c r="D211" s="241"/>
      <c r="E211" s="241">
        <f t="shared" si="77"/>
        <v>0.30000000000000004</v>
      </c>
      <c r="F211" s="241">
        <f t="shared" si="78"/>
        <v>0.30000000000000004</v>
      </c>
      <c r="G211" s="140">
        <f>H211+I211+J211</f>
        <v>0</v>
      </c>
      <c r="H211" s="157"/>
      <c r="I211" s="157"/>
      <c r="J211" s="157"/>
      <c r="K211" s="244">
        <v>0.1</v>
      </c>
      <c r="L211" s="243">
        <v>0.2</v>
      </c>
      <c r="M211" s="241">
        <f t="shared" ref="M211:M238" si="111">SUM(N211:P211)</f>
        <v>0</v>
      </c>
      <c r="N211" s="243"/>
      <c r="O211" s="157"/>
      <c r="P211" s="243"/>
      <c r="Q211" s="243"/>
      <c r="R211" s="157"/>
      <c r="S211" s="157"/>
      <c r="T211" s="157"/>
      <c r="U211" s="241">
        <f t="shared" ref="U211:U238" si="112">V211+W211+X211+Y211+Z211+AA211+AB211+AC211+AD211+AU211+AV211+AW211+AX211+AY211+AZ211+BA211+BB211+BC211+BD211+BE211+BF211</f>
        <v>0</v>
      </c>
      <c r="V211" s="157"/>
      <c r="W211" s="157"/>
      <c r="X211" s="157"/>
      <c r="Y211" s="157"/>
      <c r="Z211" s="157"/>
      <c r="AA211" s="157"/>
      <c r="AB211" s="157"/>
      <c r="AC211" s="157"/>
      <c r="AD211" s="141">
        <f t="shared" ref="AD211:AD238" si="113">SUM(AE211:AT211)</f>
        <v>0</v>
      </c>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40">
        <f t="shared" si="100"/>
        <v>0</v>
      </c>
      <c r="BH211" s="56"/>
      <c r="BI211" s="56"/>
      <c r="BJ211" s="56"/>
      <c r="BK211" s="152" t="s">
        <v>409</v>
      </c>
      <c r="BL211" s="305" t="s">
        <v>450</v>
      </c>
      <c r="BM211" s="149" t="s">
        <v>638</v>
      </c>
      <c r="BN211" s="239" t="s">
        <v>103</v>
      </c>
      <c r="BO211" s="239" t="s">
        <v>505</v>
      </c>
      <c r="BP211" s="239" t="s">
        <v>606</v>
      </c>
      <c r="BQ211" s="60" t="s">
        <v>392</v>
      </c>
      <c r="BR211" s="39"/>
      <c r="BS211" s="39"/>
      <c r="BT211" s="170"/>
      <c r="BU211" s="39"/>
      <c r="BV211" s="39"/>
      <c r="BW211" s="39"/>
      <c r="BX211" s="39"/>
      <c r="BY211" s="39"/>
      <c r="BZ211" s="39">
        <f>SUM(G211:BJ211)</f>
        <v>0.30000000000000004</v>
      </c>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46" t="s">
        <v>454</v>
      </c>
      <c r="DA211" s="46"/>
      <c r="DB211" s="46"/>
      <c r="DC211" s="46"/>
      <c r="DD211" s="46"/>
      <c r="DE211" s="46"/>
      <c r="DF211" s="46"/>
      <c r="DG211" s="46"/>
      <c r="DH211" s="46"/>
      <c r="DI211" s="46"/>
      <c r="DJ211" s="46"/>
      <c r="DK211" s="46"/>
      <c r="DL211" s="46"/>
      <c r="DM211" s="46"/>
      <c r="DN211" s="46"/>
      <c r="DO211" s="46"/>
      <c r="DP211" s="46"/>
      <c r="DQ211" s="46"/>
      <c r="DR211" s="250" t="s">
        <v>853</v>
      </c>
    </row>
    <row r="212" spans="1:122" s="250" customFormat="1" ht="56.25" hidden="1" x14ac:dyDescent="0.3">
      <c r="A212" s="239">
        <v>2</v>
      </c>
      <c r="B212" s="304" t="s">
        <v>524</v>
      </c>
      <c r="C212" s="241">
        <f t="shared" si="102"/>
        <v>1.53</v>
      </c>
      <c r="D212" s="241"/>
      <c r="E212" s="241">
        <f t="shared" si="77"/>
        <v>1.53</v>
      </c>
      <c r="F212" s="241">
        <f t="shared" si="78"/>
        <v>1.53</v>
      </c>
      <c r="G212" s="140">
        <f>H212+I212+J212</f>
        <v>0</v>
      </c>
      <c r="H212" s="215"/>
      <c r="I212" s="157"/>
      <c r="J212" s="157"/>
      <c r="K212" s="262">
        <v>1.53</v>
      </c>
      <c r="L212" s="262"/>
      <c r="M212" s="241">
        <f t="shared" si="111"/>
        <v>0</v>
      </c>
      <c r="N212" s="262"/>
      <c r="O212" s="157"/>
      <c r="P212" s="262"/>
      <c r="Q212" s="243"/>
      <c r="R212" s="215"/>
      <c r="S212" s="157"/>
      <c r="T212" s="157"/>
      <c r="U212" s="241">
        <f t="shared" si="112"/>
        <v>0</v>
      </c>
      <c r="V212" s="157"/>
      <c r="W212" s="157"/>
      <c r="X212" s="157"/>
      <c r="Y212" s="157"/>
      <c r="Z212" s="215"/>
      <c r="AA212" s="157"/>
      <c r="AB212" s="157"/>
      <c r="AC212" s="157"/>
      <c r="AD212" s="141">
        <f t="shared" si="113"/>
        <v>0</v>
      </c>
      <c r="AE212" s="215"/>
      <c r="AF212" s="215"/>
      <c r="AG212" s="157"/>
      <c r="AH212" s="157"/>
      <c r="AI212" s="215"/>
      <c r="AJ212" s="157"/>
      <c r="AK212" s="168"/>
      <c r="AL212" s="157"/>
      <c r="AM212" s="157"/>
      <c r="AN212" s="157"/>
      <c r="AO212" s="157"/>
      <c r="AP212" s="157"/>
      <c r="AQ212" s="157"/>
      <c r="AR212" s="157"/>
      <c r="AS212" s="157"/>
      <c r="AT212" s="157"/>
      <c r="AU212" s="157"/>
      <c r="AV212" s="215"/>
      <c r="AW212" s="157"/>
      <c r="AX212" s="157"/>
      <c r="AY212" s="215"/>
      <c r="AZ212" s="215"/>
      <c r="BA212" s="157"/>
      <c r="BB212" s="157"/>
      <c r="BC212" s="157"/>
      <c r="BD212" s="215"/>
      <c r="BE212" s="157"/>
      <c r="BF212" s="157"/>
      <c r="BG212" s="140">
        <f t="shared" si="100"/>
        <v>0</v>
      </c>
      <c r="BH212" s="140"/>
      <c r="BI212" s="140"/>
      <c r="BJ212" s="140"/>
      <c r="BK212" s="152" t="s">
        <v>409</v>
      </c>
      <c r="BL212" s="239" t="s">
        <v>132</v>
      </c>
      <c r="BM212" s="149" t="s">
        <v>627</v>
      </c>
      <c r="BN212" s="264" t="s">
        <v>103</v>
      </c>
      <c r="BO212" s="239" t="s">
        <v>525</v>
      </c>
      <c r="BP212" s="239" t="s">
        <v>606</v>
      </c>
      <c r="BQ212" s="206"/>
      <c r="BR212" s="207"/>
      <c r="BS212" s="46"/>
      <c r="BT212" s="46"/>
      <c r="BU212" s="46"/>
      <c r="BV212" s="46"/>
      <c r="BW212" s="46"/>
      <c r="BX212" s="46"/>
      <c r="BY212" s="46"/>
      <c r="BZ212" s="46"/>
      <c r="CA212" s="46"/>
      <c r="CB212" s="46"/>
      <c r="CC212" s="46"/>
      <c r="CD212" s="46"/>
      <c r="CE212" s="46" t="s">
        <v>522</v>
      </c>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250" t="s">
        <v>853</v>
      </c>
    </row>
    <row r="213" spans="1:122" s="272" customFormat="1" ht="19.5" hidden="1" x14ac:dyDescent="0.35">
      <c r="A213" s="273" t="s">
        <v>792</v>
      </c>
      <c r="B213" s="276" t="s">
        <v>63</v>
      </c>
      <c r="C213" s="25">
        <f t="shared" si="102"/>
        <v>19.34</v>
      </c>
      <c r="D213" s="25">
        <f>SUM(D214:D216)</f>
        <v>3</v>
      </c>
      <c r="E213" s="25">
        <f t="shared" si="77"/>
        <v>16.34</v>
      </c>
      <c r="F213" s="25">
        <f t="shared" si="78"/>
        <v>14.61</v>
      </c>
      <c r="G213" s="25">
        <f t="shared" ref="G213:L213" si="114">SUM(G214:G225)</f>
        <v>0</v>
      </c>
      <c r="H213" s="141">
        <f t="shared" si="114"/>
        <v>0</v>
      </c>
      <c r="I213" s="141">
        <f t="shared" si="114"/>
        <v>0</v>
      </c>
      <c r="J213" s="141">
        <f t="shared" si="114"/>
        <v>0</v>
      </c>
      <c r="K213" s="25">
        <f t="shared" si="114"/>
        <v>10.91</v>
      </c>
      <c r="L213" s="25">
        <f t="shared" si="114"/>
        <v>2.02</v>
      </c>
      <c r="M213" s="141">
        <f t="shared" si="111"/>
        <v>1.54</v>
      </c>
      <c r="N213" s="141">
        <f t="shared" ref="N213:T213" si="115">SUM(N214:N225)</f>
        <v>0</v>
      </c>
      <c r="O213" s="141">
        <f t="shared" si="115"/>
        <v>0</v>
      </c>
      <c r="P213" s="25">
        <f t="shared" si="115"/>
        <v>1.54</v>
      </c>
      <c r="Q213" s="141">
        <f t="shared" si="115"/>
        <v>0</v>
      </c>
      <c r="R213" s="25">
        <f t="shared" si="115"/>
        <v>0.14000000000000001</v>
      </c>
      <c r="S213" s="141">
        <f t="shared" si="115"/>
        <v>0</v>
      </c>
      <c r="T213" s="141">
        <f t="shared" si="115"/>
        <v>0</v>
      </c>
      <c r="U213" s="25">
        <f t="shared" si="112"/>
        <v>1.73</v>
      </c>
      <c r="V213" s="141">
        <f t="shared" ref="V213:AC213" si="116">SUM(V214:V225)</f>
        <v>0</v>
      </c>
      <c r="W213" s="141">
        <f t="shared" si="116"/>
        <v>0</v>
      </c>
      <c r="X213" s="141">
        <f t="shared" si="116"/>
        <v>0</v>
      </c>
      <c r="Y213" s="141">
        <f t="shared" si="116"/>
        <v>0</v>
      </c>
      <c r="Z213" s="141">
        <f t="shared" si="116"/>
        <v>0</v>
      </c>
      <c r="AA213" s="141">
        <f t="shared" si="116"/>
        <v>0</v>
      </c>
      <c r="AB213" s="141">
        <f t="shared" si="116"/>
        <v>0</v>
      </c>
      <c r="AC213" s="141">
        <f t="shared" si="116"/>
        <v>0</v>
      </c>
      <c r="AD213" s="141">
        <f t="shared" si="113"/>
        <v>1.47</v>
      </c>
      <c r="AE213" s="141">
        <f t="shared" ref="AE213:BF213" si="117">SUM(AE214:AE225)</f>
        <v>0.85</v>
      </c>
      <c r="AF213" s="141">
        <f t="shared" si="117"/>
        <v>0</v>
      </c>
      <c r="AG213" s="141">
        <f t="shared" si="117"/>
        <v>0</v>
      </c>
      <c r="AH213" s="141">
        <f t="shared" si="117"/>
        <v>0</v>
      </c>
      <c r="AI213" s="141">
        <f t="shared" si="117"/>
        <v>0</v>
      </c>
      <c r="AJ213" s="141">
        <f t="shared" si="117"/>
        <v>0</v>
      </c>
      <c r="AK213" s="141">
        <f t="shared" si="117"/>
        <v>0.62</v>
      </c>
      <c r="AL213" s="141">
        <f t="shared" si="117"/>
        <v>0</v>
      </c>
      <c r="AM213" s="141">
        <f t="shared" si="117"/>
        <v>0</v>
      </c>
      <c r="AN213" s="141">
        <f t="shared" si="117"/>
        <v>0</v>
      </c>
      <c r="AO213" s="141">
        <f t="shared" si="117"/>
        <v>0</v>
      </c>
      <c r="AP213" s="141">
        <f t="shared" si="117"/>
        <v>0</v>
      </c>
      <c r="AQ213" s="141">
        <f t="shared" si="117"/>
        <v>0</v>
      </c>
      <c r="AR213" s="141">
        <f t="shared" si="117"/>
        <v>0</v>
      </c>
      <c r="AS213" s="141">
        <f t="shared" si="117"/>
        <v>0</v>
      </c>
      <c r="AT213" s="141">
        <f t="shared" si="117"/>
        <v>0</v>
      </c>
      <c r="AU213" s="141">
        <f t="shared" si="117"/>
        <v>0</v>
      </c>
      <c r="AV213" s="141">
        <f t="shared" si="117"/>
        <v>0</v>
      </c>
      <c r="AW213" s="141">
        <f t="shared" si="117"/>
        <v>0</v>
      </c>
      <c r="AX213" s="141">
        <f t="shared" si="117"/>
        <v>0.23</v>
      </c>
      <c r="AY213" s="141">
        <f t="shared" si="117"/>
        <v>0</v>
      </c>
      <c r="AZ213" s="141">
        <f t="shared" si="117"/>
        <v>0</v>
      </c>
      <c r="BA213" s="141">
        <f t="shared" si="117"/>
        <v>0</v>
      </c>
      <c r="BB213" s="141">
        <f t="shared" si="117"/>
        <v>0</v>
      </c>
      <c r="BC213" s="141">
        <f t="shared" si="117"/>
        <v>0</v>
      </c>
      <c r="BD213" s="141">
        <f t="shared" si="117"/>
        <v>0.03</v>
      </c>
      <c r="BE213" s="141">
        <f t="shared" si="117"/>
        <v>0</v>
      </c>
      <c r="BF213" s="141">
        <f t="shared" si="117"/>
        <v>0</v>
      </c>
      <c r="BG213" s="25">
        <f t="shared" si="100"/>
        <v>0</v>
      </c>
      <c r="BH213" s="141">
        <f>SUM(BH214:BH225)</f>
        <v>0</v>
      </c>
      <c r="BI213" s="141">
        <f>SUM(BI214:BI225)</f>
        <v>0</v>
      </c>
      <c r="BJ213" s="141">
        <f>SUM(BJ214:BJ225)</f>
        <v>0</v>
      </c>
      <c r="BK213" s="29"/>
      <c r="BL213" s="31"/>
      <c r="BM213" s="27"/>
      <c r="BN213" s="31"/>
      <c r="BO213" s="31"/>
      <c r="BP213" s="275">
        <v>0</v>
      </c>
      <c r="BQ213" s="161"/>
      <c r="BR213" s="166"/>
      <c r="BS213" s="26"/>
      <c r="BT213" s="26"/>
      <c r="BU213" s="26"/>
      <c r="BV213" s="26"/>
      <c r="BW213" s="26"/>
      <c r="BX213" s="26"/>
      <c r="BY213" s="26"/>
      <c r="BZ213" s="39"/>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row>
    <row r="214" spans="1:122" ht="75" hidden="1" x14ac:dyDescent="0.3">
      <c r="A214" s="149">
        <v>1</v>
      </c>
      <c r="B214" s="195" t="s">
        <v>197</v>
      </c>
      <c r="C214" s="140">
        <f t="shared" si="102"/>
        <v>2.3200000000000003</v>
      </c>
      <c r="D214" s="140"/>
      <c r="E214" s="140">
        <f t="shared" si="77"/>
        <v>2.3200000000000003</v>
      </c>
      <c r="F214" s="140">
        <f t="shared" si="78"/>
        <v>1.78</v>
      </c>
      <c r="G214" s="140">
        <f t="shared" ref="G214:G225" si="118">H214+I214+J214</f>
        <v>0</v>
      </c>
      <c r="H214" s="168"/>
      <c r="I214" s="157"/>
      <c r="J214" s="157"/>
      <c r="K214" s="168">
        <v>0.95</v>
      </c>
      <c r="L214" s="168">
        <v>0.22</v>
      </c>
      <c r="M214" s="140">
        <f t="shared" si="111"/>
        <v>0.54</v>
      </c>
      <c r="N214" s="168"/>
      <c r="O214" s="157"/>
      <c r="P214" s="168">
        <v>0.54</v>
      </c>
      <c r="Q214" s="157"/>
      <c r="R214" s="168">
        <v>7.0000000000000007E-2</v>
      </c>
      <c r="S214" s="157"/>
      <c r="T214" s="157"/>
      <c r="U214" s="140">
        <f t="shared" si="112"/>
        <v>0.54</v>
      </c>
      <c r="V214" s="157"/>
      <c r="W214" s="157"/>
      <c r="X214" s="157"/>
      <c r="Y214" s="157"/>
      <c r="Z214" s="157"/>
      <c r="AA214" s="157"/>
      <c r="AB214" s="157"/>
      <c r="AC214" s="157"/>
      <c r="AD214" s="141">
        <f t="shared" si="113"/>
        <v>0.3</v>
      </c>
      <c r="AE214" s="157"/>
      <c r="AF214" s="157"/>
      <c r="AG214" s="157"/>
      <c r="AH214" s="157"/>
      <c r="AI214" s="157"/>
      <c r="AJ214" s="157"/>
      <c r="AK214" s="157">
        <v>0.3</v>
      </c>
      <c r="AL214" s="157"/>
      <c r="AM214" s="157"/>
      <c r="AN214" s="157"/>
      <c r="AO214" s="157"/>
      <c r="AP214" s="157"/>
      <c r="AQ214" s="157"/>
      <c r="AR214" s="157"/>
      <c r="AS214" s="157"/>
      <c r="AT214" s="157"/>
      <c r="AU214" s="157"/>
      <c r="AV214" s="168"/>
      <c r="AW214" s="157"/>
      <c r="AX214" s="157">
        <v>0.23</v>
      </c>
      <c r="AY214" s="168"/>
      <c r="AZ214" s="168"/>
      <c r="BA214" s="157"/>
      <c r="BB214" s="157"/>
      <c r="BC214" s="157"/>
      <c r="BD214" s="168">
        <v>0.01</v>
      </c>
      <c r="BE214" s="157"/>
      <c r="BF214" s="157"/>
      <c r="BG214" s="140">
        <f t="shared" si="100"/>
        <v>0</v>
      </c>
      <c r="BH214" s="56"/>
      <c r="BI214" s="56"/>
      <c r="BJ214" s="56"/>
      <c r="BK214" s="152" t="s">
        <v>409</v>
      </c>
      <c r="BL214" s="149" t="s">
        <v>199</v>
      </c>
      <c r="BM214" s="149" t="s">
        <v>419</v>
      </c>
      <c r="BN214" s="149" t="s">
        <v>104</v>
      </c>
      <c r="BO214" s="189" t="s">
        <v>509</v>
      </c>
      <c r="BP214" s="149" t="s">
        <v>606</v>
      </c>
      <c r="BR214" s="46"/>
      <c r="BS214" s="46"/>
      <c r="BT214" s="196"/>
      <c r="BU214" s="170" t="s">
        <v>200</v>
      </c>
      <c r="BV214" s="46"/>
      <c r="BW214" s="46"/>
      <c r="BX214" s="46"/>
      <c r="BY214" s="46"/>
      <c r="BZ214" s="46">
        <f>SUM(G214:BJ214)</f>
        <v>3.6999999999999993</v>
      </c>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DR214" s="46" t="s">
        <v>852</v>
      </c>
    </row>
    <row r="215" spans="1:122" ht="77.25" hidden="1" customHeight="1" x14ac:dyDescent="0.3">
      <c r="A215" s="149">
        <v>2</v>
      </c>
      <c r="B215" s="195" t="s">
        <v>197</v>
      </c>
      <c r="C215" s="140">
        <f t="shared" si="102"/>
        <v>3.5599999999999996</v>
      </c>
      <c r="D215" s="140"/>
      <c r="E215" s="140">
        <f t="shared" si="77"/>
        <v>3.5599999999999996</v>
      </c>
      <c r="F215" s="140">
        <f t="shared" si="78"/>
        <v>2.3699999999999997</v>
      </c>
      <c r="G215" s="140">
        <f t="shared" si="118"/>
        <v>0</v>
      </c>
      <c r="H215" s="168"/>
      <c r="I215" s="157"/>
      <c r="J215" s="157"/>
      <c r="K215" s="168">
        <v>1</v>
      </c>
      <c r="L215" s="168">
        <v>0.3</v>
      </c>
      <c r="M215" s="140">
        <f t="shared" si="111"/>
        <v>1</v>
      </c>
      <c r="N215" s="168"/>
      <c r="O215" s="157"/>
      <c r="P215" s="168">
        <v>1</v>
      </c>
      <c r="Q215" s="157"/>
      <c r="R215" s="168">
        <v>7.0000000000000007E-2</v>
      </c>
      <c r="S215" s="157"/>
      <c r="T215" s="157"/>
      <c r="U215" s="140">
        <f t="shared" si="112"/>
        <v>1.19</v>
      </c>
      <c r="V215" s="157"/>
      <c r="W215" s="157"/>
      <c r="X215" s="157"/>
      <c r="Y215" s="157"/>
      <c r="Z215" s="157"/>
      <c r="AA215" s="157"/>
      <c r="AB215" s="157"/>
      <c r="AC215" s="157"/>
      <c r="AD215" s="141">
        <f t="shared" si="113"/>
        <v>1.17</v>
      </c>
      <c r="AE215" s="157">
        <v>0.85</v>
      </c>
      <c r="AF215" s="157"/>
      <c r="AG215" s="157"/>
      <c r="AH215" s="157"/>
      <c r="AI215" s="157"/>
      <c r="AJ215" s="157"/>
      <c r="AK215" s="157">
        <v>0.32</v>
      </c>
      <c r="AL215" s="157"/>
      <c r="AM215" s="157"/>
      <c r="AN215" s="157"/>
      <c r="AO215" s="157"/>
      <c r="AP215" s="157"/>
      <c r="AQ215" s="157"/>
      <c r="AR215" s="157"/>
      <c r="AS215" s="157"/>
      <c r="AT215" s="157"/>
      <c r="AU215" s="157"/>
      <c r="AV215" s="168"/>
      <c r="AW215" s="157"/>
      <c r="AX215" s="157"/>
      <c r="AY215" s="168"/>
      <c r="AZ215" s="168"/>
      <c r="BA215" s="157"/>
      <c r="BB215" s="157"/>
      <c r="BC215" s="157"/>
      <c r="BD215" s="168">
        <v>0.02</v>
      </c>
      <c r="BE215" s="157"/>
      <c r="BF215" s="157"/>
      <c r="BG215" s="140">
        <f t="shared" si="100"/>
        <v>0</v>
      </c>
      <c r="BH215" s="56"/>
      <c r="BI215" s="56"/>
      <c r="BJ215" s="56"/>
      <c r="BK215" s="152" t="s">
        <v>409</v>
      </c>
      <c r="BL215" s="153" t="s">
        <v>161</v>
      </c>
      <c r="BM215" s="154" t="s">
        <v>651</v>
      </c>
      <c r="BN215" s="149" t="s">
        <v>104</v>
      </c>
      <c r="BO215" s="189" t="s">
        <v>509</v>
      </c>
      <c r="BP215" s="149" t="s">
        <v>606</v>
      </c>
      <c r="BR215" s="46"/>
      <c r="BS215" s="46"/>
      <c r="BT215" s="196"/>
      <c r="BU215" s="170" t="s">
        <v>200</v>
      </c>
      <c r="BV215" s="46"/>
      <c r="BW215" s="46"/>
      <c r="BX215" s="46"/>
      <c r="BY215" s="46"/>
      <c r="BZ215" s="46">
        <f>SUM(G215:BJ215)</f>
        <v>6.919999999999999</v>
      </c>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DR215" s="46" t="s">
        <v>852</v>
      </c>
    </row>
    <row r="216" spans="1:122" ht="56.25" hidden="1" x14ac:dyDescent="0.3">
      <c r="A216" s="149">
        <v>3</v>
      </c>
      <c r="B216" s="223" t="s">
        <v>481</v>
      </c>
      <c r="C216" s="140">
        <f t="shared" si="102"/>
        <v>3</v>
      </c>
      <c r="D216" s="140">
        <v>3</v>
      </c>
      <c r="E216" s="140">
        <f t="shared" si="77"/>
        <v>0</v>
      </c>
      <c r="F216" s="140">
        <f t="shared" si="78"/>
        <v>0</v>
      </c>
      <c r="G216" s="140">
        <f t="shared" si="118"/>
        <v>0</v>
      </c>
      <c r="H216" s="140"/>
      <c r="I216" s="140"/>
      <c r="J216" s="140"/>
      <c r="K216" s="140"/>
      <c r="L216" s="140"/>
      <c r="M216" s="140">
        <f t="shared" si="111"/>
        <v>0</v>
      </c>
      <c r="N216" s="140"/>
      <c r="O216" s="140"/>
      <c r="P216" s="140">
        <v>0</v>
      </c>
      <c r="Q216" s="140"/>
      <c r="R216" s="140"/>
      <c r="S216" s="140"/>
      <c r="T216" s="140"/>
      <c r="U216" s="140">
        <f t="shared" si="112"/>
        <v>0</v>
      </c>
      <c r="V216" s="140"/>
      <c r="W216" s="140"/>
      <c r="X216" s="140"/>
      <c r="Y216" s="140"/>
      <c r="Z216" s="140"/>
      <c r="AA216" s="140"/>
      <c r="AB216" s="140"/>
      <c r="AC216" s="140"/>
      <c r="AD216" s="141">
        <f t="shared" si="113"/>
        <v>0</v>
      </c>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f t="shared" si="100"/>
        <v>0</v>
      </c>
      <c r="BH216" s="140"/>
      <c r="BI216" s="140"/>
      <c r="BJ216" s="140"/>
      <c r="BK216" s="152" t="s">
        <v>409</v>
      </c>
      <c r="BL216" s="153" t="s">
        <v>161</v>
      </c>
      <c r="BM216" s="154" t="s">
        <v>652</v>
      </c>
      <c r="BN216" s="205" t="s">
        <v>104</v>
      </c>
      <c r="BO216" s="149" t="s">
        <v>505</v>
      </c>
      <c r="BP216" s="149" t="s">
        <v>606</v>
      </c>
      <c r="BQ216" s="206"/>
      <c r="BR216" s="207"/>
      <c r="CZ216" s="46" t="s">
        <v>482</v>
      </c>
      <c r="DF216" s="46" t="s">
        <v>670</v>
      </c>
      <c r="DG216" s="46" t="s">
        <v>723</v>
      </c>
      <c r="DR216" s="250" t="s">
        <v>853</v>
      </c>
    </row>
    <row r="217" spans="1:122" ht="93.75" hidden="1" x14ac:dyDescent="0.3">
      <c r="A217" s="149">
        <v>4</v>
      </c>
      <c r="B217" s="223" t="s">
        <v>534</v>
      </c>
      <c r="C217" s="140">
        <f t="shared" si="102"/>
        <v>0.5</v>
      </c>
      <c r="D217" s="140"/>
      <c r="E217" s="140">
        <f t="shared" si="77"/>
        <v>0.5</v>
      </c>
      <c r="F217" s="140">
        <f t="shared" si="78"/>
        <v>0.5</v>
      </c>
      <c r="G217" s="140">
        <f t="shared" si="118"/>
        <v>0</v>
      </c>
      <c r="H217" s="215"/>
      <c r="I217" s="157"/>
      <c r="J217" s="157"/>
      <c r="K217" s="215"/>
      <c r="L217" s="215">
        <v>0.5</v>
      </c>
      <c r="M217" s="140">
        <f t="shared" si="111"/>
        <v>0</v>
      </c>
      <c r="N217" s="215"/>
      <c r="O217" s="157"/>
      <c r="P217" s="215"/>
      <c r="Q217" s="157"/>
      <c r="R217" s="215"/>
      <c r="S217" s="157"/>
      <c r="T217" s="157"/>
      <c r="U217" s="140">
        <f t="shared" si="112"/>
        <v>0</v>
      </c>
      <c r="V217" s="157"/>
      <c r="W217" s="157"/>
      <c r="X217" s="157"/>
      <c r="Y217" s="157"/>
      <c r="Z217" s="215"/>
      <c r="AA217" s="157"/>
      <c r="AB217" s="157"/>
      <c r="AC217" s="157"/>
      <c r="AD217" s="141">
        <f t="shared" si="113"/>
        <v>0</v>
      </c>
      <c r="AE217" s="215"/>
      <c r="AF217" s="215"/>
      <c r="AG217" s="157"/>
      <c r="AH217" s="157"/>
      <c r="AI217" s="215"/>
      <c r="AJ217" s="157"/>
      <c r="AK217" s="168"/>
      <c r="AL217" s="157"/>
      <c r="AM217" s="157"/>
      <c r="AN217" s="157"/>
      <c r="AO217" s="157"/>
      <c r="AP217" s="157"/>
      <c r="AQ217" s="157"/>
      <c r="AR217" s="157"/>
      <c r="AS217" s="157"/>
      <c r="AT217" s="157"/>
      <c r="AU217" s="157"/>
      <c r="AV217" s="215"/>
      <c r="AW217" s="157"/>
      <c r="AX217" s="157"/>
      <c r="AY217" s="215"/>
      <c r="AZ217" s="215"/>
      <c r="BA217" s="157"/>
      <c r="BB217" s="157"/>
      <c r="BC217" s="157"/>
      <c r="BD217" s="215"/>
      <c r="BE217" s="157"/>
      <c r="BF217" s="157"/>
      <c r="BG217" s="140">
        <f t="shared" si="100"/>
        <v>0</v>
      </c>
      <c r="BH217" s="140"/>
      <c r="BI217" s="140"/>
      <c r="BJ217" s="140"/>
      <c r="BK217" s="152" t="s">
        <v>409</v>
      </c>
      <c r="BL217" s="149" t="s">
        <v>131</v>
      </c>
      <c r="BM217" s="154" t="s">
        <v>620</v>
      </c>
      <c r="BN217" s="205" t="s">
        <v>104</v>
      </c>
      <c r="BO217" s="149" t="s">
        <v>513</v>
      </c>
      <c r="BP217" s="149" t="s">
        <v>606</v>
      </c>
      <c r="BQ217" s="206"/>
      <c r="BR217" s="207"/>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t="s">
        <v>462</v>
      </c>
      <c r="DR217" s="46" t="s">
        <v>852</v>
      </c>
    </row>
    <row r="218" spans="1:122" ht="93.75" hidden="1" x14ac:dyDescent="0.3">
      <c r="A218" s="149">
        <v>5</v>
      </c>
      <c r="B218" s="223" t="s">
        <v>535</v>
      </c>
      <c r="C218" s="140">
        <f t="shared" si="102"/>
        <v>0.5</v>
      </c>
      <c r="D218" s="140"/>
      <c r="E218" s="140">
        <f t="shared" si="77"/>
        <v>0.5</v>
      </c>
      <c r="F218" s="140">
        <f t="shared" si="78"/>
        <v>0.5</v>
      </c>
      <c r="G218" s="140">
        <f t="shared" si="118"/>
        <v>0</v>
      </c>
      <c r="H218" s="215"/>
      <c r="I218" s="157"/>
      <c r="J218" s="157"/>
      <c r="K218" s="215">
        <v>0.5</v>
      </c>
      <c r="L218" s="215"/>
      <c r="M218" s="140">
        <f t="shared" si="111"/>
        <v>0</v>
      </c>
      <c r="N218" s="215"/>
      <c r="O218" s="157"/>
      <c r="P218" s="215"/>
      <c r="Q218" s="157"/>
      <c r="R218" s="215"/>
      <c r="S218" s="157"/>
      <c r="T218" s="157"/>
      <c r="U218" s="140">
        <f t="shared" si="112"/>
        <v>0</v>
      </c>
      <c r="V218" s="157"/>
      <c r="W218" s="157"/>
      <c r="X218" s="157"/>
      <c r="Y218" s="157"/>
      <c r="Z218" s="215"/>
      <c r="AA218" s="157"/>
      <c r="AB218" s="157"/>
      <c r="AC218" s="157"/>
      <c r="AD218" s="141">
        <f t="shared" si="113"/>
        <v>0</v>
      </c>
      <c r="AE218" s="215"/>
      <c r="AF218" s="215"/>
      <c r="AG218" s="157"/>
      <c r="AH218" s="157"/>
      <c r="AI218" s="215"/>
      <c r="AJ218" s="157"/>
      <c r="AK218" s="168"/>
      <c r="AL218" s="157"/>
      <c r="AM218" s="157"/>
      <c r="AN218" s="157"/>
      <c r="AO218" s="157"/>
      <c r="AP218" s="157"/>
      <c r="AQ218" s="157"/>
      <c r="AR218" s="157"/>
      <c r="AS218" s="157"/>
      <c r="AT218" s="157"/>
      <c r="AU218" s="157"/>
      <c r="AV218" s="215"/>
      <c r="AW218" s="157"/>
      <c r="AX218" s="157"/>
      <c r="AY218" s="215"/>
      <c r="AZ218" s="215"/>
      <c r="BA218" s="157"/>
      <c r="BB218" s="157"/>
      <c r="BC218" s="157"/>
      <c r="BD218" s="215"/>
      <c r="BE218" s="157"/>
      <c r="BF218" s="157"/>
      <c r="BG218" s="140">
        <f t="shared" ref="BG218:BG249" si="119">BH218+BI218+BJ218</f>
        <v>0</v>
      </c>
      <c r="BH218" s="140"/>
      <c r="BI218" s="140"/>
      <c r="BJ218" s="140"/>
      <c r="BK218" s="152" t="s">
        <v>409</v>
      </c>
      <c r="BL218" s="149" t="s">
        <v>131</v>
      </c>
      <c r="BM218" s="154" t="s">
        <v>621</v>
      </c>
      <c r="BN218" s="205" t="s">
        <v>104</v>
      </c>
      <c r="BO218" s="149" t="s">
        <v>513</v>
      </c>
      <c r="BP218" s="149" t="s">
        <v>606</v>
      </c>
      <c r="BQ218" s="206"/>
      <c r="BR218" s="207"/>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t="s">
        <v>462</v>
      </c>
      <c r="DR218" s="46" t="s">
        <v>852</v>
      </c>
    </row>
    <row r="219" spans="1:122" ht="93.75" hidden="1" x14ac:dyDescent="0.3">
      <c r="A219" s="149">
        <v>6</v>
      </c>
      <c r="B219" s="223" t="s">
        <v>536</v>
      </c>
      <c r="C219" s="140">
        <f t="shared" si="102"/>
        <v>0.5</v>
      </c>
      <c r="D219" s="140"/>
      <c r="E219" s="140">
        <f t="shared" si="77"/>
        <v>0.5</v>
      </c>
      <c r="F219" s="140">
        <f t="shared" si="78"/>
        <v>0.5</v>
      </c>
      <c r="G219" s="140">
        <f t="shared" si="118"/>
        <v>0</v>
      </c>
      <c r="H219" s="215"/>
      <c r="I219" s="157"/>
      <c r="J219" s="157"/>
      <c r="K219" s="215"/>
      <c r="L219" s="215">
        <v>0.5</v>
      </c>
      <c r="M219" s="140">
        <f t="shared" si="111"/>
        <v>0</v>
      </c>
      <c r="N219" s="215"/>
      <c r="O219" s="157"/>
      <c r="P219" s="215"/>
      <c r="Q219" s="157"/>
      <c r="R219" s="215"/>
      <c r="S219" s="157"/>
      <c r="T219" s="157"/>
      <c r="U219" s="140">
        <f t="shared" si="112"/>
        <v>0</v>
      </c>
      <c r="V219" s="157"/>
      <c r="W219" s="157"/>
      <c r="X219" s="157"/>
      <c r="Y219" s="157"/>
      <c r="Z219" s="215"/>
      <c r="AA219" s="157"/>
      <c r="AB219" s="157"/>
      <c r="AC219" s="157"/>
      <c r="AD219" s="141">
        <f t="shared" si="113"/>
        <v>0</v>
      </c>
      <c r="AE219" s="215"/>
      <c r="AF219" s="215"/>
      <c r="AG219" s="157"/>
      <c r="AH219" s="157"/>
      <c r="AI219" s="215"/>
      <c r="AJ219" s="157"/>
      <c r="AK219" s="168"/>
      <c r="AL219" s="157"/>
      <c r="AM219" s="157"/>
      <c r="AN219" s="157"/>
      <c r="AO219" s="157"/>
      <c r="AP219" s="157"/>
      <c r="AQ219" s="157"/>
      <c r="AR219" s="157"/>
      <c r="AS219" s="157"/>
      <c r="AT219" s="157"/>
      <c r="AU219" s="157"/>
      <c r="AV219" s="215"/>
      <c r="AW219" s="157"/>
      <c r="AX219" s="157"/>
      <c r="AY219" s="215"/>
      <c r="AZ219" s="215"/>
      <c r="BA219" s="157"/>
      <c r="BB219" s="157"/>
      <c r="BC219" s="157"/>
      <c r="BD219" s="215"/>
      <c r="BE219" s="157"/>
      <c r="BF219" s="157"/>
      <c r="BG219" s="140">
        <f t="shared" si="119"/>
        <v>0</v>
      </c>
      <c r="BH219" s="140"/>
      <c r="BI219" s="140"/>
      <c r="BJ219" s="140"/>
      <c r="BK219" s="152" t="s">
        <v>409</v>
      </c>
      <c r="BL219" s="149" t="s">
        <v>131</v>
      </c>
      <c r="BM219" s="154" t="s">
        <v>622</v>
      </c>
      <c r="BN219" s="205" t="s">
        <v>104</v>
      </c>
      <c r="BO219" s="149" t="s">
        <v>513</v>
      </c>
      <c r="BP219" s="149" t="s">
        <v>606</v>
      </c>
      <c r="BQ219" s="206"/>
      <c r="BR219" s="207"/>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t="s">
        <v>462</v>
      </c>
      <c r="DR219" s="46" t="s">
        <v>852</v>
      </c>
    </row>
    <row r="220" spans="1:122" ht="93.75" hidden="1" x14ac:dyDescent="0.3">
      <c r="A220" s="149">
        <v>7</v>
      </c>
      <c r="B220" s="223" t="s">
        <v>537</v>
      </c>
      <c r="C220" s="140">
        <f t="shared" si="102"/>
        <v>0.5</v>
      </c>
      <c r="D220" s="140"/>
      <c r="E220" s="140">
        <f t="shared" si="77"/>
        <v>0.5</v>
      </c>
      <c r="F220" s="140">
        <f t="shared" si="78"/>
        <v>0.5</v>
      </c>
      <c r="G220" s="140">
        <f t="shared" si="118"/>
        <v>0</v>
      </c>
      <c r="H220" s="215"/>
      <c r="I220" s="157"/>
      <c r="J220" s="157"/>
      <c r="K220" s="215"/>
      <c r="L220" s="215">
        <v>0.5</v>
      </c>
      <c r="M220" s="140">
        <f t="shared" si="111"/>
        <v>0</v>
      </c>
      <c r="N220" s="215"/>
      <c r="O220" s="157"/>
      <c r="P220" s="215"/>
      <c r="Q220" s="157"/>
      <c r="R220" s="215"/>
      <c r="S220" s="157"/>
      <c r="T220" s="157"/>
      <c r="U220" s="140">
        <f t="shared" si="112"/>
        <v>0</v>
      </c>
      <c r="V220" s="157"/>
      <c r="W220" s="157"/>
      <c r="X220" s="157"/>
      <c r="Y220" s="157"/>
      <c r="Z220" s="215"/>
      <c r="AA220" s="157"/>
      <c r="AB220" s="157"/>
      <c r="AC220" s="157"/>
      <c r="AD220" s="141">
        <f t="shared" si="113"/>
        <v>0</v>
      </c>
      <c r="AE220" s="215"/>
      <c r="AF220" s="215"/>
      <c r="AG220" s="157"/>
      <c r="AH220" s="157"/>
      <c r="AI220" s="215"/>
      <c r="AJ220" s="157"/>
      <c r="AK220" s="168"/>
      <c r="AL220" s="157"/>
      <c r="AM220" s="157"/>
      <c r="AN220" s="157"/>
      <c r="AO220" s="157"/>
      <c r="AP220" s="157"/>
      <c r="AQ220" s="157"/>
      <c r="AR220" s="157"/>
      <c r="AS220" s="157"/>
      <c r="AT220" s="157"/>
      <c r="AU220" s="157"/>
      <c r="AV220" s="215"/>
      <c r="AW220" s="157"/>
      <c r="AX220" s="157"/>
      <c r="AY220" s="215"/>
      <c r="AZ220" s="215"/>
      <c r="BA220" s="157"/>
      <c r="BB220" s="157"/>
      <c r="BC220" s="157"/>
      <c r="BD220" s="215"/>
      <c r="BE220" s="157"/>
      <c r="BF220" s="157"/>
      <c r="BG220" s="140">
        <f t="shared" si="119"/>
        <v>0</v>
      </c>
      <c r="BH220" s="140"/>
      <c r="BI220" s="140"/>
      <c r="BJ220" s="140"/>
      <c r="BK220" s="152" t="s">
        <v>409</v>
      </c>
      <c r="BL220" s="149" t="s">
        <v>131</v>
      </c>
      <c r="BM220" s="154" t="s">
        <v>623</v>
      </c>
      <c r="BN220" s="205" t="s">
        <v>104</v>
      </c>
      <c r="BO220" s="149" t="s">
        <v>513</v>
      </c>
      <c r="BP220" s="149" t="s">
        <v>606</v>
      </c>
      <c r="BQ220" s="206"/>
      <c r="BR220" s="207"/>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t="s">
        <v>462</v>
      </c>
      <c r="DR220" s="46" t="s">
        <v>852</v>
      </c>
    </row>
    <row r="221" spans="1:122" ht="93.75" hidden="1" x14ac:dyDescent="0.3">
      <c r="A221" s="149">
        <v>8</v>
      </c>
      <c r="B221" s="223" t="s">
        <v>538</v>
      </c>
      <c r="C221" s="140">
        <f t="shared" si="102"/>
        <v>0.5</v>
      </c>
      <c r="D221" s="140"/>
      <c r="E221" s="140">
        <f t="shared" si="77"/>
        <v>0.5</v>
      </c>
      <c r="F221" s="140">
        <f t="shared" si="78"/>
        <v>0.5</v>
      </c>
      <c r="G221" s="140">
        <f t="shared" si="118"/>
        <v>0</v>
      </c>
      <c r="H221" s="215"/>
      <c r="I221" s="157"/>
      <c r="J221" s="157"/>
      <c r="K221" s="215">
        <v>0.5</v>
      </c>
      <c r="L221" s="215"/>
      <c r="M221" s="140">
        <f t="shared" si="111"/>
        <v>0</v>
      </c>
      <c r="N221" s="215"/>
      <c r="O221" s="157"/>
      <c r="P221" s="215"/>
      <c r="Q221" s="157"/>
      <c r="R221" s="215"/>
      <c r="S221" s="157"/>
      <c r="T221" s="157"/>
      <c r="U221" s="140">
        <f t="shared" si="112"/>
        <v>0</v>
      </c>
      <c r="V221" s="157"/>
      <c r="W221" s="157"/>
      <c r="X221" s="157"/>
      <c r="Y221" s="157"/>
      <c r="Z221" s="215"/>
      <c r="AA221" s="157"/>
      <c r="AB221" s="157"/>
      <c r="AC221" s="157"/>
      <c r="AD221" s="141">
        <f t="shared" si="113"/>
        <v>0</v>
      </c>
      <c r="AE221" s="215"/>
      <c r="AF221" s="215"/>
      <c r="AG221" s="157"/>
      <c r="AH221" s="157"/>
      <c r="AI221" s="215"/>
      <c r="AJ221" s="157"/>
      <c r="AK221" s="168"/>
      <c r="AL221" s="157"/>
      <c r="AM221" s="157"/>
      <c r="AN221" s="157"/>
      <c r="AO221" s="157"/>
      <c r="AP221" s="157"/>
      <c r="AQ221" s="157"/>
      <c r="AR221" s="157"/>
      <c r="AS221" s="157"/>
      <c r="AT221" s="157"/>
      <c r="AU221" s="157"/>
      <c r="AV221" s="215"/>
      <c r="AW221" s="157"/>
      <c r="AX221" s="157"/>
      <c r="AY221" s="215"/>
      <c r="AZ221" s="215"/>
      <c r="BA221" s="157"/>
      <c r="BB221" s="157"/>
      <c r="BC221" s="157"/>
      <c r="BD221" s="215"/>
      <c r="BE221" s="157"/>
      <c r="BF221" s="157"/>
      <c r="BG221" s="140">
        <f t="shared" si="119"/>
        <v>0</v>
      </c>
      <c r="BH221" s="140"/>
      <c r="BI221" s="140"/>
      <c r="BJ221" s="140"/>
      <c r="BK221" s="152" t="s">
        <v>409</v>
      </c>
      <c r="BL221" s="149" t="s">
        <v>131</v>
      </c>
      <c r="BM221" s="154" t="s">
        <v>624</v>
      </c>
      <c r="BN221" s="205" t="s">
        <v>104</v>
      </c>
      <c r="BO221" s="149" t="s">
        <v>513</v>
      </c>
      <c r="BP221" s="149" t="s">
        <v>606</v>
      </c>
      <c r="BQ221" s="206"/>
      <c r="BR221" s="207"/>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t="s">
        <v>462</v>
      </c>
      <c r="DR221" s="46" t="s">
        <v>852</v>
      </c>
    </row>
    <row r="222" spans="1:122" ht="93.75" hidden="1" x14ac:dyDescent="0.3">
      <c r="A222" s="149">
        <v>9</v>
      </c>
      <c r="B222" s="223" t="s">
        <v>539</v>
      </c>
      <c r="C222" s="140">
        <f t="shared" si="102"/>
        <v>0.96</v>
      </c>
      <c r="D222" s="140"/>
      <c r="E222" s="140">
        <f t="shared" si="77"/>
        <v>0.96</v>
      </c>
      <c r="F222" s="140">
        <f t="shared" si="78"/>
        <v>0.96</v>
      </c>
      <c r="G222" s="140">
        <f t="shared" si="118"/>
        <v>0</v>
      </c>
      <c r="H222" s="215"/>
      <c r="I222" s="157"/>
      <c r="J222" s="157"/>
      <c r="K222" s="215">
        <v>0.96</v>
      </c>
      <c r="L222" s="215"/>
      <c r="M222" s="140">
        <f t="shared" si="111"/>
        <v>0</v>
      </c>
      <c r="N222" s="215"/>
      <c r="O222" s="157"/>
      <c r="P222" s="215"/>
      <c r="Q222" s="157"/>
      <c r="R222" s="215"/>
      <c r="S222" s="157"/>
      <c r="T222" s="157"/>
      <c r="U222" s="140">
        <f t="shared" si="112"/>
        <v>0</v>
      </c>
      <c r="V222" s="157"/>
      <c r="W222" s="157"/>
      <c r="X222" s="157"/>
      <c r="Y222" s="157"/>
      <c r="Z222" s="215"/>
      <c r="AA222" s="157"/>
      <c r="AB222" s="157"/>
      <c r="AC222" s="157"/>
      <c r="AD222" s="141">
        <f t="shared" si="113"/>
        <v>0</v>
      </c>
      <c r="AE222" s="215"/>
      <c r="AF222" s="215"/>
      <c r="AG222" s="157"/>
      <c r="AH222" s="157"/>
      <c r="AI222" s="215"/>
      <c r="AJ222" s="157"/>
      <c r="AK222" s="168"/>
      <c r="AL222" s="157"/>
      <c r="AM222" s="157"/>
      <c r="AN222" s="157"/>
      <c r="AO222" s="157"/>
      <c r="AP222" s="157"/>
      <c r="AQ222" s="157"/>
      <c r="AR222" s="157"/>
      <c r="AS222" s="157"/>
      <c r="AT222" s="157"/>
      <c r="AU222" s="157"/>
      <c r="AV222" s="215"/>
      <c r="AW222" s="157"/>
      <c r="AX222" s="157"/>
      <c r="AY222" s="215"/>
      <c r="AZ222" s="215"/>
      <c r="BA222" s="157"/>
      <c r="BB222" s="157"/>
      <c r="BC222" s="157"/>
      <c r="BD222" s="215"/>
      <c r="BE222" s="157"/>
      <c r="BF222" s="157"/>
      <c r="BG222" s="140">
        <f t="shared" si="119"/>
        <v>0</v>
      </c>
      <c r="BH222" s="140"/>
      <c r="BI222" s="140"/>
      <c r="BJ222" s="140"/>
      <c r="BK222" s="152" t="s">
        <v>409</v>
      </c>
      <c r="BL222" s="149" t="s">
        <v>131</v>
      </c>
      <c r="BM222" s="154" t="s">
        <v>625</v>
      </c>
      <c r="BN222" s="205" t="s">
        <v>104</v>
      </c>
      <c r="BO222" s="149" t="s">
        <v>513</v>
      </c>
      <c r="BP222" s="149" t="s">
        <v>606</v>
      </c>
      <c r="BQ222" s="206"/>
      <c r="BR222" s="207"/>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t="s">
        <v>462</v>
      </c>
      <c r="DR222" s="46" t="s">
        <v>852</v>
      </c>
    </row>
    <row r="223" spans="1:122" ht="56.25" hidden="1" x14ac:dyDescent="0.3">
      <c r="A223" s="149">
        <v>10</v>
      </c>
      <c r="B223" s="223" t="s">
        <v>561</v>
      </c>
      <c r="C223" s="140">
        <f t="shared" si="102"/>
        <v>2</v>
      </c>
      <c r="D223" s="140"/>
      <c r="E223" s="140">
        <f t="shared" si="77"/>
        <v>2</v>
      </c>
      <c r="F223" s="140">
        <f t="shared" si="78"/>
        <v>2</v>
      </c>
      <c r="G223" s="140">
        <f t="shared" si="118"/>
        <v>0</v>
      </c>
      <c r="H223" s="215"/>
      <c r="I223" s="157"/>
      <c r="J223" s="157"/>
      <c r="K223" s="215">
        <v>2</v>
      </c>
      <c r="L223" s="215"/>
      <c r="M223" s="140">
        <f t="shared" si="111"/>
        <v>0</v>
      </c>
      <c r="N223" s="215"/>
      <c r="O223" s="157"/>
      <c r="P223" s="215"/>
      <c r="Q223" s="157"/>
      <c r="R223" s="215"/>
      <c r="S223" s="157"/>
      <c r="T223" s="157"/>
      <c r="U223" s="140">
        <f t="shared" si="112"/>
        <v>0</v>
      </c>
      <c r="V223" s="157"/>
      <c r="W223" s="157"/>
      <c r="X223" s="157"/>
      <c r="Y223" s="157"/>
      <c r="Z223" s="215"/>
      <c r="AA223" s="157"/>
      <c r="AB223" s="157"/>
      <c r="AC223" s="157"/>
      <c r="AD223" s="141">
        <f t="shared" si="113"/>
        <v>0</v>
      </c>
      <c r="AE223" s="215"/>
      <c r="AF223" s="215"/>
      <c r="AG223" s="157"/>
      <c r="AH223" s="157"/>
      <c r="AI223" s="215"/>
      <c r="AJ223" s="157"/>
      <c r="AK223" s="168"/>
      <c r="AL223" s="157"/>
      <c r="AM223" s="157"/>
      <c r="AN223" s="157"/>
      <c r="AO223" s="157"/>
      <c r="AP223" s="157"/>
      <c r="AQ223" s="157"/>
      <c r="AR223" s="157"/>
      <c r="AS223" s="157"/>
      <c r="AT223" s="157"/>
      <c r="AU223" s="157"/>
      <c r="AV223" s="215"/>
      <c r="AW223" s="157"/>
      <c r="AX223" s="157"/>
      <c r="AY223" s="215"/>
      <c r="AZ223" s="215"/>
      <c r="BA223" s="157"/>
      <c r="BB223" s="157"/>
      <c r="BC223" s="157"/>
      <c r="BD223" s="215"/>
      <c r="BE223" s="157"/>
      <c r="BF223" s="157"/>
      <c r="BG223" s="140">
        <f t="shared" si="119"/>
        <v>0</v>
      </c>
      <c r="BH223" s="140"/>
      <c r="BI223" s="140"/>
      <c r="BJ223" s="140"/>
      <c r="BK223" s="152" t="s">
        <v>409</v>
      </c>
      <c r="BL223" s="149" t="s">
        <v>139</v>
      </c>
      <c r="BM223" s="154" t="s">
        <v>618</v>
      </c>
      <c r="BN223" s="205" t="s">
        <v>104</v>
      </c>
      <c r="BO223" s="149" t="s">
        <v>513</v>
      </c>
      <c r="BP223" s="149" t="s">
        <v>606</v>
      </c>
      <c r="BQ223" s="206"/>
      <c r="BR223" s="207"/>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DR223" s="46" t="s">
        <v>852</v>
      </c>
    </row>
    <row r="224" spans="1:122" ht="56.25" hidden="1" x14ac:dyDescent="0.3">
      <c r="A224" s="149">
        <v>11</v>
      </c>
      <c r="B224" s="223" t="s">
        <v>563</v>
      </c>
      <c r="C224" s="140">
        <f t="shared" si="102"/>
        <v>1</v>
      </c>
      <c r="D224" s="140"/>
      <c r="E224" s="140">
        <f t="shared" si="77"/>
        <v>1</v>
      </c>
      <c r="F224" s="140">
        <f t="shared" si="78"/>
        <v>1</v>
      </c>
      <c r="G224" s="140">
        <f t="shared" si="118"/>
        <v>0</v>
      </c>
      <c r="H224" s="215"/>
      <c r="I224" s="157"/>
      <c r="J224" s="157"/>
      <c r="K224" s="215">
        <v>1</v>
      </c>
      <c r="L224" s="215"/>
      <c r="M224" s="140">
        <f t="shared" si="111"/>
        <v>0</v>
      </c>
      <c r="N224" s="215"/>
      <c r="O224" s="157"/>
      <c r="P224" s="215"/>
      <c r="Q224" s="157"/>
      <c r="R224" s="215"/>
      <c r="S224" s="157"/>
      <c r="T224" s="157"/>
      <c r="U224" s="140">
        <f t="shared" si="112"/>
        <v>0</v>
      </c>
      <c r="V224" s="157"/>
      <c r="W224" s="157"/>
      <c r="X224" s="157"/>
      <c r="Y224" s="157"/>
      <c r="Z224" s="215"/>
      <c r="AA224" s="157"/>
      <c r="AB224" s="157"/>
      <c r="AC224" s="157"/>
      <c r="AD224" s="141">
        <f t="shared" si="113"/>
        <v>0</v>
      </c>
      <c r="AE224" s="215"/>
      <c r="AF224" s="215"/>
      <c r="AG224" s="157"/>
      <c r="AH224" s="157"/>
      <c r="AI224" s="215"/>
      <c r="AJ224" s="157"/>
      <c r="AK224" s="168"/>
      <c r="AL224" s="157"/>
      <c r="AM224" s="157"/>
      <c r="AN224" s="157"/>
      <c r="AO224" s="157"/>
      <c r="AP224" s="157"/>
      <c r="AQ224" s="157"/>
      <c r="AR224" s="157"/>
      <c r="AS224" s="157"/>
      <c r="AT224" s="157"/>
      <c r="AU224" s="157"/>
      <c r="AV224" s="215"/>
      <c r="AW224" s="157"/>
      <c r="AX224" s="157"/>
      <c r="AY224" s="215"/>
      <c r="AZ224" s="215"/>
      <c r="BA224" s="157"/>
      <c r="BB224" s="157"/>
      <c r="BC224" s="157"/>
      <c r="BD224" s="215"/>
      <c r="BE224" s="157"/>
      <c r="BF224" s="157"/>
      <c r="BG224" s="140">
        <f t="shared" si="119"/>
        <v>0</v>
      </c>
      <c r="BH224" s="140"/>
      <c r="BI224" s="140"/>
      <c r="BJ224" s="140"/>
      <c r="BK224" s="152" t="s">
        <v>409</v>
      </c>
      <c r="BL224" s="149" t="s">
        <v>137</v>
      </c>
      <c r="BM224" s="154" t="s">
        <v>617</v>
      </c>
      <c r="BN224" s="205" t="s">
        <v>104</v>
      </c>
      <c r="BO224" s="149" t="s">
        <v>513</v>
      </c>
      <c r="BP224" s="149" t="s">
        <v>606</v>
      </c>
      <c r="BQ224" s="206"/>
      <c r="BR224" s="207"/>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DR224" s="46" t="s">
        <v>852</v>
      </c>
    </row>
    <row r="225" spans="1:122" ht="56.25" hidden="1" x14ac:dyDescent="0.3">
      <c r="A225" s="149">
        <v>12</v>
      </c>
      <c r="B225" s="223" t="s">
        <v>562</v>
      </c>
      <c r="C225" s="140">
        <f t="shared" si="102"/>
        <v>4</v>
      </c>
      <c r="D225" s="140"/>
      <c r="E225" s="140">
        <f t="shared" si="77"/>
        <v>4</v>
      </c>
      <c r="F225" s="140">
        <f t="shared" si="78"/>
        <v>4</v>
      </c>
      <c r="G225" s="140">
        <f t="shared" si="118"/>
        <v>0</v>
      </c>
      <c r="H225" s="215"/>
      <c r="I225" s="157"/>
      <c r="J225" s="157"/>
      <c r="K225" s="215">
        <v>4</v>
      </c>
      <c r="L225" s="215"/>
      <c r="M225" s="140">
        <f t="shared" si="111"/>
        <v>0</v>
      </c>
      <c r="N225" s="215"/>
      <c r="O225" s="157"/>
      <c r="P225" s="215"/>
      <c r="Q225" s="157"/>
      <c r="R225" s="215"/>
      <c r="S225" s="157"/>
      <c r="T225" s="157"/>
      <c r="U225" s="140">
        <f t="shared" si="112"/>
        <v>0</v>
      </c>
      <c r="V225" s="157"/>
      <c r="W225" s="157"/>
      <c r="X225" s="157"/>
      <c r="Y225" s="157"/>
      <c r="Z225" s="215"/>
      <c r="AA225" s="157"/>
      <c r="AB225" s="157"/>
      <c r="AC225" s="157"/>
      <c r="AD225" s="141">
        <f t="shared" si="113"/>
        <v>0</v>
      </c>
      <c r="AE225" s="215"/>
      <c r="AF225" s="215"/>
      <c r="AG225" s="157"/>
      <c r="AH225" s="157"/>
      <c r="AI225" s="215"/>
      <c r="AJ225" s="157"/>
      <c r="AK225" s="168"/>
      <c r="AL225" s="157"/>
      <c r="AM225" s="157"/>
      <c r="AN225" s="157"/>
      <c r="AO225" s="157"/>
      <c r="AP225" s="157"/>
      <c r="AQ225" s="157"/>
      <c r="AR225" s="157"/>
      <c r="AS225" s="157"/>
      <c r="AT225" s="157"/>
      <c r="AU225" s="157"/>
      <c r="AV225" s="215"/>
      <c r="AW225" s="157"/>
      <c r="AX225" s="157"/>
      <c r="AY225" s="215"/>
      <c r="AZ225" s="215"/>
      <c r="BA225" s="157"/>
      <c r="BB225" s="157"/>
      <c r="BC225" s="157"/>
      <c r="BD225" s="215"/>
      <c r="BE225" s="157"/>
      <c r="BF225" s="157"/>
      <c r="BG225" s="140">
        <f t="shared" si="119"/>
        <v>0</v>
      </c>
      <c r="BH225" s="140"/>
      <c r="BI225" s="140"/>
      <c r="BJ225" s="140"/>
      <c r="BK225" s="152" t="s">
        <v>409</v>
      </c>
      <c r="BL225" s="149" t="s">
        <v>139</v>
      </c>
      <c r="BM225" s="154" t="s">
        <v>619</v>
      </c>
      <c r="BN225" s="205" t="s">
        <v>104</v>
      </c>
      <c r="BO225" s="149" t="s">
        <v>513</v>
      </c>
      <c r="BP225" s="149" t="s">
        <v>606</v>
      </c>
      <c r="BQ225" s="206"/>
      <c r="BR225" s="207"/>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DR225" s="46" t="s">
        <v>852</v>
      </c>
    </row>
    <row r="226" spans="1:122" s="272" customFormat="1" ht="19.5" hidden="1" x14ac:dyDescent="0.35">
      <c r="A226" s="273" t="s">
        <v>793</v>
      </c>
      <c r="B226" s="276" t="s">
        <v>64</v>
      </c>
      <c r="C226" s="25">
        <f t="shared" si="102"/>
        <v>1.3</v>
      </c>
      <c r="D226" s="25">
        <f>SUM(D227:D229)</f>
        <v>0</v>
      </c>
      <c r="E226" s="25">
        <f t="shared" si="77"/>
        <v>1.3</v>
      </c>
      <c r="F226" s="25">
        <f t="shared" si="78"/>
        <v>1.3</v>
      </c>
      <c r="G226" s="25">
        <f>SUM(G227:G229)</f>
        <v>0</v>
      </c>
      <c r="H226" s="141">
        <f>SUM(H227:H229)</f>
        <v>0</v>
      </c>
      <c r="I226" s="141">
        <f>SUM(I227:I229)</f>
        <v>0</v>
      </c>
      <c r="J226" s="141">
        <f>SUM(J227:J229)</f>
        <v>0</v>
      </c>
      <c r="K226" s="25">
        <f>SUM(K227)</f>
        <v>1.3</v>
      </c>
      <c r="L226" s="25">
        <f>SUM(L227)</f>
        <v>0</v>
      </c>
      <c r="M226" s="141">
        <f t="shared" si="111"/>
        <v>0</v>
      </c>
      <c r="N226" s="141">
        <f t="shared" ref="N226:T226" si="120">SUM(N227)</f>
        <v>0</v>
      </c>
      <c r="O226" s="141">
        <f t="shared" si="120"/>
        <v>0</v>
      </c>
      <c r="P226" s="25">
        <f t="shared" si="120"/>
        <v>0</v>
      </c>
      <c r="Q226" s="141">
        <f t="shared" si="120"/>
        <v>0</v>
      </c>
      <c r="R226" s="25">
        <f t="shared" si="120"/>
        <v>0</v>
      </c>
      <c r="S226" s="141">
        <f t="shared" si="120"/>
        <v>0</v>
      </c>
      <c r="T226" s="141">
        <f t="shared" si="120"/>
        <v>0</v>
      </c>
      <c r="U226" s="25">
        <f t="shared" si="112"/>
        <v>0</v>
      </c>
      <c r="V226" s="141">
        <f t="shared" ref="V226:AC226" si="121">SUM(V227)</f>
        <v>0</v>
      </c>
      <c r="W226" s="141">
        <f t="shared" si="121"/>
        <v>0</v>
      </c>
      <c r="X226" s="141">
        <f t="shared" si="121"/>
        <v>0</v>
      </c>
      <c r="Y226" s="141">
        <f t="shared" si="121"/>
        <v>0</v>
      </c>
      <c r="Z226" s="141">
        <f t="shared" si="121"/>
        <v>0</v>
      </c>
      <c r="AA226" s="141">
        <f t="shared" si="121"/>
        <v>0</v>
      </c>
      <c r="AB226" s="141">
        <f t="shared" si="121"/>
        <v>0</v>
      </c>
      <c r="AC226" s="141">
        <f t="shared" si="121"/>
        <v>0</v>
      </c>
      <c r="AD226" s="141">
        <f t="shared" si="113"/>
        <v>0</v>
      </c>
      <c r="AE226" s="141">
        <f t="shared" ref="AE226:BF226" si="122">SUM(AE227)</f>
        <v>0</v>
      </c>
      <c r="AF226" s="141">
        <f t="shared" si="122"/>
        <v>0</v>
      </c>
      <c r="AG226" s="141">
        <f t="shared" si="122"/>
        <v>0</v>
      </c>
      <c r="AH226" s="141">
        <f t="shared" si="122"/>
        <v>0</v>
      </c>
      <c r="AI226" s="141">
        <f t="shared" si="122"/>
        <v>0</v>
      </c>
      <c r="AJ226" s="141">
        <f t="shared" si="122"/>
        <v>0</v>
      </c>
      <c r="AK226" s="141">
        <f t="shared" si="122"/>
        <v>0</v>
      </c>
      <c r="AL226" s="141">
        <f t="shared" si="122"/>
        <v>0</v>
      </c>
      <c r="AM226" s="141">
        <f t="shared" si="122"/>
        <v>0</v>
      </c>
      <c r="AN226" s="141">
        <f t="shared" si="122"/>
        <v>0</v>
      </c>
      <c r="AO226" s="141">
        <f t="shared" si="122"/>
        <v>0</v>
      </c>
      <c r="AP226" s="141">
        <f t="shared" si="122"/>
        <v>0</v>
      </c>
      <c r="AQ226" s="141">
        <f t="shared" si="122"/>
        <v>0</v>
      </c>
      <c r="AR226" s="141">
        <f t="shared" si="122"/>
        <v>0</v>
      </c>
      <c r="AS226" s="141">
        <f t="shared" si="122"/>
        <v>0</v>
      </c>
      <c r="AT226" s="141">
        <f t="shared" si="122"/>
        <v>0</v>
      </c>
      <c r="AU226" s="141">
        <f t="shared" si="122"/>
        <v>0</v>
      </c>
      <c r="AV226" s="141">
        <f t="shared" si="122"/>
        <v>0</v>
      </c>
      <c r="AW226" s="141">
        <f t="shared" si="122"/>
        <v>0</v>
      </c>
      <c r="AX226" s="141">
        <f t="shared" si="122"/>
        <v>0</v>
      </c>
      <c r="AY226" s="141">
        <f t="shared" si="122"/>
        <v>0</v>
      </c>
      <c r="AZ226" s="141">
        <f t="shared" si="122"/>
        <v>0</v>
      </c>
      <c r="BA226" s="141">
        <f t="shared" si="122"/>
        <v>0</v>
      </c>
      <c r="BB226" s="141">
        <f t="shared" si="122"/>
        <v>0</v>
      </c>
      <c r="BC226" s="141">
        <f t="shared" si="122"/>
        <v>0</v>
      </c>
      <c r="BD226" s="141">
        <f t="shared" si="122"/>
        <v>0</v>
      </c>
      <c r="BE226" s="141">
        <f t="shared" si="122"/>
        <v>0</v>
      </c>
      <c r="BF226" s="141">
        <f t="shared" si="122"/>
        <v>0</v>
      </c>
      <c r="BG226" s="25">
        <f t="shared" si="119"/>
        <v>0</v>
      </c>
      <c r="BH226" s="141">
        <f>SUM(BH227:BH229)</f>
        <v>0</v>
      </c>
      <c r="BI226" s="141">
        <f>SUM(BI227:BI229)</f>
        <v>0</v>
      </c>
      <c r="BJ226" s="141">
        <f>SUM(BJ227:BJ229)</f>
        <v>0</v>
      </c>
      <c r="BK226" s="29"/>
      <c r="BL226" s="31"/>
      <c r="BM226" s="27"/>
      <c r="BN226" s="31"/>
      <c r="BO226" s="31"/>
      <c r="BP226" s="275">
        <v>0</v>
      </c>
      <c r="BQ226" s="36"/>
      <c r="BR226" s="165"/>
      <c r="BS226" s="26"/>
      <c r="BT226" s="26"/>
      <c r="BU226" s="26"/>
      <c r="BV226" s="26"/>
      <c r="BW226" s="26"/>
      <c r="BX226" s="26"/>
      <c r="BY226" s="26"/>
      <c r="BZ226" s="39"/>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row>
    <row r="227" spans="1:122" ht="56.25" hidden="1" x14ac:dyDescent="0.3">
      <c r="A227" s="149">
        <v>1</v>
      </c>
      <c r="B227" s="223" t="s">
        <v>526</v>
      </c>
      <c r="C227" s="140">
        <f t="shared" si="102"/>
        <v>1.3</v>
      </c>
      <c r="D227" s="140"/>
      <c r="E227" s="140">
        <f t="shared" si="77"/>
        <v>1.3</v>
      </c>
      <c r="F227" s="140">
        <f t="shared" si="78"/>
        <v>1.3</v>
      </c>
      <c r="G227" s="140">
        <f>H227+I227+J227</f>
        <v>0</v>
      </c>
      <c r="H227" s="215"/>
      <c r="I227" s="157"/>
      <c r="J227" s="157"/>
      <c r="K227" s="215">
        <v>1.3</v>
      </c>
      <c r="L227" s="215"/>
      <c r="M227" s="140">
        <f t="shared" si="111"/>
        <v>0</v>
      </c>
      <c r="N227" s="215"/>
      <c r="O227" s="157"/>
      <c r="P227" s="215"/>
      <c r="Q227" s="157"/>
      <c r="R227" s="215"/>
      <c r="S227" s="157"/>
      <c r="T227" s="157"/>
      <c r="U227" s="140">
        <f t="shared" si="112"/>
        <v>0</v>
      </c>
      <c r="V227" s="157"/>
      <c r="W227" s="157"/>
      <c r="X227" s="157"/>
      <c r="Y227" s="157"/>
      <c r="Z227" s="215"/>
      <c r="AA227" s="157"/>
      <c r="AB227" s="157"/>
      <c r="AC227" s="157"/>
      <c r="AD227" s="141">
        <f t="shared" si="113"/>
        <v>0</v>
      </c>
      <c r="AE227" s="215"/>
      <c r="AF227" s="215"/>
      <c r="AG227" s="157"/>
      <c r="AH227" s="157"/>
      <c r="AI227" s="215"/>
      <c r="AJ227" s="157"/>
      <c r="AK227" s="168"/>
      <c r="AL227" s="157"/>
      <c r="AM227" s="157"/>
      <c r="AN227" s="157"/>
      <c r="AO227" s="157"/>
      <c r="AP227" s="157"/>
      <c r="AQ227" s="157"/>
      <c r="AR227" s="157"/>
      <c r="AS227" s="157"/>
      <c r="AT227" s="157"/>
      <c r="AU227" s="157"/>
      <c r="AV227" s="215"/>
      <c r="AW227" s="157"/>
      <c r="AX227" s="157"/>
      <c r="AY227" s="215"/>
      <c r="AZ227" s="215"/>
      <c r="BA227" s="157"/>
      <c r="BB227" s="157"/>
      <c r="BC227" s="157"/>
      <c r="BD227" s="215"/>
      <c r="BE227" s="157"/>
      <c r="BF227" s="157"/>
      <c r="BG227" s="140">
        <f t="shared" si="119"/>
        <v>0</v>
      </c>
      <c r="BH227" s="140"/>
      <c r="BI227" s="140"/>
      <c r="BJ227" s="140"/>
      <c r="BK227" s="152" t="s">
        <v>409</v>
      </c>
      <c r="BL227" s="149" t="s">
        <v>199</v>
      </c>
      <c r="BM227" s="149" t="s">
        <v>631</v>
      </c>
      <c r="BN227" s="205" t="s">
        <v>105</v>
      </c>
      <c r="BO227" s="149" t="s">
        <v>803</v>
      </c>
      <c r="BP227" s="149" t="s">
        <v>606</v>
      </c>
      <c r="BQ227" s="206"/>
      <c r="BR227" s="207"/>
      <c r="BS227" s="46"/>
      <c r="BT227" s="46"/>
      <c r="BU227" s="46"/>
      <c r="BV227" s="46"/>
      <c r="BW227" s="46"/>
      <c r="BX227" s="46"/>
      <c r="BY227" s="46"/>
      <c r="BZ227" s="46"/>
      <c r="CA227" s="46"/>
      <c r="CB227" s="46"/>
      <c r="CC227" s="46"/>
      <c r="CD227" s="46"/>
      <c r="CE227" s="46" t="s">
        <v>522</v>
      </c>
      <c r="CF227" s="46"/>
      <c r="CG227" s="46"/>
      <c r="CH227" s="46"/>
      <c r="CI227" s="46"/>
      <c r="CJ227" s="46"/>
      <c r="CK227" s="46"/>
      <c r="CL227" s="46"/>
      <c r="CM227" s="46"/>
      <c r="CN227" s="46"/>
      <c r="CO227" s="46"/>
      <c r="CP227" s="46"/>
      <c r="CQ227" s="46"/>
      <c r="CR227" s="46"/>
      <c r="CS227" s="46"/>
      <c r="CT227" s="46"/>
      <c r="CU227" s="46"/>
      <c r="CV227" s="46"/>
      <c r="CW227" s="46"/>
      <c r="CX227" s="46"/>
      <c r="CY227" s="46"/>
      <c r="DR227" s="46" t="s">
        <v>852</v>
      </c>
    </row>
    <row r="228" spans="1:122" s="272" customFormat="1" ht="58.5" hidden="1" x14ac:dyDescent="0.35">
      <c r="A228" s="273" t="s">
        <v>794</v>
      </c>
      <c r="B228" s="276" t="s">
        <v>65</v>
      </c>
      <c r="C228" s="25">
        <f t="shared" si="102"/>
        <v>2.0699999999999998</v>
      </c>
      <c r="D228" s="25">
        <f>SUM(D229:D229)</f>
        <v>0</v>
      </c>
      <c r="E228" s="25">
        <f t="shared" si="77"/>
        <v>2.0699999999999998</v>
      </c>
      <c r="F228" s="25">
        <f t="shared" si="78"/>
        <v>2.0699999999999998</v>
      </c>
      <c r="G228" s="25">
        <f t="shared" ref="G228:L228" si="123">SUM(G229:G229)</f>
        <v>0</v>
      </c>
      <c r="H228" s="141">
        <f t="shared" si="123"/>
        <v>0</v>
      </c>
      <c r="I228" s="141">
        <f t="shared" si="123"/>
        <v>0</v>
      </c>
      <c r="J228" s="141">
        <f t="shared" si="123"/>
        <v>0</v>
      </c>
      <c r="K228" s="25">
        <f t="shared" si="123"/>
        <v>0</v>
      </c>
      <c r="L228" s="25">
        <f t="shared" si="123"/>
        <v>0</v>
      </c>
      <c r="M228" s="141">
        <f t="shared" si="111"/>
        <v>2.0699999999999998</v>
      </c>
      <c r="N228" s="141">
        <f t="shared" ref="N228:T228" si="124">SUM(N229:N229)</f>
        <v>0</v>
      </c>
      <c r="O228" s="141">
        <f t="shared" si="124"/>
        <v>0</v>
      </c>
      <c r="P228" s="25">
        <f t="shared" si="124"/>
        <v>2.0699999999999998</v>
      </c>
      <c r="Q228" s="141">
        <f t="shared" si="124"/>
        <v>0</v>
      </c>
      <c r="R228" s="25">
        <f t="shared" si="124"/>
        <v>0</v>
      </c>
      <c r="S228" s="141">
        <f t="shared" si="124"/>
        <v>0</v>
      </c>
      <c r="T228" s="141">
        <f t="shared" si="124"/>
        <v>0</v>
      </c>
      <c r="U228" s="25">
        <f t="shared" si="112"/>
        <v>0</v>
      </c>
      <c r="V228" s="141">
        <f t="shared" ref="V228:AC228" si="125">SUM(V229:V229)</f>
        <v>0</v>
      </c>
      <c r="W228" s="141">
        <f t="shared" si="125"/>
        <v>0</v>
      </c>
      <c r="X228" s="141">
        <f t="shared" si="125"/>
        <v>0</v>
      </c>
      <c r="Y228" s="141">
        <f t="shared" si="125"/>
        <v>0</v>
      </c>
      <c r="Z228" s="141">
        <f t="shared" si="125"/>
        <v>0</v>
      </c>
      <c r="AA228" s="141">
        <f t="shared" si="125"/>
        <v>0</v>
      </c>
      <c r="AB228" s="141">
        <f t="shared" si="125"/>
        <v>0</v>
      </c>
      <c r="AC228" s="141">
        <f t="shared" si="125"/>
        <v>0</v>
      </c>
      <c r="AD228" s="141">
        <f t="shared" si="113"/>
        <v>0</v>
      </c>
      <c r="AE228" s="141">
        <f t="shared" ref="AE228:BF228" si="126">SUM(AE229:AE229)</f>
        <v>0</v>
      </c>
      <c r="AF228" s="141">
        <f t="shared" si="126"/>
        <v>0</v>
      </c>
      <c r="AG228" s="141">
        <f t="shared" si="126"/>
        <v>0</v>
      </c>
      <c r="AH228" s="141">
        <f t="shared" si="126"/>
        <v>0</v>
      </c>
      <c r="AI228" s="141">
        <f t="shared" si="126"/>
        <v>0</v>
      </c>
      <c r="AJ228" s="141">
        <f t="shared" si="126"/>
        <v>0</v>
      </c>
      <c r="AK228" s="141">
        <f t="shared" si="126"/>
        <v>0</v>
      </c>
      <c r="AL228" s="141">
        <f t="shared" si="126"/>
        <v>0</v>
      </c>
      <c r="AM228" s="141">
        <f t="shared" si="126"/>
        <v>0</v>
      </c>
      <c r="AN228" s="141">
        <f t="shared" si="126"/>
        <v>0</v>
      </c>
      <c r="AO228" s="141">
        <f t="shared" si="126"/>
        <v>0</v>
      </c>
      <c r="AP228" s="141">
        <f t="shared" si="126"/>
        <v>0</v>
      </c>
      <c r="AQ228" s="141">
        <f t="shared" si="126"/>
        <v>0</v>
      </c>
      <c r="AR228" s="141">
        <f t="shared" si="126"/>
        <v>0</v>
      </c>
      <c r="AS228" s="141">
        <f t="shared" si="126"/>
        <v>0</v>
      </c>
      <c r="AT228" s="141">
        <f t="shared" si="126"/>
        <v>0</v>
      </c>
      <c r="AU228" s="141">
        <f t="shared" si="126"/>
        <v>0</v>
      </c>
      <c r="AV228" s="141">
        <f t="shared" si="126"/>
        <v>0</v>
      </c>
      <c r="AW228" s="141">
        <f t="shared" si="126"/>
        <v>0</v>
      </c>
      <c r="AX228" s="141">
        <f t="shared" si="126"/>
        <v>0</v>
      </c>
      <c r="AY228" s="141">
        <f t="shared" si="126"/>
        <v>0</v>
      </c>
      <c r="AZ228" s="141">
        <f t="shared" si="126"/>
        <v>0</v>
      </c>
      <c r="BA228" s="141">
        <f t="shared" si="126"/>
        <v>0</v>
      </c>
      <c r="BB228" s="141">
        <f t="shared" si="126"/>
        <v>0</v>
      </c>
      <c r="BC228" s="141">
        <f t="shared" si="126"/>
        <v>0</v>
      </c>
      <c r="BD228" s="141">
        <f t="shared" si="126"/>
        <v>0</v>
      </c>
      <c r="BE228" s="141">
        <f t="shared" si="126"/>
        <v>0</v>
      </c>
      <c r="BF228" s="141">
        <f t="shared" si="126"/>
        <v>0</v>
      </c>
      <c r="BG228" s="25">
        <f t="shared" si="119"/>
        <v>0</v>
      </c>
      <c r="BH228" s="141">
        <f>SUM(BH229:BH229)</f>
        <v>0</v>
      </c>
      <c r="BI228" s="141">
        <f>SUM(BI229:BI229)</f>
        <v>0</v>
      </c>
      <c r="BJ228" s="141">
        <f>SUM(BJ229:BJ229)</f>
        <v>0</v>
      </c>
      <c r="BK228" s="29"/>
      <c r="BL228" s="31"/>
      <c r="BM228" s="27"/>
      <c r="BN228" s="31"/>
      <c r="BO228" s="31"/>
      <c r="BP228" s="275">
        <v>0</v>
      </c>
      <c r="BQ228" s="36"/>
      <c r="BR228" s="166"/>
      <c r="BS228" s="26"/>
      <c r="BT228" s="26"/>
      <c r="BU228" s="26"/>
      <c r="BV228" s="26"/>
      <c r="BW228" s="26"/>
      <c r="BX228" s="26"/>
      <c r="BY228" s="26"/>
      <c r="BZ228" s="39"/>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row>
    <row r="229" spans="1:122" ht="56.25" hidden="1" x14ac:dyDescent="0.3">
      <c r="A229" s="149">
        <v>1</v>
      </c>
      <c r="B229" s="56" t="s">
        <v>292</v>
      </c>
      <c r="C229" s="140">
        <f t="shared" si="102"/>
        <v>2.0699999999999998</v>
      </c>
      <c r="D229" s="140"/>
      <c r="E229" s="140">
        <f t="shared" si="77"/>
        <v>2.0699999999999998</v>
      </c>
      <c r="F229" s="140">
        <f t="shared" si="78"/>
        <v>2.0699999999999998</v>
      </c>
      <c r="G229" s="140">
        <f>H229+I229+J229</f>
        <v>0</v>
      </c>
      <c r="H229" s="157"/>
      <c r="I229" s="157"/>
      <c r="J229" s="157"/>
      <c r="K229" s="157"/>
      <c r="L229" s="157"/>
      <c r="M229" s="140">
        <f t="shared" si="111"/>
        <v>2.0699999999999998</v>
      </c>
      <c r="N229" s="157"/>
      <c r="O229" s="157"/>
      <c r="P229" s="157">
        <v>2.0699999999999998</v>
      </c>
      <c r="Q229" s="157"/>
      <c r="R229" s="157"/>
      <c r="S229" s="157"/>
      <c r="T229" s="157"/>
      <c r="U229" s="140">
        <f t="shared" si="112"/>
        <v>0</v>
      </c>
      <c r="V229" s="157"/>
      <c r="W229" s="157"/>
      <c r="X229" s="157"/>
      <c r="Y229" s="157"/>
      <c r="Z229" s="157"/>
      <c r="AA229" s="157"/>
      <c r="AB229" s="157"/>
      <c r="AC229" s="157"/>
      <c r="AD229" s="141">
        <f t="shared" si="113"/>
        <v>0</v>
      </c>
      <c r="AE229" s="157"/>
      <c r="AF229" s="157"/>
      <c r="AG229" s="157"/>
      <c r="AH229" s="157"/>
      <c r="AI229" s="157"/>
      <c r="AJ229" s="157"/>
      <c r="AK229" s="168"/>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40">
        <f t="shared" si="119"/>
        <v>0</v>
      </c>
      <c r="BH229" s="56"/>
      <c r="BI229" s="56"/>
      <c r="BJ229" s="56"/>
      <c r="BK229" s="152" t="s">
        <v>409</v>
      </c>
      <c r="BL229" s="149" t="s">
        <v>169</v>
      </c>
      <c r="BM229" s="149" t="s">
        <v>430</v>
      </c>
      <c r="BN229" s="149" t="s">
        <v>106</v>
      </c>
      <c r="BO229" s="149" t="s">
        <v>763</v>
      </c>
      <c r="BP229" s="149" t="s">
        <v>606</v>
      </c>
      <c r="BQ229" s="60" t="s">
        <v>392</v>
      </c>
      <c r="BS229" s="61"/>
      <c r="BT229" s="170" t="s">
        <v>79</v>
      </c>
      <c r="BU229" s="61"/>
      <c r="BZ229" s="39">
        <f>SUM(G229:BJ229)</f>
        <v>4.1399999999999997</v>
      </c>
      <c r="DG229" s="46" t="s">
        <v>757</v>
      </c>
      <c r="DR229" s="46" t="s">
        <v>852</v>
      </c>
    </row>
    <row r="230" spans="1:122" s="272" customFormat="1" ht="39" hidden="1" x14ac:dyDescent="0.35">
      <c r="A230" s="273" t="s">
        <v>795</v>
      </c>
      <c r="B230" s="274" t="s">
        <v>601</v>
      </c>
      <c r="C230" s="25">
        <f t="shared" si="102"/>
        <v>1E-3</v>
      </c>
      <c r="D230" s="277">
        <f>SUM(D231:D234)</f>
        <v>0</v>
      </c>
      <c r="E230" s="25">
        <f t="shared" si="77"/>
        <v>1E-3</v>
      </c>
      <c r="F230" s="25">
        <f t="shared" si="78"/>
        <v>1E-3</v>
      </c>
      <c r="G230" s="277">
        <f t="shared" ref="G230:L230" si="127">SUM(G231)</f>
        <v>0</v>
      </c>
      <c r="H230" s="224">
        <f t="shared" si="127"/>
        <v>0</v>
      </c>
      <c r="I230" s="224">
        <f t="shared" si="127"/>
        <v>0</v>
      </c>
      <c r="J230" s="224">
        <f t="shared" si="127"/>
        <v>0</v>
      </c>
      <c r="K230" s="277">
        <f t="shared" si="127"/>
        <v>0</v>
      </c>
      <c r="L230" s="277">
        <f t="shared" si="127"/>
        <v>1E-3</v>
      </c>
      <c r="M230" s="141">
        <f t="shared" si="111"/>
        <v>0</v>
      </c>
      <c r="N230" s="224">
        <f t="shared" ref="N230:T230" si="128">SUM(N231)</f>
        <v>0</v>
      </c>
      <c r="O230" s="224">
        <f t="shared" si="128"/>
        <v>0</v>
      </c>
      <c r="P230" s="277">
        <f t="shared" si="128"/>
        <v>0</v>
      </c>
      <c r="Q230" s="224">
        <f t="shared" si="128"/>
        <v>0</v>
      </c>
      <c r="R230" s="277">
        <f t="shared" si="128"/>
        <v>0</v>
      </c>
      <c r="S230" s="224">
        <f t="shared" si="128"/>
        <v>0</v>
      </c>
      <c r="T230" s="224">
        <f t="shared" si="128"/>
        <v>0</v>
      </c>
      <c r="U230" s="25">
        <f t="shared" si="112"/>
        <v>0</v>
      </c>
      <c r="V230" s="224">
        <f t="shared" ref="V230:AC230" si="129">SUM(V231)</f>
        <v>0</v>
      </c>
      <c r="W230" s="224">
        <f t="shared" si="129"/>
        <v>0</v>
      </c>
      <c r="X230" s="224">
        <f t="shared" si="129"/>
        <v>0</v>
      </c>
      <c r="Y230" s="224">
        <f t="shared" si="129"/>
        <v>0</v>
      </c>
      <c r="Z230" s="224">
        <f t="shared" si="129"/>
        <v>0</v>
      </c>
      <c r="AA230" s="224">
        <f t="shared" si="129"/>
        <v>0</v>
      </c>
      <c r="AB230" s="224">
        <f t="shared" si="129"/>
        <v>0</v>
      </c>
      <c r="AC230" s="224">
        <f t="shared" si="129"/>
        <v>0</v>
      </c>
      <c r="AD230" s="141">
        <f t="shared" si="113"/>
        <v>0</v>
      </c>
      <c r="AE230" s="224">
        <f t="shared" ref="AE230:BF230" si="130">SUM(AE231)</f>
        <v>0</v>
      </c>
      <c r="AF230" s="224">
        <f t="shared" si="130"/>
        <v>0</v>
      </c>
      <c r="AG230" s="224">
        <f t="shared" si="130"/>
        <v>0</v>
      </c>
      <c r="AH230" s="224">
        <f t="shared" si="130"/>
        <v>0</v>
      </c>
      <c r="AI230" s="224">
        <f t="shared" si="130"/>
        <v>0</v>
      </c>
      <c r="AJ230" s="224">
        <f t="shared" si="130"/>
        <v>0</v>
      </c>
      <c r="AK230" s="224">
        <f t="shared" si="130"/>
        <v>0</v>
      </c>
      <c r="AL230" s="224">
        <f t="shared" si="130"/>
        <v>0</v>
      </c>
      <c r="AM230" s="224">
        <f t="shared" si="130"/>
        <v>0</v>
      </c>
      <c r="AN230" s="224">
        <f t="shared" si="130"/>
        <v>0</v>
      </c>
      <c r="AO230" s="224">
        <f t="shared" si="130"/>
        <v>0</v>
      </c>
      <c r="AP230" s="224">
        <f t="shared" si="130"/>
        <v>0</v>
      </c>
      <c r="AQ230" s="224">
        <f t="shared" si="130"/>
        <v>0</v>
      </c>
      <c r="AR230" s="224">
        <f t="shared" si="130"/>
        <v>0</v>
      </c>
      <c r="AS230" s="224">
        <f t="shared" si="130"/>
        <v>0</v>
      </c>
      <c r="AT230" s="224">
        <f t="shared" si="130"/>
        <v>0</v>
      </c>
      <c r="AU230" s="224">
        <f t="shared" si="130"/>
        <v>0</v>
      </c>
      <c r="AV230" s="224">
        <f t="shared" si="130"/>
        <v>0</v>
      </c>
      <c r="AW230" s="224">
        <f t="shared" si="130"/>
        <v>0</v>
      </c>
      <c r="AX230" s="224">
        <f t="shared" si="130"/>
        <v>0</v>
      </c>
      <c r="AY230" s="224">
        <f t="shared" si="130"/>
        <v>0</v>
      </c>
      <c r="AZ230" s="224">
        <f t="shared" si="130"/>
        <v>0</v>
      </c>
      <c r="BA230" s="224">
        <f t="shared" si="130"/>
        <v>0</v>
      </c>
      <c r="BB230" s="224">
        <f t="shared" si="130"/>
        <v>0</v>
      </c>
      <c r="BC230" s="224">
        <f t="shared" si="130"/>
        <v>0</v>
      </c>
      <c r="BD230" s="224">
        <f t="shared" si="130"/>
        <v>0</v>
      </c>
      <c r="BE230" s="224">
        <f t="shared" si="130"/>
        <v>0</v>
      </c>
      <c r="BF230" s="224">
        <f t="shared" si="130"/>
        <v>0</v>
      </c>
      <c r="BG230" s="25">
        <f t="shared" si="119"/>
        <v>0</v>
      </c>
      <c r="BH230" s="224">
        <f>SUM(BH231)</f>
        <v>0</v>
      </c>
      <c r="BI230" s="224">
        <f>SUM(BI231)</f>
        <v>0</v>
      </c>
      <c r="BJ230" s="224">
        <f>SUM(BJ231)</f>
        <v>0</v>
      </c>
      <c r="BK230" s="224">
        <f>SUM(BK231)</f>
        <v>0</v>
      </c>
      <c r="BL230" s="277">
        <f>SUM(BL231)</f>
        <v>0</v>
      </c>
      <c r="BM230" s="27"/>
      <c r="BN230" s="31"/>
      <c r="BO230" s="31"/>
      <c r="BP230" s="275">
        <v>0</v>
      </c>
      <c r="BQ230" s="60"/>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row>
    <row r="231" spans="1:122" ht="52.35" hidden="1" customHeight="1" x14ac:dyDescent="0.3">
      <c r="A231" s="149">
        <v>1</v>
      </c>
      <c r="B231" s="56" t="s">
        <v>804</v>
      </c>
      <c r="C231" s="225">
        <f t="shared" si="102"/>
        <v>1E-3</v>
      </c>
      <c r="D231" s="140"/>
      <c r="E231" s="225">
        <f t="shared" si="77"/>
        <v>1E-3</v>
      </c>
      <c r="F231" s="140">
        <f t="shared" si="78"/>
        <v>1E-3</v>
      </c>
      <c r="G231" s="140">
        <f>H231+I231+J231</f>
        <v>0</v>
      </c>
      <c r="H231" s="215"/>
      <c r="I231" s="157"/>
      <c r="J231" s="157"/>
      <c r="K231" s="215"/>
      <c r="L231" s="226">
        <v>1E-3</v>
      </c>
      <c r="M231" s="140">
        <f t="shared" si="111"/>
        <v>0</v>
      </c>
      <c r="N231" s="215"/>
      <c r="O231" s="157"/>
      <c r="P231" s="215"/>
      <c r="Q231" s="157"/>
      <c r="R231" s="215"/>
      <c r="S231" s="157"/>
      <c r="T231" s="157"/>
      <c r="U231" s="140">
        <f t="shared" si="112"/>
        <v>0</v>
      </c>
      <c r="V231" s="157"/>
      <c r="W231" s="157"/>
      <c r="X231" s="157"/>
      <c r="Y231" s="157"/>
      <c r="Z231" s="215"/>
      <c r="AA231" s="157"/>
      <c r="AB231" s="157"/>
      <c r="AC231" s="157"/>
      <c r="AD231" s="141">
        <f t="shared" si="113"/>
        <v>0</v>
      </c>
      <c r="AE231" s="215"/>
      <c r="AF231" s="215"/>
      <c r="AG231" s="157"/>
      <c r="AH231" s="157"/>
      <c r="AI231" s="215"/>
      <c r="AJ231" s="157"/>
      <c r="AK231" s="168"/>
      <c r="AL231" s="157"/>
      <c r="AM231" s="157"/>
      <c r="AN231" s="157"/>
      <c r="AO231" s="157"/>
      <c r="AP231" s="157"/>
      <c r="AQ231" s="157"/>
      <c r="AR231" s="157"/>
      <c r="AS231" s="157"/>
      <c r="AT231" s="157"/>
      <c r="AU231" s="157"/>
      <c r="AV231" s="215"/>
      <c r="AW231" s="157"/>
      <c r="AX231" s="157"/>
      <c r="AY231" s="215"/>
      <c r="AZ231" s="215"/>
      <c r="BA231" s="157"/>
      <c r="BB231" s="157"/>
      <c r="BC231" s="157"/>
      <c r="BD231" s="215"/>
      <c r="BE231" s="157"/>
      <c r="BF231" s="157"/>
      <c r="BG231" s="140">
        <f t="shared" si="119"/>
        <v>0</v>
      </c>
      <c r="BH231" s="56"/>
      <c r="BI231" s="149"/>
      <c r="BJ231" s="56"/>
      <c r="BK231" s="152" t="s">
        <v>409</v>
      </c>
      <c r="BL231" s="149" t="s">
        <v>169</v>
      </c>
      <c r="BM231" s="149"/>
      <c r="BN231" s="149" t="s">
        <v>121</v>
      </c>
      <c r="BO231" s="149" t="s">
        <v>565</v>
      </c>
      <c r="BP231" s="149" t="s">
        <v>606</v>
      </c>
      <c r="BR231" s="46"/>
      <c r="BS231" s="227"/>
      <c r="BT231" s="170"/>
      <c r="BU231" s="132"/>
      <c r="BV231" s="46"/>
      <c r="BW231" s="46"/>
      <c r="BX231" s="46"/>
      <c r="BY231" s="46"/>
      <c r="BZ231" s="46"/>
      <c r="CA231" s="46"/>
      <c r="CB231" s="46"/>
      <c r="CC231" s="46"/>
      <c r="CD231" s="46"/>
      <c r="CE231" s="46" t="s">
        <v>523</v>
      </c>
      <c r="CF231" s="46"/>
      <c r="CG231" s="46"/>
      <c r="CH231" s="46"/>
      <c r="CI231" s="46"/>
      <c r="CJ231" s="46"/>
      <c r="CK231" s="46"/>
      <c r="CL231" s="46"/>
      <c r="CM231" s="46"/>
      <c r="CN231" s="46"/>
      <c r="CO231" s="46"/>
      <c r="CP231" s="46"/>
      <c r="CQ231" s="46"/>
      <c r="CR231" s="46"/>
      <c r="CS231" s="46"/>
      <c r="CT231" s="46"/>
      <c r="CU231" s="46"/>
      <c r="CV231" s="46"/>
      <c r="CW231" s="46"/>
      <c r="CX231" s="46"/>
      <c r="CY231" s="46"/>
      <c r="DR231" s="250" t="s">
        <v>853</v>
      </c>
    </row>
    <row r="232" spans="1:122" s="272" customFormat="1" ht="39" hidden="1" x14ac:dyDescent="0.35">
      <c r="A232" s="273" t="s">
        <v>159</v>
      </c>
      <c r="B232" s="274" t="s">
        <v>66</v>
      </c>
      <c r="C232" s="7">
        <f t="shared" si="102"/>
        <v>0</v>
      </c>
      <c r="D232" s="25"/>
      <c r="E232" s="25">
        <f t="shared" si="77"/>
        <v>0</v>
      </c>
      <c r="F232" s="25">
        <f t="shared" si="78"/>
        <v>0</v>
      </c>
      <c r="G232" s="25">
        <f>H232+I232+J232</f>
        <v>0</v>
      </c>
      <c r="H232" s="141"/>
      <c r="I232" s="141"/>
      <c r="J232" s="141"/>
      <c r="K232" s="25"/>
      <c r="L232" s="25"/>
      <c r="M232" s="141">
        <f t="shared" si="111"/>
        <v>0</v>
      </c>
      <c r="N232" s="141"/>
      <c r="O232" s="141"/>
      <c r="P232" s="25"/>
      <c r="Q232" s="141"/>
      <c r="R232" s="25"/>
      <c r="S232" s="141"/>
      <c r="T232" s="141"/>
      <c r="U232" s="25">
        <f t="shared" si="112"/>
        <v>0</v>
      </c>
      <c r="V232" s="141"/>
      <c r="W232" s="141"/>
      <c r="X232" s="141"/>
      <c r="Y232" s="141"/>
      <c r="Z232" s="141"/>
      <c r="AA232" s="141"/>
      <c r="AB232" s="141"/>
      <c r="AC232" s="141"/>
      <c r="AD232" s="141">
        <f t="shared" si="113"/>
        <v>0</v>
      </c>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25">
        <f t="shared" si="119"/>
        <v>0</v>
      </c>
      <c r="BH232" s="141"/>
      <c r="BI232" s="141"/>
      <c r="BJ232" s="141"/>
      <c r="BK232" s="29"/>
      <c r="BL232" s="31"/>
      <c r="BM232" s="29"/>
      <c r="BN232" s="31"/>
      <c r="BO232" s="31"/>
      <c r="BP232" s="275">
        <v>0</v>
      </c>
      <c r="BQ232" s="36"/>
      <c r="BR232" s="26"/>
      <c r="BS232" s="26"/>
      <c r="BT232" s="26"/>
      <c r="BU232" s="26"/>
      <c r="BV232" s="26"/>
      <c r="BW232" s="26"/>
      <c r="BX232" s="26"/>
      <c r="BY232" s="26"/>
      <c r="BZ232" s="39"/>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row>
    <row r="233" spans="1:122" s="272" customFormat="1" ht="19.5" hidden="1" x14ac:dyDescent="0.35">
      <c r="A233" s="273" t="s">
        <v>159</v>
      </c>
      <c r="B233" s="274" t="s">
        <v>67</v>
      </c>
      <c r="C233" s="7">
        <f t="shared" si="102"/>
        <v>0</v>
      </c>
      <c r="D233" s="25"/>
      <c r="E233" s="25">
        <f t="shared" ref="E233:E296" si="131">F233+U233+BG233</f>
        <v>0</v>
      </c>
      <c r="F233" s="25">
        <f t="shared" ref="F233:F296" si="132">G233+K233+L233+M233+R233+S233+T233</f>
        <v>0</v>
      </c>
      <c r="G233" s="25">
        <f>H233+I233+J233</f>
        <v>0</v>
      </c>
      <c r="H233" s="141"/>
      <c r="I233" s="141"/>
      <c r="J233" s="141"/>
      <c r="K233" s="25"/>
      <c r="L233" s="25"/>
      <c r="M233" s="141">
        <f t="shared" si="111"/>
        <v>0</v>
      </c>
      <c r="N233" s="141"/>
      <c r="O233" s="141"/>
      <c r="P233" s="25"/>
      <c r="Q233" s="141"/>
      <c r="R233" s="25"/>
      <c r="S233" s="141"/>
      <c r="T233" s="141"/>
      <c r="U233" s="25">
        <f t="shared" si="112"/>
        <v>0</v>
      </c>
      <c r="V233" s="141"/>
      <c r="W233" s="141"/>
      <c r="X233" s="141"/>
      <c r="Y233" s="141"/>
      <c r="Z233" s="141"/>
      <c r="AA233" s="141"/>
      <c r="AB233" s="141"/>
      <c r="AC233" s="141"/>
      <c r="AD233" s="141">
        <f t="shared" si="113"/>
        <v>0</v>
      </c>
      <c r="AE233" s="141"/>
      <c r="AF233" s="141"/>
      <c r="AG233" s="141"/>
      <c r="AH233" s="141"/>
      <c r="AI233" s="141"/>
      <c r="AJ233" s="141"/>
      <c r="AK233" s="141"/>
      <c r="AL233" s="141"/>
      <c r="AM233" s="141"/>
      <c r="AN233" s="141"/>
      <c r="AO233" s="141"/>
      <c r="AP233" s="141"/>
      <c r="AQ233" s="141"/>
      <c r="AR233" s="141"/>
      <c r="AS233" s="141">
        <v>0</v>
      </c>
      <c r="AT233" s="141"/>
      <c r="AU233" s="141"/>
      <c r="AV233" s="141"/>
      <c r="AW233" s="141"/>
      <c r="AX233" s="141"/>
      <c r="AY233" s="141"/>
      <c r="AZ233" s="141"/>
      <c r="BA233" s="141"/>
      <c r="BB233" s="141"/>
      <c r="BC233" s="141"/>
      <c r="BD233" s="141"/>
      <c r="BE233" s="141"/>
      <c r="BF233" s="141"/>
      <c r="BG233" s="25">
        <f t="shared" si="119"/>
        <v>0</v>
      </c>
      <c r="BH233" s="141"/>
      <c r="BI233" s="141"/>
      <c r="BJ233" s="141"/>
      <c r="BK233" s="29"/>
      <c r="BL233" s="31"/>
      <c r="BM233" s="27"/>
      <c r="BN233" s="31"/>
      <c r="BO233" s="31"/>
      <c r="BP233" s="275">
        <v>0</v>
      </c>
      <c r="BQ233" s="36"/>
      <c r="BR233" s="166"/>
      <c r="BS233" s="26"/>
      <c r="BT233" s="26"/>
      <c r="BU233" s="26"/>
      <c r="BV233" s="26"/>
      <c r="BW233" s="26"/>
      <c r="BX233" s="26"/>
      <c r="BY233" s="26"/>
      <c r="BZ233" s="39"/>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row>
    <row r="234" spans="1:122" s="26" customFormat="1" hidden="1" x14ac:dyDescent="0.3">
      <c r="A234" s="29" t="s">
        <v>296</v>
      </c>
      <c r="B234" s="167" t="s">
        <v>68</v>
      </c>
      <c r="C234" s="140">
        <f t="shared" si="102"/>
        <v>0</v>
      </c>
      <c r="D234" s="141"/>
      <c r="E234" s="141">
        <f t="shared" si="131"/>
        <v>0</v>
      </c>
      <c r="F234" s="141">
        <f t="shared" si="132"/>
        <v>0</v>
      </c>
      <c r="G234" s="141"/>
      <c r="H234" s="141"/>
      <c r="I234" s="141"/>
      <c r="J234" s="141"/>
      <c r="K234" s="141"/>
      <c r="L234" s="141"/>
      <c r="M234" s="141">
        <f t="shared" si="111"/>
        <v>0</v>
      </c>
      <c r="N234" s="141"/>
      <c r="O234" s="141"/>
      <c r="P234" s="141"/>
      <c r="Q234" s="141"/>
      <c r="R234" s="141"/>
      <c r="S234" s="141"/>
      <c r="T234" s="141"/>
      <c r="U234" s="141">
        <f t="shared" si="112"/>
        <v>0</v>
      </c>
      <c r="V234" s="141"/>
      <c r="W234" s="141"/>
      <c r="X234" s="141"/>
      <c r="Y234" s="141"/>
      <c r="Z234" s="141"/>
      <c r="AA234" s="141"/>
      <c r="AB234" s="141"/>
      <c r="AC234" s="141"/>
      <c r="AD234" s="141">
        <f t="shared" si="113"/>
        <v>0</v>
      </c>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f t="shared" si="119"/>
        <v>0</v>
      </c>
      <c r="BH234" s="141"/>
      <c r="BI234" s="141"/>
      <c r="BJ234" s="141"/>
      <c r="BK234" s="29"/>
      <c r="BL234" s="29"/>
      <c r="BM234" s="27"/>
      <c r="BN234" s="29"/>
      <c r="BO234" s="29"/>
      <c r="BP234" s="143">
        <v>0</v>
      </c>
      <c r="BQ234" s="36"/>
      <c r="BR234" s="166"/>
      <c r="BZ234" s="39"/>
    </row>
    <row r="235" spans="1:122" s="26" customFormat="1" hidden="1" x14ac:dyDescent="0.3">
      <c r="A235" s="29" t="s">
        <v>298</v>
      </c>
      <c r="B235" s="139" t="s">
        <v>32</v>
      </c>
      <c r="C235" s="140">
        <f t="shared" si="102"/>
        <v>0</v>
      </c>
      <c r="D235" s="141"/>
      <c r="E235" s="141">
        <f t="shared" si="131"/>
        <v>0</v>
      </c>
      <c r="F235" s="141">
        <f t="shared" si="132"/>
        <v>0</v>
      </c>
      <c r="G235" s="141">
        <f>H235+I235+J235</f>
        <v>0</v>
      </c>
      <c r="H235" s="141"/>
      <c r="I235" s="141"/>
      <c r="J235" s="141"/>
      <c r="K235" s="141"/>
      <c r="L235" s="141"/>
      <c r="M235" s="141">
        <f t="shared" si="111"/>
        <v>0</v>
      </c>
      <c r="N235" s="141"/>
      <c r="O235" s="141"/>
      <c r="P235" s="141"/>
      <c r="Q235" s="141"/>
      <c r="R235" s="141"/>
      <c r="S235" s="141"/>
      <c r="T235" s="141"/>
      <c r="U235" s="141">
        <f t="shared" si="112"/>
        <v>0</v>
      </c>
      <c r="V235" s="141"/>
      <c r="W235" s="141"/>
      <c r="X235" s="141"/>
      <c r="Y235" s="141"/>
      <c r="Z235" s="141"/>
      <c r="AA235" s="141"/>
      <c r="AB235" s="141"/>
      <c r="AC235" s="141"/>
      <c r="AD235" s="141">
        <f t="shared" si="113"/>
        <v>0</v>
      </c>
      <c r="AE235" s="141"/>
      <c r="AF235" s="141"/>
      <c r="AG235" s="141"/>
      <c r="AH235" s="141"/>
      <c r="AI235" s="141"/>
      <c r="AJ235" s="141"/>
      <c r="AK235" s="141"/>
      <c r="AL235" s="141"/>
      <c r="AM235" s="141"/>
      <c r="AN235" s="141"/>
      <c r="AO235" s="141"/>
      <c r="AP235" s="141"/>
      <c r="AQ235" s="141"/>
      <c r="AR235" s="141"/>
      <c r="AS235" s="141">
        <v>0</v>
      </c>
      <c r="AT235" s="141"/>
      <c r="AU235" s="141"/>
      <c r="AV235" s="141"/>
      <c r="AW235" s="141"/>
      <c r="AX235" s="141"/>
      <c r="AY235" s="141"/>
      <c r="AZ235" s="141"/>
      <c r="BA235" s="141"/>
      <c r="BB235" s="141"/>
      <c r="BC235" s="141"/>
      <c r="BD235" s="141"/>
      <c r="BE235" s="141"/>
      <c r="BF235" s="141"/>
      <c r="BG235" s="141">
        <f t="shared" si="119"/>
        <v>0</v>
      </c>
      <c r="BH235" s="141"/>
      <c r="BI235" s="141"/>
      <c r="BJ235" s="141"/>
      <c r="BK235" s="29"/>
      <c r="BL235" s="29"/>
      <c r="BM235" s="29"/>
      <c r="BN235" s="29"/>
      <c r="BO235" s="29"/>
      <c r="BP235" s="143">
        <v>0</v>
      </c>
      <c r="BQ235" s="36"/>
      <c r="BZ235" s="39"/>
    </row>
    <row r="236" spans="1:122" s="26" customFormat="1" hidden="1" x14ac:dyDescent="0.3">
      <c r="A236" s="29" t="s">
        <v>299</v>
      </c>
      <c r="B236" s="139" t="s">
        <v>33</v>
      </c>
      <c r="C236" s="141">
        <f t="shared" si="102"/>
        <v>0.2</v>
      </c>
      <c r="D236" s="141">
        <f>SUM(D173:D176)</f>
        <v>0</v>
      </c>
      <c r="E236" s="141">
        <f t="shared" si="131"/>
        <v>0.2</v>
      </c>
      <c r="F236" s="141">
        <f t="shared" si="132"/>
        <v>0.2</v>
      </c>
      <c r="G236" s="141">
        <f t="shared" ref="G236:L236" si="133">SUM(G237:G238)</f>
        <v>0</v>
      </c>
      <c r="H236" s="141">
        <f t="shared" si="133"/>
        <v>0</v>
      </c>
      <c r="I236" s="141">
        <f t="shared" si="133"/>
        <v>0</v>
      </c>
      <c r="J236" s="141">
        <f t="shared" si="133"/>
        <v>0</v>
      </c>
      <c r="K236" s="141">
        <f t="shared" si="133"/>
        <v>0.2</v>
      </c>
      <c r="L236" s="141">
        <f t="shared" si="133"/>
        <v>0</v>
      </c>
      <c r="M236" s="141">
        <f t="shared" si="111"/>
        <v>0</v>
      </c>
      <c r="N236" s="141">
        <f t="shared" ref="N236:T236" si="134">SUM(N237:N238)</f>
        <v>0</v>
      </c>
      <c r="O236" s="141">
        <f t="shared" si="134"/>
        <v>0</v>
      </c>
      <c r="P236" s="141">
        <f t="shared" si="134"/>
        <v>0</v>
      </c>
      <c r="Q236" s="141">
        <f t="shared" si="134"/>
        <v>0</v>
      </c>
      <c r="R236" s="141">
        <f t="shared" si="134"/>
        <v>0</v>
      </c>
      <c r="S236" s="141">
        <f t="shared" si="134"/>
        <v>0</v>
      </c>
      <c r="T236" s="141">
        <f t="shared" si="134"/>
        <v>0</v>
      </c>
      <c r="U236" s="141">
        <f t="shared" si="112"/>
        <v>0</v>
      </c>
      <c r="V236" s="141">
        <f t="shared" ref="V236:AC236" si="135">SUM(V237:V238)</f>
        <v>0</v>
      </c>
      <c r="W236" s="141">
        <f t="shared" si="135"/>
        <v>0</v>
      </c>
      <c r="X236" s="141">
        <f t="shared" si="135"/>
        <v>0</v>
      </c>
      <c r="Y236" s="141">
        <f t="shared" si="135"/>
        <v>0</v>
      </c>
      <c r="Z236" s="141">
        <f t="shared" si="135"/>
        <v>0</v>
      </c>
      <c r="AA236" s="141">
        <f t="shared" si="135"/>
        <v>0</v>
      </c>
      <c r="AB236" s="141">
        <f t="shared" si="135"/>
        <v>0</v>
      </c>
      <c r="AC236" s="141">
        <f t="shared" si="135"/>
        <v>0</v>
      </c>
      <c r="AD236" s="141">
        <f t="shared" si="113"/>
        <v>0</v>
      </c>
      <c r="AE236" s="141">
        <f t="shared" ref="AE236:BF236" si="136">SUM(AE237:AE238)</f>
        <v>0</v>
      </c>
      <c r="AF236" s="141">
        <f t="shared" si="136"/>
        <v>0</v>
      </c>
      <c r="AG236" s="141">
        <f t="shared" si="136"/>
        <v>0</v>
      </c>
      <c r="AH236" s="141">
        <f t="shared" si="136"/>
        <v>0</v>
      </c>
      <c r="AI236" s="141">
        <f t="shared" si="136"/>
        <v>0</v>
      </c>
      <c r="AJ236" s="141">
        <f t="shared" si="136"/>
        <v>0</v>
      </c>
      <c r="AK236" s="141">
        <f t="shared" si="136"/>
        <v>0</v>
      </c>
      <c r="AL236" s="141">
        <f t="shared" si="136"/>
        <v>0</v>
      </c>
      <c r="AM236" s="141">
        <f t="shared" si="136"/>
        <v>0</v>
      </c>
      <c r="AN236" s="141">
        <f t="shared" si="136"/>
        <v>0</v>
      </c>
      <c r="AO236" s="141">
        <f t="shared" si="136"/>
        <v>0</v>
      </c>
      <c r="AP236" s="141">
        <f t="shared" si="136"/>
        <v>0</v>
      </c>
      <c r="AQ236" s="141">
        <f t="shared" si="136"/>
        <v>0</v>
      </c>
      <c r="AR236" s="141">
        <f t="shared" si="136"/>
        <v>0</v>
      </c>
      <c r="AS236" s="141">
        <f t="shared" si="136"/>
        <v>0</v>
      </c>
      <c r="AT236" s="141">
        <f t="shared" si="136"/>
        <v>0</v>
      </c>
      <c r="AU236" s="141">
        <f t="shared" si="136"/>
        <v>0</v>
      </c>
      <c r="AV236" s="141">
        <f t="shared" si="136"/>
        <v>0</v>
      </c>
      <c r="AW236" s="141">
        <f t="shared" si="136"/>
        <v>0</v>
      </c>
      <c r="AX236" s="141">
        <f t="shared" si="136"/>
        <v>0</v>
      </c>
      <c r="AY236" s="141">
        <f t="shared" si="136"/>
        <v>0</v>
      </c>
      <c r="AZ236" s="141">
        <f t="shared" si="136"/>
        <v>0</v>
      </c>
      <c r="BA236" s="141">
        <f t="shared" si="136"/>
        <v>0</v>
      </c>
      <c r="BB236" s="141">
        <f t="shared" si="136"/>
        <v>0</v>
      </c>
      <c r="BC236" s="141">
        <f t="shared" si="136"/>
        <v>0</v>
      </c>
      <c r="BD236" s="141">
        <f t="shared" si="136"/>
        <v>0</v>
      </c>
      <c r="BE236" s="141">
        <f t="shared" si="136"/>
        <v>0</v>
      </c>
      <c r="BF236" s="141">
        <f t="shared" si="136"/>
        <v>0</v>
      </c>
      <c r="BG236" s="141">
        <f t="shared" si="119"/>
        <v>0</v>
      </c>
      <c r="BH236" s="141">
        <f>SUM(BH237:BH238)</f>
        <v>0</v>
      </c>
      <c r="BI236" s="141">
        <f>SUM(BI237:BI238)</f>
        <v>0</v>
      </c>
      <c r="BJ236" s="141">
        <f>SUM(BJ237:BJ238)</f>
        <v>0</v>
      </c>
      <c r="BK236" s="29"/>
      <c r="BL236" s="29"/>
      <c r="BM236" s="27"/>
      <c r="BN236" s="29"/>
      <c r="BO236" s="29"/>
      <c r="BP236" s="143">
        <v>0</v>
      </c>
      <c r="BQ236" s="36"/>
      <c r="BZ236" s="39"/>
    </row>
    <row r="237" spans="1:122" s="250" customFormat="1" ht="56.25" hidden="1" x14ac:dyDescent="0.3">
      <c r="A237" s="239">
        <v>1</v>
      </c>
      <c r="B237" s="246" t="s">
        <v>390</v>
      </c>
      <c r="C237" s="241">
        <f t="shared" si="102"/>
        <v>0.1</v>
      </c>
      <c r="D237" s="241"/>
      <c r="E237" s="241">
        <f t="shared" si="131"/>
        <v>0.1</v>
      </c>
      <c r="F237" s="241">
        <f t="shared" si="132"/>
        <v>0.1</v>
      </c>
      <c r="G237" s="150"/>
      <c r="H237" s="150"/>
      <c r="I237" s="150"/>
      <c r="J237" s="150"/>
      <c r="K237" s="241">
        <v>0.1</v>
      </c>
      <c r="L237" s="322"/>
      <c r="M237" s="241">
        <f t="shared" si="111"/>
        <v>0</v>
      </c>
      <c r="N237" s="322"/>
      <c r="O237" s="150"/>
      <c r="P237" s="322"/>
      <c r="Q237" s="322"/>
      <c r="R237" s="150"/>
      <c r="S237" s="150"/>
      <c r="T237" s="150"/>
      <c r="U237" s="241">
        <f t="shared" si="112"/>
        <v>0</v>
      </c>
      <c r="V237" s="150"/>
      <c r="W237" s="150"/>
      <c r="X237" s="150"/>
      <c r="Y237" s="150"/>
      <c r="Z237" s="150"/>
      <c r="AA237" s="150"/>
      <c r="AB237" s="150"/>
      <c r="AC237" s="150"/>
      <c r="AD237" s="141">
        <f t="shared" si="113"/>
        <v>0</v>
      </c>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40">
        <f t="shared" si="119"/>
        <v>0</v>
      </c>
      <c r="BH237" s="133"/>
      <c r="BI237" s="133"/>
      <c r="BJ237" s="133"/>
      <c r="BK237" s="152" t="s">
        <v>409</v>
      </c>
      <c r="BL237" s="239" t="s">
        <v>137</v>
      </c>
      <c r="BM237" s="154"/>
      <c r="BN237" s="263" t="s">
        <v>111</v>
      </c>
      <c r="BO237" s="239" t="s">
        <v>505</v>
      </c>
      <c r="BP237" s="239" t="s">
        <v>606</v>
      </c>
      <c r="BQ237" s="60" t="s">
        <v>384</v>
      </c>
      <c r="BR237" s="39" t="s">
        <v>404</v>
      </c>
      <c r="BS237" s="39"/>
      <c r="BT237" s="39"/>
      <c r="BU237" s="39"/>
      <c r="BV237" s="39"/>
      <c r="BW237" s="39"/>
      <c r="BX237" s="39"/>
      <c r="BY237" s="46"/>
      <c r="BZ237" s="46">
        <f>SUM(G237:BJ237)</f>
        <v>0.1</v>
      </c>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250" t="s">
        <v>853</v>
      </c>
    </row>
    <row r="238" spans="1:122" s="250" customFormat="1" ht="56.25" hidden="1" x14ac:dyDescent="0.3">
      <c r="A238" s="239">
        <v>2</v>
      </c>
      <c r="B238" s="246" t="s">
        <v>540</v>
      </c>
      <c r="C238" s="241">
        <f t="shared" si="102"/>
        <v>0.1</v>
      </c>
      <c r="D238" s="241"/>
      <c r="E238" s="241">
        <f t="shared" si="131"/>
        <v>0.1</v>
      </c>
      <c r="F238" s="241">
        <f t="shared" si="132"/>
        <v>0.1</v>
      </c>
      <c r="G238" s="150"/>
      <c r="H238" s="150"/>
      <c r="I238" s="150"/>
      <c r="J238" s="150"/>
      <c r="K238" s="241">
        <v>0.1</v>
      </c>
      <c r="L238" s="322"/>
      <c r="M238" s="241">
        <f t="shared" si="111"/>
        <v>0</v>
      </c>
      <c r="N238" s="322"/>
      <c r="O238" s="150"/>
      <c r="P238" s="322"/>
      <c r="Q238" s="322"/>
      <c r="R238" s="150"/>
      <c r="S238" s="150"/>
      <c r="T238" s="150"/>
      <c r="U238" s="241">
        <f t="shared" si="112"/>
        <v>0</v>
      </c>
      <c r="V238" s="150"/>
      <c r="W238" s="150"/>
      <c r="X238" s="150"/>
      <c r="Y238" s="150"/>
      <c r="Z238" s="150"/>
      <c r="AA238" s="150"/>
      <c r="AB238" s="150"/>
      <c r="AC238" s="150"/>
      <c r="AD238" s="141">
        <f t="shared" si="113"/>
        <v>0</v>
      </c>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40">
        <f t="shared" si="119"/>
        <v>0</v>
      </c>
      <c r="BH238" s="133"/>
      <c r="BI238" s="133"/>
      <c r="BJ238" s="133"/>
      <c r="BK238" s="152" t="s">
        <v>409</v>
      </c>
      <c r="BL238" s="239" t="s">
        <v>137</v>
      </c>
      <c r="BM238" s="154"/>
      <c r="BN238" s="263" t="s">
        <v>111</v>
      </c>
      <c r="BO238" s="239" t="s">
        <v>505</v>
      </c>
      <c r="BP238" s="239" t="s">
        <v>606</v>
      </c>
      <c r="BQ238" s="60" t="s">
        <v>384</v>
      </c>
      <c r="BR238" s="39" t="s">
        <v>404</v>
      </c>
      <c r="BS238" s="39"/>
      <c r="BT238" s="39"/>
      <c r="BU238" s="39"/>
      <c r="BV238" s="39"/>
      <c r="BW238" s="39"/>
      <c r="BX238" s="39"/>
      <c r="BY238" s="46"/>
      <c r="BZ238" s="46">
        <f>SUM(G238:BJ238)</f>
        <v>0.1</v>
      </c>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250" t="s">
        <v>853</v>
      </c>
    </row>
    <row r="239" spans="1:122" s="26" customFormat="1" ht="37.5" hidden="1" x14ac:dyDescent="0.3">
      <c r="A239" s="29" t="s">
        <v>310</v>
      </c>
      <c r="B239" s="139" t="s">
        <v>34</v>
      </c>
      <c r="C239" s="141">
        <f t="shared" si="102"/>
        <v>7.5</v>
      </c>
      <c r="D239" s="141">
        <f>SUM(D240:D241)</f>
        <v>1.5</v>
      </c>
      <c r="E239" s="141">
        <f t="shared" si="131"/>
        <v>6</v>
      </c>
      <c r="F239" s="141">
        <f t="shared" si="132"/>
        <v>6</v>
      </c>
      <c r="G239" s="141">
        <f t="shared" ref="G239:AL239" si="137">SUM(G240:G241)</f>
        <v>0</v>
      </c>
      <c r="H239" s="141">
        <f t="shared" si="137"/>
        <v>0</v>
      </c>
      <c r="I239" s="141">
        <f t="shared" si="137"/>
        <v>0</v>
      </c>
      <c r="J239" s="141">
        <f t="shared" si="137"/>
        <v>0</v>
      </c>
      <c r="K239" s="141">
        <f t="shared" si="137"/>
        <v>0</v>
      </c>
      <c r="L239" s="141">
        <f t="shared" si="137"/>
        <v>0</v>
      </c>
      <c r="M239" s="141">
        <f t="shared" si="137"/>
        <v>6</v>
      </c>
      <c r="N239" s="141">
        <f t="shared" si="137"/>
        <v>0</v>
      </c>
      <c r="O239" s="141">
        <f t="shared" si="137"/>
        <v>0</v>
      </c>
      <c r="P239" s="141">
        <f t="shared" si="137"/>
        <v>6</v>
      </c>
      <c r="Q239" s="141">
        <f t="shared" si="137"/>
        <v>0</v>
      </c>
      <c r="R239" s="141">
        <f t="shared" si="137"/>
        <v>0</v>
      </c>
      <c r="S239" s="141">
        <f t="shared" si="137"/>
        <v>0</v>
      </c>
      <c r="T239" s="141">
        <f t="shared" si="137"/>
        <v>0</v>
      </c>
      <c r="U239" s="141">
        <f t="shared" si="137"/>
        <v>0</v>
      </c>
      <c r="V239" s="141">
        <f t="shared" si="137"/>
        <v>0</v>
      </c>
      <c r="W239" s="141">
        <f t="shared" si="137"/>
        <v>0</v>
      </c>
      <c r="X239" s="141">
        <f t="shared" si="137"/>
        <v>0</v>
      </c>
      <c r="Y239" s="141">
        <f t="shared" si="137"/>
        <v>0</v>
      </c>
      <c r="Z239" s="141">
        <f t="shared" si="137"/>
        <v>0</v>
      </c>
      <c r="AA239" s="141">
        <f t="shared" si="137"/>
        <v>0</v>
      </c>
      <c r="AB239" s="141">
        <f t="shared" si="137"/>
        <v>0</v>
      </c>
      <c r="AC239" s="141">
        <f t="shared" si="137"/>
        <v>0</v>
      </c>
      <c r="AD239" s="141">
        <f t="shared" si="137"/>
        <v>0</v>
      </c>
      <c r="AE239" s="141">
        <f t="shared" si="137"/>
        <v>0</v>
      </c>
      <c r="AF239" s="141">
        <f t="shared" si="137"/>
        <v>0</v>
      </c>
      <c r="AG239" s="141">
        <f t="shared" si="137"/>
        <v>0</v>
      </c>
      <c r="AH239" s="141">
        <f t="shared" si="137"/>
        <v>0</v>
      </c>
      <c r="AI239" s="141">
        <f t="shared" si="137"/>
        <v>0</v>
      </c>
      <c r="AJ239" s="141">
        <f t="shared" si="137"/>
        <v>0</v>
      </c>
      <c r="AK239" s="141">
        <f t="shared" si="137"/>
        <v>0</v>
      </c>
      <c r="AL239" s="141">
        <f t="shared" si="137"/>
        <v>0</v>
      </c>
      <c r="AM239" s="141">
        <f t="shared" ref="AM239:BF239" si="138">SUM(AM240:AM241)</f>
        <v>0</v>
      </c>
      <c r="AN239" s="141">
        <f t="shared" si="138"/>
        <v>0</v>
      </c>
      <c r="AO239" s="141">
        <f t="shared" si="138"/>
        <v>0</v>
      </c>
      <c r="AP239" s="141">
        <f t="shared" si="138"/>
        <v>0</v>
      </c>
      <c r="AQ239" s="141">
        <f t="shared" si="138"/>
        <v>0</v>
      </c>
      <c r="AR239" s="141">
        <f t="shared" si="138"/>
        <v>0</v>
      </c>
      <c r="AS239" s="141">
        <f t="shared" si="138"/>
        <v>0</v>
      </c>
      <c r="AT239" s="141">
        <f t="shared" si="138"/>
        <v>0</v>
      </c>
      <c r="AU239" s="141">
        <f t="shared" si="138"/>
        <v>0</v>
      </c>
      <c r="AV239" s="141">
        <f t="shared" si="138"/>
        <v>0</v>
      </c>
      <c r="AW239" s="141">
        <f t="shared" si="138"/>
        <v>0</v>
      </c>
      <c r="AX239" s="141">
        <f t="shared" si="138"/>
        <v>0</v>
      </c>
      <c r="AY239" s="141">
        <f t="shared" si="138"/>
        <v>0</v>
      </c>
      <c r="AZ239" s="141">
        <f t="shared" si="138"/>
        <v>0</v>
      </c>
      <c r="BA239" s="141">
        <f t="shared" si="138"/>
        <v>0</v>
      </c>
      <c r="BB239" s="141">
        <f t="shared" si="138"/>
        <v>0</v>
      </c>
      <c r="BC239" s="141">
        <f t="shared" si="138"/>
        <v>0</v>
      </c>
      <c r="BD239" s="141">
        <f t="shared" si="138"/>
        <v>0</v>
      </c>
      <c r="BE239" s="141">
        <f t="shared" si="138"/>
        <v>0</v>
      </c>
      <c r="BF239" s="141">
        <f t="shared" si="138"/>
        <v>0</v>
      </c>
      <c r="BG239" s="141">
        <f t="shared" si="119"/>
        <v>0</v>
      </c>
      <c r="BH239" s="141">
        <f>SUM(BH240:BH241)</f>
        <v>0</v>
      </c>
      <c r="BI239" s="141">
        <f>SUM(BI240:BI241)</f>
        <v>0</v>
      </c>
      <c r="BJ239" s="141">
        <f>SUM(BJ240:BJ241)</f>
        <v>0</v>
      </c>
      <c r="BK239" s="141"/>
      <c r="BL239" s="141"/>
      <c r="BM239" s="27"/>
      <c r="BN239" s="29"/>
      <c r="BO239" s="29"/>
      <c r="BP239" s="143">
        <v>0</v>
      </c>
      <c r="BQ239" s="36"/>
      <c r="BR239" s="166"/>
      <c r="BZ239" s="39"/>
    </row>
    <row r="240" spans="1:122" ht="56.25" hidden="1" x14ac:dyDescent="0.3">
      <c r="A240" s="149">
        <v>1</v>
      </c>
      <c r="B240" s="56" t="s">
        <v>808</v>
      </c>
      <c r="C240" s="140">
        <f t="shared" si="102"/>
        <v>6</v>
      </c>
      <c r="D240" s="140"/>
      <c r="E240" s="140">
        <f t="shared" si="131"/>
        <v>6</v>
      </c>
      <c r="F240" s="140">
        <f t="shared" si="132"/>
        <v>6</v>
      </c>
      <c r="G240" s="140">
        <f>H240+I240+J240</f>
        <v>0</v>
      </c>
      <c r="H240" s="168"/>
      <c r="I240" s="157"/>
      <c r="J240" s="157"/>
      <c r="K240" s="151"/>
      <c r="L240" s="151"/>
      <c r="M240" s="140">
        <f t="shared" ref="M240:M271" si="139">SUM(N240:P240)</f>
        <v>6</v>
      </c>
      <c r="N240" s="151"/>
      <c r="O240" s="157"/>
      <c r="P240" s="151">
        <v>6</v>
      </c>
      <c r="Q240" s="157"/>
      <c r="R240" s="151"/>
      <c r="S240" s="157"/>
      <c r="T240" s="157"/>
      <c r="U240" s="140">
        <f t="shared" ref="U240:U256" si="140">V240+W240+X240+Y240+Z240+AA240+AB240+AC240+AD240+AU240+AV240+AW240+AX240+AY240+AZ240+BA240+BB240+BC240+BD240+BE240+BF240</f>
        <v>0</v>
      </c>
      <c r="V240" s="157"/>
      <c r="W240" s="157"/>
      <c r="X240" s="157"/>
      <c r="Y240" s="157"/>
      <c r="Z240" s="151"/>
      <c r="AA240" s="157"/>
      <c r="AB240" s="157"/>
      <c r="AC240" s="157"/>
      <c r="AD240" s="141">
        <f t="shared" ref="AD240:AD256" si="141">SUM(AE240:AT240)</f>
        <v>0</v>
      </c>
      <c r="AE240" s="151"/>
      <c r="AF240" s="151"/>
      <c r="AG240" s="157"/>
      <c r="AH240" s="157"/>
      <c r="AI240" s="151"/>
      <c r="AJ240" s="157"/>
      <c r="AK240" s="151"/>
      <c r="AL240" s="157"/>
      <c r="AM240" s="157"/>
      <c r="AN240" s="157"/>
      <c r="AO240" s="157"/>
      <c r="AP240" s="157"/>
      <c r="AQ240" s="157"/>
      <c r="AR240" s="157"/>
      <c r="AS240" s="157"/>
      <c r="AT240" s="157"/>
      <c r="AU240" s="157"/>
      <c r="AV240" s="151"/>
      <c r="AW240" s="157"/>
      <c r="AX240" s="157"/>
      <c r="AY240" s="151"/>
      <c r="AZ240" s="151"/>
      <c r="BA240" s="157"/>
      <c r="BB240" s="157"/>
      <c r="BC240" s="157"/>
      <c r="BD240" s="151"/>
      <c r="BE240" s="157"/>
      <c r="BF240" s="157"/>
      <c r="BG240" s="140">
        <f t="shared" si="119"/>
        <v>0</v>
      </c>
      <c r="BH240" s="56"/>
      <c r="BI240" s="204"/>
      <c r="BJ240" s="56"/>
      <c r="BK240" s="152" t="s">
        <v>409</v>
      </c>
      <c r="BL240" s="153" t="s">
        <v>161</v>
      </c>
      <c r="BM240" s="154" t="s">
        <v>653</v>
      </c>
      <c r="BN240" s="149" t="s">
        <v>112</v>
      </c>
      <c r="BO240" s="149" t="s">
        <v>759</v>
      </c>
      <c r="BP240" s="149" t="s">
        <v>606</v>
      </c>
      <c r="BR240" s="46"/>
      <c r="BS240" s="170"/>
      <c r="BT240" s="170"/>
      <c r="BU240" s="132"/>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DF240" s="46" t="s">
        <v>764</v>
      </c>
      <c r="DG240" s="46" t="s">
        <v>723</v>
      </c>
      <c r="DR240" s="46" t="s">
        <v>852</v>
      </c>
    </row>
    <row r="241" spans="1:122" ht="56.25" hidden="1" x14ac:dyDescent="0.3">
      <c r="A241" s="149">
        <v>2</v>
      </c>
      <c r="B241" s="56" t="s">
        <v>770</v>
      </c>
      <c r="C241" s="140">
        <f t="shared" si="102"/>
        <v>1.5</v>
      </c>
      <c r="D241" s="140">
        <v>1.5</v>
      </c>
      <c r="E241" s="140">
        <f t="shared" si="131"/>
        <v>0</v>
      </c>
      <c r="F241" s="140">
        <f t="shared" si="132"/>
        <v>0</v>
      </c>
      <c r="G241" s="140">
        <f>H241+I241+J241</f>
        <v>0</v>
      </c>
      <c r="H241" s="168"/>
      <c r="I241" s="157"/>
      <c r="J241" s="157"/>
      <c r="K241" s="151"/>
      <c r="L241" s="151"/>
      <c r="M241" s="140">
        <f t="shared" si="139"/>
        <v>0</v>
      </c>
      <c r="N241" s="151"/>
      <c r="O241" s="157"/>
      <c r="P241" s="151"/>
      <c r="Q241" s="157"/>
      <c r="R241" s="151"/>
      <c r="S241" s="157"/>
      <c r="T241" s="157"/>
      <c r="U241" s="140">
        <f t="shared" si="140"/>
        <v>0</v>
      </c>
      <c r="V241" s="157"/>
      <c r="W241" s="157"/>
      <c r="X241" s="157"/>
      <c r="Y241" s="157"/>
      <c r="Z241" s="151"/>
      <c r="AA241" s="157"/>
      <c r="AB241" s="157"/>
      <c r="AC241" s="157"/>
      <c r="AD241" s="141">
        <f t="shared" si="141"/>
        <v>0</v>
      </c>
      <c r="AE241" s="151"/>
      <c r="AF241" s="151"/>
      <c r="AG241" s="157"/>
      <c r="AH241" s="157"/>
      <c r="AI241" s="151"/>
      <c r="AJ241" s="157"/>
      <c r="AK241" s="151"/>
      <c r="AL241" s="157"/>
      <c r="AM241" s="157"/>
      <c r="AN241" s="157"/>
      <c r="AO241" s="157"/>
      <c r="AP241" s="157"/>
      <c r="AQ241" s="157"/>
      <c r="AR241" s="157"/>
      <c r="AS241" s="157"/>
      <c r="AT241" s="157"/>
      <c r="AU241" s="157"/>
      <c r="AV241" s="151"/>
      <c r="AW241" s="157"/>
      <c r="AX241" s="157"/>
      <c r="AY241" s="151"/>
      <c r="AZ241" s="151"/>
      <c r="BA241" s="157"/>
      <c r="BB241" s="157"/>
      <c r="BC241" s="157"/>
      <c r="BD241" s="151"/>
      <c r="BE241" s="157"/>
      <c r="BF241" s="157"/>
      <c r="BG241" s="140">
        <f t="shared" si="119"/>
        <v>0</v>
      </c>
      <c r="BH241" s="56"/>
      <c r="BI241" s="204"/>
      <c r="BJ241" s="56"/>
      <c r="BK241" s="152" t="s">
        <v>409</v>
      </c>
      <c r="BL241" s="153" t="s">
        <v>161</v>
      </c>
      <c r="BM241" s="154" t="s">
        <v>653</v>
      </c>
      <c r="BN241" s="149" t="s">
        <v>112</v>
      </c>
      <c r="BO241" s="149" t="s">
        <v>505</v>
      </c>
      <c r="BP241" s="149" t="s">
        <v>606</v>
      </c>
      <c r="BR241" s="46"/>
      <c r="BS241" s="170"/>
      <c r="BT241" s="170"/>
      <c r="BU241" s="132"/>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DF241" s="46" t="s">
        <v>733</v>
      </c>
      <c r="DG241" s="46" t="s">
        <v>723</v>
      </c>
      <c r="DR241" s="46" t="s">
        <v>852</v>
      </c>
    </row>
    <row r="242" spans="1:122" s="26" customFormat="1" hidden="1" x14ac:dyDescent="0.3">
      <c r="A242" s="29" t="s">
        <v>311</v>
      </c>
      <c r="B242" s="139" t="s">
        <v>35</v>
      </c>
      <c r="C242" s="140">
        <f t="shared" si="102"/>
        <v>0</v>
      </c>
      <c r="D242" s="141"/>
      <c r="E242" s="141">
        <f t="shared" si="131"/>
        <v>0</v>
      </c>
      <c r="F242" s="141">
        <f t="shared" si="132"/>
        <v>0</v>
      </c>
      <c r="G242" s="141"/>
      <c r="H242" s="141"/>
      <c r="I242" s="141"/>
      <c r="J242" s="141"/>
      <c r="K242" s="141"/>
      <c r="L242" s="141"/>
      <c r="M242" s="141">
        <f t="shared" si="139"/>
        <v>0</v>
      </c>
      <c r="N242" s="141"/>
      <c r="O242" s="141"/>
      <c r="P242" s="141"/>
      <c r="Q242" s="141"/>
      <c r="R242" s="141"/>
      <c r="S242" s="141"/>
      <c r="T242" s="141"/>
      <c r="U242" s="141">
        <f t="shared" si="140"/>
        <v>0</v>
      </c>
      <c r="V242" s="141"/>
      <c r="W242" s="141"/>
      <c r="X242" s="141"/>
      <c r="Y242" s="141"/>
      <c r="Z242" s="141"/>
      <c r="AA242" s="141"/>
      <c r="AB242" s="141"/>
      <c r="AC242" s="141"/>
      <c r="AD242" s="141">
        <f t="shared" si="141"/>
        <v>0</v>
      </c>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f t="shared" si="119"/>
        <v>0</v>
      </c>
      <c r="BH242" s="141"/>
      <c r="BI242" s="141"/>
      <c r="BJ242" s="141"/>
      <c r="BK242" s="29"/>
      <c r="BL242" s="29"/>
      <c r="BM242" s="29"/>
      <c r="BN242" s="29"/>
      <c r="BO242" s="29"/>
      <c r="BP242" s="143">
        <v>0</v>
      </c>
      <c r="BQ242" s="36"/>
      <c r="BR242" s="166"/>
      <c r="BZ242" s="39"/>
      <c r="CI242" s="39" t="s">
        <v>583</v>
      </c>
    </row>
    <row r="243" spans="1:122" s="26" customFormat="1" hidden="1" x14ac:dyDescent="0.3">
      <c r="A243" s="29" t="s">
        <v>321</v>
      </c>
      <c r="B243" s="139" t="s">
        <v>36</v>
      </c>
      <c r="C243" s="141">
        <f t="shared" si="102"/>
        <v>35.86999999999999</v>
      </c>
      <c r="D243" s="141">
        <f>SUM(D244:D256)</f>
        <v>2.2999999999999998</v>
      </c>
      <c r="E243" s="141">
        <f t="shared" si="131"/>
        <v>33.569999999999993</v>
      </c>
      <c r="F243" s="141">
        <f t="shared" si="132"/>
        <v>33.569999999999993</v>
      </c>
      <c r="G243" s="141">
        <f t="shared" ref="G243:L243" si="142">SUM(G244:G256)</f>
        <v>0</v>
      </c>
      <c r="H243" s="141">
        <f t="shared" si="142"/>
        <v>0</v>
      </c>
      <c r="I243" s="141">
        <f t="shared" si="142"/>
        <v>0</v>
      </c>
      <c r="J243" s="141">
        <f t="shared" si="142"/>
        <v>0</v>
      </c>
      <c r="K243" s="141">
        <f t="shared" si="142"/>
        <v>12.719999999999999</v>
      </c>
      <c r="L243" s="141">
        <f t="shared" si="142"/>
        <v>4</v>
      </c>
      <c r="M243" s="141">
        <f t="shared" si="139"/>
        <v>16.849999999999998</v>
      </c>
      <c r="N243" s="141">
        <f t="shared" ref="N243:T243" si="143">SUM(N244:N256)</f>
        <v>0</v>
      </c>
      <c r="O243" s="141">
        <f t="shared" si="143"/>
        <v>0</v>
      </c>
      <c r="P243" s="141">
        <f t="shared" si="143"/>
        <v>16.849999999999998</v>
      </c>
      <c r="Q243" s="141">
        <f t="shared" si="143"/>
        <v>0</v>
      </c>
      <c r="R243" s="141">
        <f t="shared" si="143"/>
        <v>0</v>
      </c>
      <c r="S243" s="141">
        <f t="shared" si="143"/>
        <v>0</v>
      </c>
      <c r="T243" s="141">
        <f t="shared" si="143"/>
        <v>0</v>
      </c>
      <c r="U243" s="141">
        <f t="shared" si="140"/>
        <v>0</v>
      </c>
      <c r="V243" s="141">
        <f t="shared" ref="V243:AC243" si="144">SUM(V244:V256)</f>
        <v>0</v>
      </c>
      <c r="W243" s="141">
        <f t="shared" si="144"/>
        <v>0</v>
      </c>
      <c r="X243" s="141">
        <f t="shared" si="144"/>
        <v>0</v>
      </c>
      <c r="Y243" s="141">
        <f t="shared" si="144"/>
        <v>0</v>
      </c>
      <c r="Z243" s="141">
        <f t="shared" si="144"/>
        <v>0</v>
      </c>
      <c r="AA243" s="141">
        <f t="shared" si="144"/>
        <v>0</v>
      </c>
      <c r="AB243" s="141">
        <f t="shared" si="144"/>
        <v>0</v>
      </c>
      <c r="AC243" s="141">
        <f t="shared" si="144"/>
        <v>0</v>
      </c>
      <c r="AD243" s="141">
        <f t="shared" si="141"/>
        <v>0</v>
      </c>
      <c r="AE243" s="141">
        <f t="shared" ref="AE243:BF243" si="145">SUM(AE244:AE256)</f>
        <v>0</v>
      </c>
      <c r="AF243" s="141">
        <f t="shared" si="145"/>
        <v>0</v>
      </c>
      <c r="AG243" s="141">
        <f t="shared" si="145"/>
        <v>0</v>
      </c>
      <c r="AH243" s="141">
        <f t="shared" si="145"/>
        <v>0</v>
      </c>
      <c r="AI243" s="141">
        <f t="shared" si="145"/>
        <v>0</v>
      </c>
      <c r="AJ243" s="141">
        <f t="shared" si="145"/>
        <v>0</v>
      </c>
      <c r="AK243" s="141">
        <f t="shared" si="145"/>
        <v>0</v>
      </c>
      <c r="AL243" s="141">
        <f t="shared" si="145"/>
        <v>0</v>
      </c>
      <c r="AM243" s="141">
        <f t="shared" si="145"/>
        <v>0</v>
      </c>
      <c r="AN243" s="141">
        <f t="shared" si="145"/>
        <v>0</v>
      </c>
      <c r="AO243" s="141">
        <f t="shared" si="145"/>
        <v>0</v>
      </c>
      <c r="AP243" s="141">
        <f t="shared" si="145"/>
        <v>0</v>
      </c>
      <c r="AQ243" s="141">
        <f t="shared" si="145"/>
        <v>0</v>
      </c>
      <c r="AR243" s="141">
        <f t="shared" si="145"/>
        <v>0</v>
      </c>
      <c r="AS243" s="141">
        <f t="shared" si="145"/>
        <v>0</v>
      </c>
      <c r="AT243" s="141">
        <f t="shared" si="145"/>
        <v>0</v>
      </c>
      <c r="AU243" s="141">
        <f t="shared" si="145"/>
        <v>0</v>
      </c>
      <c r="AV243" s="141">
        <f t="shared" si="145"/>
        <v>0</v>
      </c>
      <c r="AW243" s="141">
        <f t="shared" si="145"/>
        <v>0</v>
      </c>
      <c r="AX243" s="141">
        <f t="shared" si="145"/>
        <v>0</v>
      </c>
      <c r="AY243" s="141">
        <f t="shared" si="145"/>
        <v>0</v>
      </c>
      <c r="AZ243" s="141">
        <f t="shared" si="145"/>
        <v>0</v>
      </c>
      <c r="BA243" s="141">
        <f t="shared" si="145"/>
        <v>0</v>
      </c>
      <c r="BB243" s="141">
        <f t="shared" si="145"/>
        <v>0</v>
      </c>
      <c r="BC243" s="141">
        <f t="shared" si="145"/>
        <v>0</v>
      </c>
      <c r="BD243" s="141">
        <f t="shared" si="145"/>
        <v>0</v>
      </c>
      <c r="BE243" s="141">
        <f t="shared" si="145"/>
        <v>0</v>
      </c>
      <c r="BF243" s="141">
        <f t="shared" si="145"/>
        <v>0</v>
      </c>
      <c r="BG243" s="141">
        <f t="shared" si="119"/>
        <v>0</v>
      </c>
      <c r="BH243" s="141">
        <f>SUM(BH244:BH256)</f>
        <v>0</v>
      </c>
      <c r="BI243" s="141">
        <f>SUM(BI244:BI256)</f>
        <v>0</v>
      </c>
      <c r="BJ243" s="141">
        <f>SUM(BJ244:BJ256)</f>
        <v>0</v>
      </c>
      <c r="BK243" s="29"/>
      <c r="BL243" s="29"/>
      <c r="BM243" s="29"/>
      <c r="BN243" s="29"/>
      <c r="BO243" s="29"/>
      <c r="BP243" s="143">
        <v>0</v>
      </c>
      <c r="BQ243" s="36"/>
      <c r="BZ243" s="39"/>
    </row>
    <row r="244" spans="1:122" ht="92.25" hidden="1" customHeight="1" x14ac:dyDescent="0.3">
      <c r="A244" s="149">
        <v>1</v>
      </c>
      <c r="B244" s="56" t="s">
        <v>322</v>
      </c>
      <c r="C244" s="140">
        <f t="shared" si="102"/>
        <v>4.0599999999999996</v>
      </c>
      <c r="D244" s="140"/>
      <c r="E244" s="140">
        <f t="shared" si="131"/>
        <v>4.0599999999999996</v>
      </c>
      <c r="F244" s="140">
        <f t="shared" si="132"/>
        <v>4.0599999999999996</v>
      </c>
      <c r="G244" s="140">
        <f t="shared" ref="G244:G256" si="146">H244+I244+J244</f>
        <v>0</v>
      </c>
      <c r="H244" s="168"/>
      <c r="I244" s="157"/>
      <c r="J244" s="157"/>
      <c r="K244" s="151"/>
      <c r="L244" s="151"/>
      <c r="M244" s="140">
        <f t="shared" si="139"/>
        <v>4.0599999999999996</v>
      </c>
      <c r="N244" s="168"/>
      <c r="O244" s="157"/>
      <c r="P244" s="168">
        <v>4.0599999999999996</v>
      </c>
      <c r="Q244" s="157"/>
      <c r="R244" s="168"/>
      <c r="S244" s="157"/>
      <c r="T244" s="157"/>
      <c r="U244" s="140">
        <f t="shared" si="140"/>
        <v>0</v>
      </c>
      <c r="V244" s="157"/>
      <c r="W244" s="157"/>
      <c r="X244" s="157"/>
      <c r="Y244" s="157"/>
      <c r="Z244" s="168"/>
      <c r="AA244" s="157"/>
      <c r="AB244" s="157"/>
      <c r="AC244" s="157"/>
      <c r="AD244" s="141">
        <f t="shared" si="141"/>
        <v>0</v>
      </c>
      <c r="AE244" s="151"/>
      <c r="AF244" s="151"/>
      <c r="AG244" s="157"/>
      <c r="AH244" s="157"/>
      <c r="AI244" s="151"/>
      <c r="AJ244" s="157"/>
      <c r="AK244" s="151"/>
      <c r="AL244" s="157"/>
      <c r="AM244" s="157"/>
      <c r="AN244" s="157"/>
      <c r="AO244" s="157"/>
      <c r="AP244" s="157"/>
      <c r="AQ244" s="157"/>
      <c r="AR244" s="157"/>
      <c r="AS244" s="157"/>
      <c r="AT244" s="157"/>
      <c r="AU244" s="157"/>
      <c r="AV244" s="168"/>
      <c r="AW244" s="157"/>
      <c r="AX244" s="157"/>
      <c r="AY244" s="151"/>
      <c r="AZ244" s="151"/>
      <c r="BA244" s="157"/>
      <c r="BB244" s="157"/>
      <c r="BC244" s="157"/>
      <c r="BD244" s="151"/>
      <c r="BE244" s="157"/>
      <c r="BF244" s="157"/>
      <c r="BG244" s="140">
        <f t="shared" si="119"/>
        <v>0</v>
      </c>
      <c r="BH244" s="56"/>
      <c r="BI244" s="204"/>
      <c r="BJ244" s="56"/>
      <c r="BK244" s="152" t="s">
        <v>409</v>
      </c>
      <c r="BL244" s="153" t="s">
        <v>161</v>
      </c>
      <c r="BM244" s="149"/>
      <c r="BN244" s="149" t="s">
        <v>114</v>
      </c>
      <c r="BO244" s="149" t="s">
        <v>564</v>
      </c>
      <c r="BP244" s="149" t="s">
        <v>606</v>
      </c>
      <c r="BQ244" s="60" t="s">
        <v>392</v>
      </c>
      <c r="BS244" s="170" t="s">
        <v>162</v>
      </c>
      <c r="BT244" s="170" t="s">
        <v>133</v>
      </c>
      <c r="BU244" s="132"/>
      <c r="BZ244" s="39">
        <f>SUM(G244:BJ244)</f>
        <v>8.1199999999999992</v>
      </c>
      <c r="CI244" s="39" t="s">
        <v>599</v>
      </c>
      <c r="DG244" s="46" t="s">
        <v>723</v>
      </c>
      <c r="DP244" s="184" t="e">
        <f>C244+C245+#REF!+C248+C252+C253</f>
        <v>#REF!</v>
      </c>
      <c r="DR244" s="46" t="s">
        <v>852</v>
      </c>
    </row>
    <row r="245" spans="1:122" ht="35.1" hidden="1" customHeight="1" x14ac:dyDescent="0.3">
      <c r="A245" s="783">
        <v>2</v>
      </c>
      <c r="B245" s="785" t="s">
        <v>323</v>
      </c>
      <c r="C245" s="140">
        <f t="shared" si="102"/>
        <v>3.04</v>
      </c>
      <c r="D245" s="140"/>
      <c r="E245" s="140">
        <f t="shared" si="131"/>
        <v>3.04</v>
      </c>
      <c r="F245" s="140">
        <f t="shared" si="132"/>
        <v>3.04</v>
      </c>
      <c r="G245" s="140">
        <f t="shared" si="146"/>
        <v>0</v>
      </c>
      <c r="H245" s="168"/>
      <c r="I245" s="157"/>
      <c r="J245" s="157"/>
      <c r="K245" s="168">
        <v>1.24</v>
      </c>
      <c r="L245" s="157"/>
      <c r="M245" s="140">
        <f t="shared" si="139"/>
        <v>1.8</v>
      </c>
      <c r="N245" s="157"/>
      <c r="O245" s="157"/>
      <c r="P245" s="151">
        <v>1.8</v>
      </c>
      <c r="Q245" s="157"/>
      <c r="R245" s="157"/>
      <c r="S245" s="157"/>
      <c r="T245" s="157"/>
      <c r="U245" s="140">
        <f t="shared" si="140"/>
        <v>0</v>
      </c>
      <c r="V245" s="157"/>
      <c r="W245" s="157"/>
      <c r="X245" s="157"/>
      <c r="Y245" s="157"/>
      <c r="Z245" s="157"/>
      <c r="AA245" s="157"/>
      <c r="AB245" s="157"/>
      <c r="AC245" s="157"/>
      <c r="AD245" s="141">
        <f t="shared" si="141"/>
        <v>0</v>
      </c>
      <c r="AE245" s="168"/>
      <c r="AF245" s="168"/>
      <c r="AG245" s="157"/>
      <c r="AH245" s="157"/>
      <c r="AI245" s="168"/>
      <c r="AJ245" s="157"/>
      <c r="AK245" s="168"/>
      <c r="AL245" s="157"/>
      <c r="AM245" s="157"/>
      <c r="AN245" s="157"/>
      <c r="AO245" s="157"/>
      <c r="AP245" s="157"/>
      <c r="AQ245" s="157"/>
      <c r="AR245" s="157"/>
      <c r="AS245" s="157"/>
      <c r="AT245" s="157"/>
      <c r="AU245" s="157"/>
      <c r="AV245" s="157"/>
      <c r="AW245" s="157"/>
      <c r="AX245" s="157"/>
      <c r="AY245" s="168"/>
      <c r="AZ245" s="168"/>
      <c r="BA245" s="157"/>
      <c r="BB245" s="157"/>
      <c r="BC245" s="157"/>
      <c r="BD245" s="168"/>
      <c r="BE245" s="157"/>
      <c r="BF245" s="157"/>
      <c r="BG245" s="140">
        <f t="shared" si="119"/>
        <v>0</v>
      </c>
      <c r="BH245" s="56"/>
      <c r="BI245" s="56"/>
      <c r="BJ245" s="56"/>
      <c r="BK245" s="152" t="s">
        <v>409</v>
      </c>
      <c r="BL245" s="153" t="s">
        <v>161</v>
      </c>
      <c r="BM245" s="149"/>
      <c r="BN245" s="208" t="s">
        <v>114</v>
      </c>
      <c r="BO245" s="783" t="s">
        <v>584</v>
      </c>
      <c r="BP245" s="780" t="s">
        <v>606</v>
      </c>
      <c r="BQ245" s="60" t="s">
        <v>392</v>
      </c>
      <c r="BR245" s="46"/>
      <c r="BS245" s="132"/>
      <c r="BT245" s="170" t="s">
        <v>324</v>
      </c>
      <c r="BU245" s="132"/>
      <c r="BV245" s="46"/>
      <c r="BW245" s="46"/>
      <c r="BX245" s="46"/>
      <c r="BY245" s="46"/>
      <c r="BZ245" s="46">
        <f>SUM(G245:BJ245)</f>
        <v>4.84</v>
      </c>
      <c r="CA245" s="46"/>
      <c r="CB245" s="46"/>
      <c r="CC245" s="46"/>
      <c r="CD245" s="46"/>
      <c r="CE245" s="46" t="s">
        <v>514</v>
      </c>
      <c r="CF245" s="46"/>
      <c r="CG245" s="46"/>
      <c r="CH245" s="46"/>
      <c r="CI245" s="46"/>
      <c r="CJ245" s="46"/>
      <c r="CK245" s="46"/>
      <c r="CL245" s="46"/>
      <c r="CM245" s="46"/>
      <c r="CN245" s="46"/>
      <c r="CO245" s="46"/>
      <c r="CP245" s="46"/>
      <c r="CQ245" s="46"/>
      <c r="CR245" s="46"/>
      <c r="CS245" s="46"/>
      <c r="CT245" s="46"/>
      <c r="CU245" s="46"/>
      <c r="CV245" s="46"/>
      <c r="CW245" s="46"/>
      <c r="CX245" s="46"/>
      <c r="CY245" s="46"/>
      <c r="DG245" s="46" t="s">
        <v>723</v>
      </c>
      <c r="DR245" s="46" t="s">
        <v>852</v>
      </c>
    </row>
    <row r="246" spans="1:122" ht="37.5" hidden="1" x14ac:dyDescent="0.3">
      <c r="A246" s="783"/>
      <c r="B246" s="785"/>
      <c r="C246" s="140">
        <f t="shared" si="102"/>
        <v>2.2599999999999998</v>
      </c>
      <c r="D246" s="140"/>
      <c r="E246" s="140">
        <f t="shared" si="131"/>
        <v>2.2599999999999998</v>
      </c>
      <c r="F246" s="140">
        <f t="shared" si="132"/>
        <v>2.2599999999999998</v>
      </c>
      <c r="G246" s="140">
        <f t="shared" si="146"/>
        <v>0</v>
      </c>
      <c r="H246" s="168"/>
      <c r="I246" s="157"/>
      <c r="J246" s="157"/>
      <c r="K246" s="168">
        <v>1.26</v>
      </c>
      <c r="L246" s="157"/>
      <c r="M246" s="140">
        <f t="shared" si="139"/>
        <v>1</v>
      </c>
      <c r="N246" s="157"/>
      <c r="O246" s="157"/>
      <c r="P246" s="151">
        <v>1</v>
      </c>
      <c r="Q246" s="157"/>
      <c r="R246" s="157"/>
      <c r="S246" s="157"/>
      <c r="T246" s="157"/>
      <c r="U246" s="140">
        <f t="shared" si="140"/>
        <v>0</v>
      </c>
      <c r="V246" s="157"/>
      <c r="W246" s="157"/>
      <c r="X246" s="157"/>
      <c r="Y246" s="157"/>
      <c r="Z246" s="157"/>
      <c r="AA246" s="157"/>
      <c r="AB246" s="157"/>
      <c r="AC246" s="157"/>
      <c r="AD246" s="141">
        <f t="shared" si="141"/>
        <v>0</v>
      </c>
      <c r="AE246" s="168"/>
      <c r="AF246" s="168"/>
      <c r="AG246" s="157"/>
      <c r="AH246" s="157"/>
      <c r="AI246" s="168"/>
      <c r="AJ246" s="157"/>
      <c r="AK246" s="168"/>
      <c r="AL246" s="157"/>
      <c r="AM246" s="157"/>
      <c r="AN246" s="157"/>
      <c r="AO246" s="157"/>
      <c r="AP246" s="157"/>
      <c r="AQ246" s="157"/>
      <c r="AR246" s="157"/>
      <c r="AS246" s="157"/>
      <c r="AT246" s="157"/>
      <c r="AU246" s="157"/>
      <c r="AV246" s="157"/>
      <c r="AW246" s="157"/>
      <c r="AX246" s="157"/>
      <c r="AY246" s="168"/>
      <c r="AZ246" s="168"/>
      <c r="BA246" s="157"/>
      <c r="BB246" s="157"/>
      <c r="BC246" s="157"/>
      <c r="BD246" s="168"/>
      <c r="BE246" s="157"/>
      <c r="BF246" s="157"/>
      <c r="BG246" s="140">
        <f t="shared" si="119"/>
        <v>0</v>
      </c>
      <c r="BH246" s="56"/>
      <c r="BI246" s="56"/>
      <c r="BJ246" s="56"/>
      <c r="BK246" s="152" t="s">
        <v>409</v>
      </c>
      <c r="BL246" s="153" t="s">
        <v>161</v>
      </c>
      <c r="BM246" s="149"/>
      <c r="BN246" s="208" t="s">
        <v>94</v>
      </c>
      <c r="BO246" s="783"/>
      <c r="BP246" s="782"/>
      <c r="BR246" s="46"/>
      <c r="BS246" s="132"/>
      <c r="BT246" s="170"/>
      <c r="BU246" s="132"/>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DG246" s="46" t="s">
        <v>723</v>
      </c>
      <c r="DR246" s="46" t="s">
        <v>852</v>
      </c>
    </row>
    <row r="247" spans="1:122" ht="37.5" hidden="1" x14ac:dyDescent="0.3">
      <c r="A247" s="783"/>
      <c r="B247" s="785"/>
      <c r="C247" s="140">
        <f t="shared" si="102"/>
        <v>0.5</v>
      </c>
      <c r="D247" s="140"/>
      <c r="E247" s="140">
        <f t="shared" si="131"/>
        <v>0.5</v>
      </c>
      <c r="F247" s="140">
        <f t="shared" si="132"/>
        <v>0.5</v>
      </c>
      <c r="G247" s="140">
        <f t="shared" si="146"/>
        <v>0</v>
      </c>
      <c r="H247" s="168"/>
      <c r="I247" s="157"/>
      <c r="J247" s="157"/>
      <c r="K247" s="168"/>
      <c r="L247" s="157"/>
      <c r="M247" s="140">
        <f t="shared" si="139"/>
        <v>0.5</v>
      </c>
      <c r="N247" s="157"/>
      <c r="O247" s="157"/>
      <c r="P247" s="151">
        <v>0.5</v>
      </c>
      <c r="Q247" s="157"/>
      <c r="R247" s="157"/>
      <c r="S247" s="157"/>
      <c r="T247" s="157"/>
      <c r="U247" s="140">
        <f t="shared" si="140"/>
        <v>0</v>
      </c>
      <c r="V247" s="157"/>
      <c r="W247" s="157"/>
      <c r="X247" s="157"/>
      <c r="Y247" s="157"/>
      <c r="Z247" s="157"/>
      <c r="AA247" s="157"/>
      <c r="AB247" s="157"/>
      <c r="AC247" s="157"/>
      <c r="AD247" s="141">
        <f t="shared" si="141"/>
        <v>0</v>
      </c>
      <c r="AE247" s="168"/>
      <c r="AF247" s="168"/>
      <c r="AG247" s="157"/>
      <c r="AH247" s="157"/>
      <c r="AI247" s="168"/>
      <c r="AJ247" s="157"/>
      <c r="AK247" s="168"/>
      <c r="AL247" s="157"/>
      <c r="AM247" s="157"/>
      <c r="AN247" s="157"/>
      <c r="AO247" s="157"/>
      <c r="AP247" s="157"/>
      <c r="AQ247" s="157"/>
      <c r="AR247" s="157"/>
      <c r="AS247" s="157"/>
      <c r="AT247" s="157"/>
      <c r="AU247" s="157"/>
      <c r="AV247" s="157"/>
      <c r="AW247" s="157"/>
      <c r="AX247" s="157"/>
      <c r="AY247" s="168"/>
      <c r="AZ247" s="168"/>
      <c r="BA247" s="157"/>
      <c r="BB247" s="157"/>
      <c r="BC247" s="157"/>
      <c r="BD247" s="168"/>
      <c r="BE247" s="157"/>
      <c r="BF247" s="157"/>
      <c r="BG247" s="140">
        <f t="shared" si="119"/>
        <v>0</v>
      </c>
      <c r="BH247" s="56"/>
      <c r="BI247" s="56"/>
      <c r="BJ247" s="56"/>
      <c r="BK247" s="152" t="s">
        <v>409</v>
      </c>
      <c r="BL247" s="153" t="s">
        <v>161</v>
      </c>
      <c r="BM247" s="149"/>
      <c r="BN247" s="208" t="s">
        <v>112</v>
      </c>
      <c r="BO247" s="783"/>
      <c r="BP247" s="781"/>
      <c r="BR247" s="46"/>
      <c r="BS247" s="132"/>
      <c r="BT247" s="170"/>
      <c r="BU247" s="132"/>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DG247" s="46" t="s">
        <v>723</v>
      </c>
      <c r="DR247" s="46" t="s">
        <v>852</v>
      </c>
    </row>
    <row r="248" spans="1:122" ht="37.5" hidden="1" x14ac:dyDescent="0.3">
      <c r="A248" s="783">
        <v>3</v>
      </c>
      <c r="B248" s="785" t="s">
        <v>765</v>
      </c>
      <c r="C248" s="140">
        <f t="shared" si="102"/>
        <v>4.0999999999999996</v>
      </c>
      <c r="D248" s="140"/>
      <c r="E248" s="140">
        <f t="shared" si="131"/>
        <v>4.0999999999999996</v>
      </c>
      <c r="F248" s="140">
        <f t="shared" si="132"/>
        <v>4.0999999999999996</v>
      </c>
      <c r="G248" s="140">
        <f t="shared" si="146"/>
        <v>0</v>
      </c>
      <c r="H248" s="168"/>
      <c r="I248" s="157"/>
      <c r="J248" s="157"/>
      <c r="K248" s="157"/>
      <c r="L248" s="157"/>
      <c r="M248" s="140">
        <f t="shared" si="139"/>
        <v>4.0999999999999996</v>
      </c>
      <c r="N248" s="157"/>
      <c r="O248" s="157"/>
      <c r="P248" s="140">
        <v>4.0999999999999996</v>
      </c>
      <c r="Q248" s="157"/>
      <c r="R248" s="157"/>
      <c r="S248" s="157"/>
      <c r="T248" s="157"/>
      <c r="U248" s="140">
        <f t="shared" si="140"/>
        <v>0</v>
      </c>
      <c r="V248" s="157"/>
      <c r="W248" s="157"/>
      <c r="X248" s="157"/>
      <c r="Y248" s="157"/>
      <c r="Z248" s="157"/>
      <c r="AA248" s="157"/>
      <c r="AB248" s="157"/>
      <c r="AC248" s="157"/>
      <c r="AD248" s="141">
        <f t="shared" si="141"/>
        <v>0</v>
      </c>
      <c r="AE248" s="168"/>
      <c r="AF248" s="168"/>
      <c r="AG248" s="157"/>
      <c r="AH248" s="157"/>
      <c r="AI248" s="168"/>
      <c r="AJ248" s="157"/>
      <c r="AK248" s="168"/>
      <c r="AL248" s="157"/>
      <c r="AM248" s="157"/>
      <c r="AN248" s="157"/>
      <c r="AO248" s="157"/>
      <c r="AP248" s="157"/>
      <c r="AQ248" s="157"/>
      <c r="AR248" s="157"/>
      <c r="AS248" s="157"/>
      <c r="AT248" s="157"/>
      <c r="AU248" s="157"/>
      <c r="AV248" s="157"/>
      <c r="AW248" s="157"/>
      <c r="AX248" s="157"/>
      <c r="AY248" s="168"/>
      <c r="AZ248" s="168"/>
      <c r="BA248" s="157"/>
      <c r="BB248" s="157"/>
      <c r="BC248" s="157"/>
      <c r="BD248" s="168"/>
      <c r="BE248" s="157"/>
      <c r="BF248" s="157"/>
      <c r="BG248" s="140">
        <f t="shared" si="119"/>
        <v>0</v>
      </c>
      <c r="BH248" s="56"/>
      <c r="BI248" s="56"/>
      <c r="BJ248" s="56"/>
      <c r="BK248" s="152" t="s">
        <v>409</v>
      </c>
      <c r="BL248" s="153" t="s">
        <v>161</v>
      </c>
      <c r="BM248" s="149"/>
      <c r="BN248" s="189" t="s">
        <v>114</v>
      </c>
      <c r="BO248" s="789" t="s">
        <v>585</v>
      </c>
      <c r="BP248" s="780" t="s">
        <v>606</v>
      </c>
      <c r="BQ248" s="60" t="s">
        <v>392</v>
      </c>
      <c r="BR248" s="46" t="s">
        <v>404</v>
      </c>
      <c r="BS248" s="132"/>
      <c r="BT248" s="170" t="s">
        <v>327</v>
      </c>
      <c r="BU248" s="132"/>
      <c r="BV248" s="46"/>
      <c r="BW248" s="46"/>
      <c r="BX248" s="46"/>
      <c r="BY248" s="46"/>
      <c r="BZ248" s="184">
        <f>SUM(G248:BJ248)</f>
        <v>8.1999999999999993</v>
      </c>
      <c r="CA248" s="46"/>
      <c r="CB248" s="46"/>
      <c r="CC248" s="46"/>
      <c r="CD248" s="46"/>
      <c r="CE248" s="46">
        <v>4.415</v>
      </c>
      <c r="CF248" s="46"/>
      <c r="CG248" s="46"/>
      <c r="CH248" s="46"/>
      <c r="CI248" s="46"/>
      <c r="CJ248" s="46"/>
      <c r="CK248" s="46"/>
      <c r="CL248" s="46"/>
      <c r="CM248" s="46"/>
      <c r="CN248" s="46"/>
      <c r="CO248" s="46"/>
      <c r="CP248" s="46"/>
      <c r="CQ248" s="46"/>
      <c r="CR248" s="46"/>
      <c r="CS248" s="46"/>
      <c r="CT248" s="46"/>
      <c r="CU248" s="46"/>
      <c r="CV248" s="46"/>
      <c r="CW248" s="46"/>
      <c r="CX248" s="46"/>
      <c r="CY248" s="46"/>
      <c r="DG248" s="46" t="s">
        <v>723</v>
      </c>
      <c r="DR248" s="46" t="s">
        <v>852</v>
      </c>
    </row>
    <row r="249" spans="1:122" ht="37.5" hidden="1" x14ac:dyDescent="0.3">
      <c r="A249" s="783"/>
      <c r="B249" s="785"/>
      <c r="C249" s="140">
        <f t="shared" si="102"/>
        <v>0.28000000000000003</v>
      </c>
      <c r="D249" s="140"/>
      <c r="E249" s="140">
        <f t="shared" si="131"/>
        <v>0.28000000000000003</v>
      </c>
      <c r="F249" s="140">
        <f t="shared" si="132"/>
        <v>0.28000000000000003</v>
      </c>
      <c r="G249" s="140">
        <f t="shared" si="146"/>
        <v>0</v>
      </c>
      <c r="H249" s="168"/>
      <c r="I249" s="157"/>
      <c r="J249" s="157"/>
      <c r="K249" s="157"/>
      <c r="L249" s="157"/>
      <c r="M249" s="140">
        <f t="shared" si="139"/>
        <v>0.28000000000000003</v>
      </c>
      <c r="N249" s="157"/>
      <c r="O249" s="157"/>
      <c r="P249" s="140">
        <v>0.28000000000000003</v>
      </c>
      <c r="Q249" s="157"/>
      <c r="R249" s="157"/>
      <c r="S249" s="157"/>
      <c r="T249" s="157"/>
      <c r="U249" s="140">
        <f t="shared" si="140"/>
        <v>0</v>
      </c>
      <c r="V249" s="157"/>
      <c r="W249" s="157"/>
      <c r="X249" s="157"/>
      <c r="Y249" s="157"/>
      <c r="Z249" s="157"/>
      <c r="AA249" s="157"/>
      <c r="AB249" s="157"/>
      <c r="AC249" s="157"/>
      <c r="AD249" s="141">
        <f t="shared" si="141"/>
        <v>0</v>
      </c>
      <c r="AE249" s="168"/>
      <c r="AF249" s="168"/>
      <c r="AG249" s="157"/>
      <c r="AH249" s="157"/>
      <c r="AI249" s="168"/>
      <c r="AJ249" s="157"/>
      <c r="AK249" s="168"/>
      <c r="AL249" s="157"/>
      <c r="AM249" s="157"/>
      <c r="AN249" s="157"/>
      <c r="AO249" s="157"/>
      <c r="AP249" s="157"/>
      <c r="AQ249" s="157"/>
      <c r="AR249" s="157"/>
      <c r="AS249" s="157"/>
      <c r="AT249" s="157"/>
      <c r="AU249" s="157"/>
      <c r="AV249" s="157"/>
      <c r="AW249" s="157"/>
      <c r="AX249" s="157"/>
      <c r="AY249" s="168"/>
      <c r="AZ249" s="168"/>
      <c r="BA249" s="157"/>
      <c r="BB249" s="157"/>
      <c r="BC249" s="157"/>
      <c r="BD249" s="168"/>
      <c r="BE249" s="157"/>
      <c r="BF249" s="157"/>
      <c r="BG249" s="140">
        <f t="shared" si="119"/>
        <v>0</v>
      </c>
      <c r="BH249" s="56"/>
      <c r="BI249" s="56"/>
      <c r="BJ249" s="56"/>
      <c r="BK249" s="152" t="s">
        <v>409</v>
      </c>
      <c r="BL249" s="153" t="s">
        <v>161</v>
      </c>
      <c r="BM249" s="149"/>
      <c r="BN249" s="189" t="s">
        <v>89</v>
      </c>
      <c r="BO249" s="789"/>
      <c r="BP249" s="782"/>
      <c r="BQ249" s="60" t="s">
        <v>392</v>
      </c>
      <c r="BR249" s="46" t="s">
        <v>404</v>
      </c>
      <c r="BS249" s="132"/>
      <c r="BT249" s="170" t="s">
        <v>327</v>
      </c>
      <c r="BU249" s="132"/>
      <c r="BV249" s="46"/>
      <c r="BW249" s="46"/>
      <c r="BX249" s="46"/>
      <c r="BY249" s="46"/>
      <c r="BZ249" s="184">
        <f>SUM(G249:BJ249)</f>
        <v>0.56000000000000005</v>
      </c>
      <c r="CA249" s="46"/>
      <c r="CB249" s="46"/>
      <c r="CC249" s="46"/>
      <c r="CD249" s="46"/>
      <c r="CE249" s="46">
        <v>2.2999999999999998</v>
      </c>
      <c r="CF249" s="46"/>
      <c r="CG249" s="46"/>
      <c r="CH249" s="46"/>
      <c r="CI249" s="46"/>
      <c r="CJ249" s="46"/>
      <c r="CK249" s="46"/>
      <c r="CL249" s="46"/>
      <c r="CM249" s="46"/>
      <c r="CN249" s="46"/>
      <c r="CO249" s="46"/>
      <c r="CP249" s="46"/>
      <c r="CQ249" s="46"/>
      <c r="CR249" s="46"/>
      <c r="CS249" s="46"/>
      <c r="CT249" s="46"/>
      <c r="CU249" s="46"/>
      <c r="CV249" s="46"/>
      <c r="CW249" s="46"/>
      <c r="CX249" s="46"/>
      <c r="CY249" s="46"/>
      <c r="CZ249" s="46" t="s">
        <v>490</v>
      </c>
      <c r="DG249" s="46" t="s">
        <v>723</v>
      </c>
      <c r="DR249" s="46" t="s">
        <v>852</v>
      </c>
    </row>
    <row r="250" spans="1:122" ht="37.5" hidden="1" x14ac:dyDescent="0.3">
      <c r="A250" s="783"/>
      <c r="B250" s="785"/>
      <c r="C250" s="140">
        <f t="shared" si="102"/>
        <v>2.6</v>
      </c>
      <c r="D250" s="140"/>
      <c r="E250" s="140">
        <f t="shared" si="131"/>
        <v>2.6</v>
      </c>
      <c r="F250" s="140">
        <f t="shared" si="132"/>
        <v>2.6</v>
      </c>
      <c r="G250" s="140">
        <f t="shared" si="146"/>
        <v>0</v>
      </c>
      <c r="H250" s="168"/>
      <c r="I250" s="157"/>
      <c r="J250" s="157"/>
      <c r="K250" s="168">
        <v>2.6</v>
      </c>
      <c r="L250" s="157"/>
      <c r="M250" s="140">
        <f t="shared" si="139"/>
        <v>0</v>
      </c>
      <c r="N250" s="157"/>
      <c r="O250" s="157"/>
      <c r="P250" s="140"/>
      <c r="Q250" s="157"/>
      <c r="R250" s="157"/>
      <c r="S250" s="157"/>
      <c r="T250" s="157"/>
      <c r="U250" s="140">
        <f t="shared" si="140"/>
        <v>0</v>
      </c>
      <c r="V250" s="157"/>
      <c r="W250" s="157"/>
      <c r="X250" s="157"/>
      <c r="Y250" s="157"/>
      <c r="Z250" s="157"/>
      <c r="AA250" s="157"/>
      <c r="AB250" s="157"/>
      <c r="AC250" s="157"/>
      <c r="AD250" s="141">
        <f t="shared" si="141"/>
        <v>0</v>
      </c>
      <c r="AE250" s="168"/>
      <c r="AF250" s="168"/>
      <c r="AG250" s="157"/>
      <c r="AH250" s="157"/>
      <c r="AI250" s="168"/>
      <c r="AJ250" s="157"/>
      <c r="AK250" s="168"/>
      <c r="AL250" s="157"/>
      <c r="AM250" s="157"/>
      <c r="AN250" s="157"/>
      <c r="AO250" s="157"/>
      <c r="AP250" s="157"/>
      <c r="AQ250" s="157"/>
      <c r="AR250" s="157"/>
      <c r="AS250" s="157"/>
      <c r="AT250" s="157"/>
      <c r="AU250" s="157"/>
      <c r="AV250" s="157"/>
      <c r="AW250" s="157"/>
      <c r="AX250" s="157"/>
      <c r="AY250" s="168"/>
      <c r="AZ250" s="168"/>
      <c r="BA250" s="157"/>
      <c r="BB250" s="157"/>
      <c r="BC250" s="157"/>
      <c r="BD250" s="168"/>
      <c r="BE250" s="157"/>
      <c r="BF250" s="157"/>
      <c r="BG250" s="140">
        <f t="shared" ref="BG250:BG264" si="147">BH250+BI250+BJ250</f>
        <v>0</v>
      </c>
      <c r="BH250" s="56"/>
      <c r="BI250" s="56"/>
      <c r="BJ250" s="56"/>
      <c r="BK250" s="152" t="s">
        <v>409</v>
      </c>
      <c r="BL250" s="153" t="s">
        <v>161</v>
      </c>
      <c r="BM250" s="149"/>
      <c r="BN250" s="189" t="s">
        <v>94</v>
      </c>
      <c r="BO250" s="789"/>
      <c r="BP250" s="782"/>
      <c r="BR250" s="46"/>
      <c r="BS250" s="132"/>
      <c r="BT250" s="170"/>
      <c r="BU250" s="132"/>
      <c r="BV250" s="46"/>
      <c r="BW250" s="46"/>
      <c r="BX250" s="46"/>
      <c r="BY250" s="46"/>
      <c r="BZ250" s="184"/>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DG250" s="46" t="s">
        <v>723</v>
      </c>
      <c r="DR250" s="46" t="s">
        <v>852</v>
      </c>
    </row>
    <row r="251" spans="1:122" ht="37.5" hidden="1" x14ac:dyDescent="0.3">
      <c r="A251" s="783"/>
      <c r="B251" s="785"/>
      <c r="C251" s="140">
        <f t="shared" si="102"/>
        <v>2.2999999999999998</v>
      </c>
      <c r="D251" s="140">
        <v>2.2999999999999998</v>
      </c>
      <c r="E251" s="140">
        <f t="shared" si="131"/>
        <v>0</v>
      </c>
      <c r="F251" s="140">
        <f t="shared" si="132"/>
        <v>0</v>
      </c>
      <c r="G251" s="140">
        <f t="shared" si="146"/>
        <v>0</v>
      </c>
      <c r="H251" s="168"/>
      <c r="I251" s="157"/>
      <c r="J251" s="157"/>
      <c r="K251" s="168"/>
      <c r="L251" s="157"/>
      <c r="M251" s="140">
        <f t="shared" si="139"/>
        <v>0</v>
      </c>
      <c r="N251" s="157"/>
      <c r="O251" s="157"/>
      <c r="P251" s="140"/>
      <c r="Q251" s="157"/>
      <c r="R251" s="157"/>
      <c r="S251" s="157"/>
      <c r="T251" s="157"/>
      <c r="U251" s="140">
        <f t="shared" si="140"/>
        <v>0</v>
      </c>
      <c r="V251" s="157"/>
      <c r="W251" s="157"/>
      <c r="X251" s="157"/>
      <c r="Y251" s="157"/>
      <c r="Z251" s="157"/>
      <c r="AA251" s="157"/>
      <c r="AB251" s="157"/>
      <c r="AC251" s="157"/>
      <c r="AD251" s="141">
        <f t="shared" si="141"/>
        <v>0</v>
      </c>
      <c r="AE251" s="168"/>
      <c r="AF251" s="168"/>
      <c r="AG251" s="157"/>
      <c r="AH251" s="157"/>
      <c r="AI251" s="168"/>
      <c r="AJ251" s="157"/>
      <c r="AK251" s="168"/>
      <c r="AL251" s="157"/>
      <c r="AM251" s="157"/>
      <c r="AN251" s="157"/>
      <c r="AO251" s="157"/>
      <c r="AP251" s="157"/>
      <c r="AQ251" s="157"/>
      <c r="AR251" s="157"/>
      <c r="AS251" s="157"/>
      <c r="AT251" s="157"/>
      <c r="AU251" s="157"/>
      <c r="AV251" s="157"/>
      <c r="AW251" s="157"/>
      <c r="AX251" s="157"/>
      <c r="AY251" s="168"/>
      <c r="AZ251" s="168"/>
      <c r="BA251" s="157"/>
      <c r="BB251" s="157"/>
      <c r="BC251" s="157"/>
      <c r="BD251" s="168"/>
      <c r="BE251" s="157"/>
      <c r="BF251" s="157"/>
      <c r="BG251" s="140">
        <f t="shared" si="147"/>
        <v>0</v>
      </c>
      <c r="BH251" s="56"/>
      <c r="BI251" s="56"/>
      <c r="BJ251" s="56"/>
      <c r="BK251" s="152" t="s">
        <v>409</v>
      </c>
      <c r="BL251" s="153" t="s">
        <v>161</v>
      </c>
      <c r="BM251" s="149"/>
      <c r="BN251" s="189" t="s">
        <v>79</v>
      </c>
      <c r="BO251" s="789"/>
      <c r="BP251" s="781"/>
      <c r="BR251" s="46"/>
      <c r="BS251" s="132"/>
      <c r="BT251" s="170"/>
      <c r="BU251" s="132"/>
      <c r="BV251" s="46"/>
      <c r="BW251" s="46"/>
      <c r="BX251" s="46"/>
      <c r="BY251" s="46"/>
      <c r="BZ251" s="184"/>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DF251" s="46" t="s">
        <v>673</v>
      </c>
      <c r="DG251" s="46" t="s">
        <v>723</v>
      </c>
      <c r="DR251" s="46" t="s">
        <v>852</v>
      </c>
    </row>
    <row r="252" spans="1:122" ht="62.1" hidden="1" customHeight="1" x14ac:dyDescent="0.3">
      <c r="A252" s="149">
        <v>4</v>
      </c>
      <c r="B252" s="188" t="s">
        <v>325</v>
      </c>
      <c r="C252" s="140">
        <f t="shared" si="102"/>
        <v>2</v>
      </c>
      <c r="D252" s="140"/>
      <c r="E252" s="140">
        <f t="shared" si="131"/>
        <v>2</v>
      </c>
      <c r="F252" s="140">
        <f t="shared" si="132"/>
        <v>2</v>
      </c>
      <c r="G252" s="140">
        <f t="shared" si="146"/>
        <v>0</v>
      </c>
      <c r="H252" s="168"/>
      <c r="I252" s="157"/>
      <c r="J252" s="157"/>
      <c r="K252" s="168"/>
      <c r="L252" s="140">
        <v>2</v>
      </c>
      <c r="M252" s="140">
        <f t="shared" si="139"/>
        <v>0</v>
      </c>
      <c r="N252" s="157"/>
      <c r="O252" s="157"/>
      <c r="P252" s="157"/>
      <c r="Q252" s="157"/>
      <c r="R252" s="157"/>
      <c r="S252" s="157"/>
      <c r="T252" s="157"/>
      <c r="U252" s="140">
        <f t="shared" si="140"/>
        <v>0</v>
      </c>
      <c r="V252" s="157"/>
      <c r="W252" s="157"/>
      <c r="X252" s="157"/>
      <c r="Y252" s="157"/>
      <c r="Z252" s="157"/>
      <c r="AA252" s="157"/>
      <c r="AB252" s="157"/>
      <c r="AC252" s="157"/>
      <c r="AD252" s="141">
        <f t="shared" si="141"/>
        <v>0</v>
      </c>
      <c r="AE252" s="168"/>
      <c r="AF252" s="168"/>
      <c r="AG252" s="157"/>
      <c r="AH252" s="157"/>
      <c r="AI252" s="168"/>
      <c r="AJ252" s="157"/>
      <c r="AK252" s="168"/>
      <c r="AL252" s="157"/>
      <c r="AM252" s="157"/>
      <c r="AN252" s="157"/>
      <c r="AO252" s="157"/>
      <c r="AP252" s="157"/>
      <c r="AQ252" s="157"/>
      <c r="AR252" s="157"/>
      <c r="AS252" s="157"/>
      <c r="AT252" s="157"/>
      <c r="AU252" s="157"/>
      <c r="AV252" s="157"/>
      <c r="AW252" s="157"/>
      <c r="AX252" s="157"/>
      <c r="AY252" s="168"/>
      <c r="AZ252" s="168"/>
      <c r="BA252" s="157"/>
      <c r="BB252" s="157"/>
      <c r="BC252" s="157"/>
      <c r="BD252" s="168"/>
      <c r="BE252" s="157"/>
      <c r="BF252" s="157"/>
      <c r="BG252" s="140">
        <f t="shared" si="147"/>
        <v>0</v>
      </c>
      <c r="BH252" s="56"/>
      <c r="BI252" s="56"/>
      <c r="BJ252" s="56"/>
      <c r="BK252" s="152" t="s">
        <v>409</v>
      </c>
      <c r="BL252" s="153" t="s">
        <v>161</v>
      </c>
      <c r="BM252" s="149"/>
      <c r="BN252" s="189" t="s">
        <v>114</v>
      </c>
      <c r="BO252" s="149" t="s">
        <v>510</v>
      </c>
      <c r="BP252" s="149" t="s">
        <v>606</v>
      </c>
      <c r="BQ252" s="60" t="s">
        <v>392</v>
      </c>
      <c r="BR252" s="39" t="s">
        <v>404</v>
      </c>
      <c r="BS252" s="132"/>
      <c r="BT252" s="170" t="s">
        <v>326</v>
      </c>
      <c r="BU252" s="132"/>
      <c r="BY252" s="46"/>
      <c r="BZ252" s="46">
        <f>SUM(G252:BJ252)</f>
        <v>2</v>
      </c>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t="s">
        <v>490</v>
      </c>
      <c r="DG252" s="46" t="s">
        <v>723</v>
      </c>
      <c r="DR252" s="46" t="s">
        <v>852</v>
      </c>
    </row>
    <row r="253" spans="1:122" ht="33" hidden="1" customHeight="1" x14ac:dyDescent="0.3">
      <c r="A253" s="783">
        <v>5</v>
      </c>
      <c r="B253" s="785" t="s">
        <v>773</v>
      </c>
      <c r="C253" s="140">
        <f t="shared" si="102"/>
        <v>6.56</v>
      </c>
      <c r="D253" s="140"/>
      <c r="E253" s="140">
        <f t="shared" si="131"/>
        <v>6.56</v>
      </c>
      <c r="F253" s="140">
        <f t="shared" si="132"/>
        <v>6.56</v>
      </c>
      <c r="G253" s="140">
        <f t="shared" si="146"/>
        <v>0</v>
      </c>
      <c r="H253" s="168"/>
      <c r="I253" s="157"/>
      <c r="J253" s="157"/>
      <c r="K253" s="168">
        <v>2.46</v>
      </c>
      <c r="L253" s="157"/>
      <c r="M253" s="140">
        <f t="shared" si="139"/>
        <v>4.0999999999999996</v>
      </c>
      <c r="N253" s="157"/>
      <c r="O253" s="157"/>
      <c r="P253" s="140">
        <v>4.0999999999999996</v>
      </c>
      <c r="Q253" s="157"/>
      <c r="R253" s="157"/>
      <c r="S253" s="157"/>
      <c r="T253" s="157"/>
      <c r="U253" s="140">
        <f t="shared" si="140"/>
        <v>0</v>
      </c>
      <c r="V253" s="157"/>
      <c r="W253" s="157"/>
      <c r="X253" s="157"/>
      <c r="Y253" s="157"/>
      <c r="Z253" s="157"/>
      <c r="AA253" s="157"/>
      <c r="AB253" s="157"/>
      <c r="AC253" s="157"/>
      <c r="AD253" s="141">
        <f t="shared" si="141"/>
        <v>0</v>
      </c>
      <c r="AE253" s="168"/>
      <c r="AF253" s="168"/>
      <c r="AG253" s="157"/>
      <c r="AH253" s="157"/>
      <c r="AI253" s="168"/>
      <c r="AJ253" s="157"/>
      <c r="AK253" s="168"/>
      <c r="AL253" s="157"/>
      <c r="AM253" s="157"/>
      <c r="AN253" s="157"/>
      <c r="AO253" s="157"/>
      <c r="AP253" s="157"/>
      <c r="AQ253" s="157"/>
      <c r="AR253" s="157"/>
      <c r="AS253" s="157"/>
      <c r="AT253" s="157"/>
      <c r="AU253" s="157"/>
      <c r="AV253" s="157"/>
      <c r="AW253" s="157"/>
      <c r="AX253" s="157"/>
      <c r="AY253" s="168"/>
      <c r="AZ253" s="168"/>
      <c r="BA253" s="157"/>
      <c r="BB253" s="157"/>
      <c r="BC253" s="157"/>
      <c r="BD253" s="168"/>
      <c r="BE253" s="157"/>
      <c r="BF253" s="157"/>
      <c r="BG253" s="140">
        <f t="shared" si="147"/>
        <v>0</v>
      </c>
      <c r="BH253" s="56"/>
      <c r="BI253" s="56"/>
      <c r="BJ253" s="56"/>
      <c r="BK253" s="152" t="s">
        <v>409</v>
      </c>
      <c r="BL253" s="153" t="s">
        <v>161</v>
      </c>
      <c r="BM253" s="149"/>
      <c r="BN253" s="189" t="s">
        <v>114</v>
      </c>
      <c r="BO253" s="806" t="s">
        <v>776</v>
      </c>
      <c r="BP253" s="780" t="s">
        <v>606</v>
      </c>
      <c r="BQ253" s="60" t="s">
        <v>392</v>
      </c>
      <c r="BR253" s="46" t="s">
        <v>404</v>
      </c>
      <c r="BS253" s="132"/>
      <c r="BT253" s="170" t="s">
        <v>327</v>
      </c>
      <c r="BU253" s="132"/>
      <c r="BV253" s="46"/>
      <c r="BW253" s="46"/>
      <c r="BX253" s="46"/>
      <c r="BY253" s="46"/>
      <c r="BZ253" s="184">
        <f>SUM(G253:BJ253)</f>
        <v>10.66</v>
      </c>
      <c r="CA253" s="46"/>
      <c r="CB253" s="46"/>
      <c r="CC253" s="46"/>
      <c r="CD253" s="46"/>
      <c r="CE253" s="46">
        <v>4.415</v>
      </c>
      <c r="CF253" s="46"/>
      <c r="CG253" s="46"/>
      <c r="CH253" s="46"/>
      <c r="CI253" s="46"/>
      <c r="CJ253" s="46"/>
      <c r="CK253" s="46"/>
      <c r="CL253" s="46"/>
      <c r="CM253" s="46"/>
      <c r="CN253" s="46"/>
      <c r="CO253" s="46"/>
      <c r="CP253" s="46"/>
      <c r="CQ253" s="46"/>
      <c r="CR253" s="46"/>
      <c r="CS253" s="46"/>
      <c r="CT253" s="46"/>
      <c r="CU253" s="46"/>
      <c r="CV253" s="46"/>
      <c r="CW253" s="46"/>
      <c r="CX253" s="46"/>
      <c r="CY253" s="46"/>
      <c r="DF253" s="46" t="s">
        <v>774</v>
      </c>
      <c r="DG253" s="46" t="s">
        <v>723</v>
      </c>
      <c r="DR253" s="46" t="s">
        <v>852</v>
      </c>
    </row>
    <row r="254" spans="1:122" ht="34.35" hidden="1" customHeight="1" x14ac:dyDescent="0.3">
      <c r="A254" s="783"/>
      <c r="B254" s="785"/>
      <c r="C254" s="140">
        <f t="shared" si="102"/>
        <v>1.98</v>
      </c>
      <c r="D254" s="140"/>
      <c r="E254" s="140">
        <f t="shared" si="131"/>
        <v>1.98</v>
      </c>
      <c r="F254" s="140">
        <f t="shared" si="132"/>
        <v>1.98</v>
      </c>
      <c r="G254" s="140">
        <f t="shared" si="146"/>
        <v>0</v>
      </c>
      <c r="H254" s="168"/>
      <c r="I254" s="157"/>
      <c r="J254" s="157"/>
      <c r="K254" s="168">
        <v>1.7</v>
      </c>
      <c r="L254" s="157"/>
      <c r="M254" s="140">
        <f t="shared" si="139"/>
        <v>0.28000000000000003</v>
      </c>
      <c r="N254" s="157"/>
      <c r="O254" s="157"/>
      <c r="P254" s="140">
        <v>0.28000000000000003</v>
      </c>
      <c r="Q254" s="157"/>
      <c r="R254" s="157"/>
      <c r="S254" s="157"/>
      <c r="T254" s="157"/>
      <c r="U254" s="140">
        <f t="shared" si="140"/>
        <v>0</v>
      </c>
      <c r="V254" s="157"/>
      <c r="W254" s="157"/>
      <c r="X254" s="157"/>
      <c r="Y254" s="157"/>
      <c r="Z254" s="157"/>
      <c r="AA254" s="157"/>
      <c r="AB254" s="157"/>
      <c r="AC254" s="157"/>
      <c r="AD254" s="141">
        <f t="shared" si="141"/>
        <v>0</v>
      </c>
      <c r="AE254" s="168"/>
      <c r="AF254" s="168"/>
      <c r="AG254" s="157"/>
      <c r="AH254" s="157"/>
      <c r="AI254" s="168"/>
      <c r="AJ254" s="157"/>
      <c r="AK254" s="168"/>
      <c r="AL254" s="157"/>
      <c r="AM254" s="157"/>
      <c r="AN254" s="157"/>
      <c r="AO254" s="157"/>
      <c r="AP254" s="157"/>
      <c r="AQ254" s="157"/>
      <c r="AR254" s="157"/>
      <c r="AS254" s="157"/>
      <c r="AT254" s="157"/>
      <c r="AU254" s="157"/>
      <c r="AV254" s="157"/>
      <c r="AW254" s="157"/>
      <c r="AX254" s="157"/>
      <c r="AY254" s="168"/>
      <c r="AZ254" s="168"/>
      <c r="BA254" s="157"/>
      <c r="BB254" s="157"/>
      <c r="BC254" s="157"/>
      <c r="BD254" s="168"/>
      <c r="BE254" s="157"/>
      <c r="BF254" s="157"/>
      <c r="BG254" s="140">
        <f t="shared" si="147"/>
        <v>0</v>
      </c>
      <c r="BH254" s="56"/>
      <c r="BI254" s="56"/>
      <c r="BJ254" s="56"/>
      <c r="BK254" s="152" t="s">
        <v>409</v>
      </c>
      <c r="BL254" s="153" t="s">
        <v>161</v>
      </c>
      <c r="BM254" s="149"/>
      <c r="BN254" s="189" t="s">
        <v>89</v>
      </c>
      <c r="BO254" s="807"/>
      <c r="BP254" s="782"/>
      <c r="BQ254" s="60" t="s">
        <v>392</v>
      </c>
      <c r="BR254" s="46" t="s">
        <v>404</v>
      </c>
      <c r="BS254" s="132"/>
      <c r="BT254" s="170" t="s">
        <v>327</v>
      </c>
      <c r="BU254" s="132"/>
      <c r="BV254" s="46"/>
      <c r="BW254" s="46"/>
      <c r="BX254" s="46"/>
      <c r="BY254" s="46"/>
      <c r="BZ254" s="184">
        <f>SUM(G254:BJ254)</f>
        <v>2.2599999999999998</v>
      </c>
      <c r="CA254" s="46"/>
      <c r="CB254" s="46"/>
      <c r="CC254" s="46"/>
      <c r="CD254" s="46"/>
      <c r="CE254" s="46">
        <v>2.2999999999999998</v>
      </c>
      <c r="CF254" s="46"/>
      <c r="CG254" s="46"/>
      <c r="CH254" s="46"/>
      <c r="CI254" s="46"/>
      <c r="CJ254" s="46"/>
      <c r="CK254" s="46"/>
      <c r="CL254" s="46"/>
      <c r="CM254" s="46"/>
      <c r="CN254" s="46"/>
      <c r="CO254" s="46"/>
      <c r="CP254" s="46"/>
      <c r="CQ254" s="46"/>
      <c r="CR254" s="46"/>
      <c r="CS254" s="46"/>
      <c r="CT254" s="46"/>
      <c r="CU254" s="46"/>
      <c r="CV254" s="46"/>
      <c r="CW254" s="46"/>
      <c r="CX254" s="46"/>
      <c r="CY254" s="46"/>
      <c r="CZ254" s="46" t="s">
        <v>490</v>
      </c>
      <c r="DF254" s="46" t="s">
        <v>774</v>
      </c>
      <c r="DG254" s="46" t="s">
        <v>723</v>
      </c>
      <c r="DR254" s="46" t="s">
        <v>852</v>
      </c>
    </row>
    <row r="255" spans="1:122" ht="37.5" hidden="1" x14ac:dyDescent="0.3">
      <c r="A255" s="783"/>
      <c r="B255" s="785"/>
      <c r="C255" s="140">
        <f t="shared" si="102"/>
        <v>1.46</v>
      </c>
      <c r="D255" s="140"/>
      <c r="E255" s="140">
        <f t="shared" si="131"/>
        <v>1.46</v>
      </c>
      <c r="F255" s="140">
        <f t="shared" si="132"/>
        <v>1.46</v>
      </c>
      <c r="G255" s="140">
        <f t="shared" si="146"/>
        <v>0</v>
      </c>
      <c r="H255" s="168"/>
      <c r="I255" s="157"/>
      <c r="J255" s="157"/>
      <c r="K255" s="168">
        <v>1.46</v>
      </c>
      <c r="L255" s="157"/>
      <c r="M255" s="140">
        <f t="shared" si="139"/>
        <v>0</v>
      </c>
      <c r="N255" s="157"/>
      <c r="O255" s="157"/>
      <c r="P255" s="140"/>
      <c r="Q255" s="157"/>
      <c r="R255" s="157"/>
      <c r="S255" s="157"/>
      <c r="T255" s="157"/>
      <c r="U255" s="140">
        <f t="shared" si="140"/>
        <v>0</v>
      </c>
      <c r="V255" s="157"/>
      <c r="W255" s="157"/>
      <c r="X255" s="157"/>
      <c r="Y255" s="157"/>
      <c r="Z255" s="157"/>
      <c r="AA255" s="157"/>
      <c r="AB255" s="157"/>
      <c r="AC255" s="157"/>
      <c r="AD255" s="141">
        <f t="shared" si="141"/>
        <v>0</v>
      </c>
      <c r="AE255" s="168"/>
      <c r="AF255" s="168"/>
      <c r="AG255" s="157"/>
      <c r="AH255" s="157"/>
      <c r="AI255" s="168"/>
      <c r="AJ255" s="157"/>
      <c r="AK255" s="168"/>
      <c r="AL255" s="157"/>
      <c r="AM255" s="157"/>
      <c r="AN255" s="157"/>
      <c r="AO255" s="157"/>
      <c r="AP255" s="157"/>
      <c r="AQ255" s="157"/>
      <c r="AR255" s="157"/>
      <c r="AS255" s="157"/>
      <c r="AT255" s="157"/>
      <c r="AU255" s="157"/>
      <c r="AV255" s="157"/>
      <c r="AW255" s="157"/>
      <c r="AX255" s="157"/>
      <c r="AY255" s="168"/>
      <c r="AZ255" s="168"/>
      <c r="BA255" s="157"/>
      <c r="BB255" s="157"/>
      <c r="BC255" s="157"/>
      <c r="BD255" s="168"/>
      <c r="BE255" s="157"/>
      <c r="BF255" s="157"/>
      <c r="BG255" s="140">
        <f t="shared" si="147"/>
        <v>0</v>
      </c>
      <c r="BH255" s="56"/>
      <c r="BI255" s="56"/>
      <c r="BJ255" s="56"/>
      <c r="BK255" s="152" t="s">
        <v>409</v>
      </c>
      <c r="BL255" s="153" t="s">
        <v>161</v>
      </c>
      <c r="BM255" s="149"/>
      <c r="BN255" s="189" t="s">
        <v>112</v>
      </c>
      <c r="BO255" s="807"/>
      <c r="BP255" s="782"/>
      <c r="BR255" s="46"/>
      <c r="BS255" s="132"/>
      <c r="BT255" s="170"/>
      <c r="BU255" s="132"/>
      <c r="BV255" s="46"/>
      <c r="BW255" s="46"/>
      <c r="BX255" s="46"/>
      <c r="BY255" s="46"/>
      <c r="BZ255" s="184"/>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DF255" s="46" t="s">
        <v>774</v>
      </c>
      <c r="DG255" s="46" t="s">
        <v>723</v>
      </c>
      <c r="DR255" s="46" t="s">
        <v>852</v>
      </c>
    </row>
    <row r="256" spans="1:122" ht="37.5" hidden="1" x14ac:dyDescent="0.3">
      <c r="A256" s="783"/>
      <c r="B256" s="785"/>
      <c r="C256" s="140">
        <f t="shared" si="102"/>
        <v>4.7300000000000004</v>
      </c>
      <c r="D256" s="140"/>
      <c r="E256" s="140">
        <f t="shared" si="131"/>
        <v>4.7300000000000004</v>
      </c>
      <c r="F256" s="140">
        <f t="shared" si="132"/>
        <v>4.7300000000000004</v>
      </c>
      <c r="G256" s="140">
        <f t="shared" si="146"/>
        <v>0</v>
      </c>
      <c r="H256" s="168"/>
      <c r="I256" s="157"/>
      <c r="J256" s="157"/>
      <c r="K256" s="168">
        <v>2</v>
      </c>
      <c r="L256" s="168">
        <v>2</v>
      </c>
      <c r="M256" s="140">
        <f t="shared" si="139"/>
        <v>0.73</v>
      </c>
      <c r="N256" s="157"/>
      <c r="O256" s="157"/>
      <c r="P256" s="140">
        <v>0.73</v>
      </c>
      <c r="Q256" s="157"/>
      <c r="R256" s="157"/>
      <c r="S256" s="157"/>
      <c r="T256" s="157"/>
      <c r="U256" s="140">
        <f t="shared" si="140"/>
        <v>0</v>
      </c>
      <c r="V256" s="157"/>
      <c r="W256" s="157"/>
      <c r="X256" s="157"/>
      <c r="Y256" s="157"/>
      <c r="Z256" s="157"/>
      <c r="AA256" s="157"/>
      <c r="AB256" s="157"/>
      <c r="AC256" s="157"/>
      <c r="AD256" s="141">
        <f t="shared" si="141"/>
        <v>0</v>
      </c>
      <c r="AE256" s="168"/>
      <c r="AF256" s="168"/>
      <c r="AG256" s="157"/>
      <c r="AH256" s="157"/>
      <c r="AI256" s="168"/>
      <c r="AJ256" s="157"/>
      <c r="AK256" s="168"/>
      <c r="AL256" s="157"/>
      <c r="AM256" s="157"/>
      <c r="AN256" s="157"/>
      <c r="AO256" s="157"/>
      <c r="AP256" s="157"/>
      <c r="AQ256" s="157"/>
      <c r="AR256" s="157"/>
      <c r="AS256" s="157"/>
      <c r="AT256" s="157"/>
      <c r="AU256" s="157"/>
      <c r="AV256" s="157"/>
      <c r="AW256" s="157"/>
      <c r="AX256" s="157"/>
      <c r="AY256" s="168"/>
      <c r="AZ256" s="168"/>
      <c r="BA256" s="157"/>
      <c r="BB256" s="157"/>
      <c r="BC256" s="157"/>
      <c r="BD256" s="168"/>
      <c r="BE256" s="157"/>
      <c r="BF256" s="157"/>
      <c r="BG256" s="140">
        <f t="shared" si="147"/>
        <v>0</v>
      </c>
      <c r="BH256" s="56"/>
      <c r="BI256" s="56"/>
      <c r="BJ256" s="56"/>
      <c r="BK256" s="152" t="s">
        <v>409</v>
      </c>
      <c r="BL256" s="153" t="s">
        <v>161</v>
      </c>
      <c r="BM256" s="149"/>
      <c r="BN256" s="189" t="s">
        <v>94</v>
      </c>
      <c r="BO256" s="808"/>
      <c r="BP256" s="781"/>
      <c r="BR256" s="46"/>
      <c r="BS256" s="132"/>
      <c r="BT256" s="170"/>
      <c r="BU256" s="132"/>
      <c r="BV256" s="46"/>
      <c r="BW256" s="46"/>
      <c r="BX256" s="46"/>
      <c r="BY256" s="46"/>
      <c r="BZ256" s="184"/>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DF256" s="46" t="s">
        <v>774</v>
      </c>
      <c r="DG256" s="46" t="s">
        <v>723</v>
      </c>
      <c r="DR256" s="46" t="s">
        <v>852</v>
      </c>
    </row>
    <row r="257" spans="1:122" s="26" customFormat="1" ht="24" hidden="1" customHeight="1" x14ac:dyDescent="0.3">
      <c r="A257" s="29" t="s">
        <v>328</v>
      </c>
      <c r="B257" s="139" t="s">
        <v>37</v>
      </c>
      <c r="C257" s="140">
        <f t="shared" si="102"/>
        <v>0.2</v>
      </c>
      <c r="D257" s="141">
        <f>SUM(D258:D259)</f>
        <v>0.1</v>
      </c>
      <c r="E257" s="141">
        <f t="shared" si="131"/>
        <v>0.1</v>
      </c>
      <c r="F257" s="141">
        <f t="shared" si="132"/>
        <v>0.1</v>
      </c>
      <c r="G257" s="141">
        <f t="shared" ref="G257:L257" si="148">SUM(G258:G259)</f>
        <v>0</v>
      </c>
      <c r="H257" s="141">
        <f t="shared" si="148"/>
        <v>0</v>
      </c>
      <c r="I257" s="141">
        <f t="shared" si="148"/>
        <v>0</v>
      </c>
      <c r="J257" s="141">
        <f t="shared" si="148"/>
        <v>0</v>
      </c>
      <c r="K257" s="141">
        <f t="shared" si="148"/>
        <v>0</v>
      </c>
      <c r="L257" s="141">
        <f t="shared" si="148"/>
        <v>0</v>
      </c>
      <c r="M257" s="141">
        <f t="shared" si="139"/>
        <v>0.1</v>
      </c>
      <c r="N257" s="141">
        <f t="shared" ref="N257:BF257" si="149">SUM(N258:N259)</f>
        <v>0</v>
      </c>
      <c r="O257" s="141">
        <f t="shared" si="149"/>
        <v>0</v>
      </c>
      <c r="P257" s="141">
        <f t="shared" si="149"/>
        <v>0.1</v>
      </c>
      <c r="Q257" s="141">
        <f t="shared" si="149"/>
        <v>0</v>
      </c>
      <c r="R257" s="141">
        <f t="shared" si="149"/>
        <v>0</v>
      </c>
      <c r="S257" s="141">
        <f t="shared" si="149"/>
        <v>0</v>
      </c>
      <c r="T257" s="141">
        <f t="shared" si="149"/>
        <v>0</v>
      </c>
      <c r="U257" s="141">
        <f t="shared" si="149"/>
        <v>0</v>
      </c>
      <c r="V257" s="141">
        <f t="shared" si="149"/>
        <v>0</v>
      </c>
      <c r="W257" s="141">
        <f t="shared" si="149"/>
        <v>0</v>
      </c>
      <c r="X257" s="141">
        <f t="shared" si="149"/>
        <v>0</v>
      </c>
      <c r="Y257" s="141">
        <f t="shared" si="149"/>
        <v>0</v>
      </c>
      <c r="Z257" s="141">
        <f t="shared" si="149"/>
        <v>0</v>
      </c>
      <c r="AA257" s="141">
        <f t="shared" si="149"/>
        <v>0</v>
      </c>
      <c r="AB257" s="141">
        <f t="shared" si="149"/>
        <v>0</v>
      </c>
      <c r="AC257" s="141">
        <f t="shared" si="149"/>
        <v>0</v>
      </c>
      <c r="AD257" s="141">
        <f t="shared" si="149"/>
        <v>0</v>
      </c>
      <c r="AE257" s="141">
        <f t="shared" si="149"/>
        <v>0</v>
      </c>
      <c r="AF257" s="141">
        <f t="shared" si="149"/>
        <v>0</v>
      </c>
      <c r="AG257" s="141">
        <f t="shared" si="149"/>
        <v>0</v>
      </c>
      <c r="AH257" s="141">
        <f t="shared" si="149"/>
        <v>0</v>
      </c>
      <c r="AI257" s="141">
        <f t="shared" si="149"/>
        <v>0</v>
      </c>
      <c r="AJ257" s="141">
        <f t="shared" si="149"/>
        <v>0</v>
      </c>
      <c r="AK257" s="141">
        <f t="shared" si="149"/>
        <v>0</v>
      </c>
      <c r="AL257" s="141">
        <f t="shared" si="149"/>
        <v>0</v>
      </c>
      <c r="AM257" s="141">
        <f t="shared" si="149"/>
        <v>0</v>
      </c>
      <c r="AN257" s="141">
        <f t="shared" si="149"/>
        <v>0</v>
      </c>
      <c r="AO257" s="141">
        <f t="shared" si="149"/>
        <v>0</v>
      </c>
      <c r="AP257" s="141">
        <f t="shared" si="149"/>
        <v>0</v>
      </c>
      <c r="AQ257" s="141">
        <f t="shared" si="149"/>
        <v>0</v>
      </c>
      <c r="AR257" s="141">
        <f t="shared" si="149"/>
        <v>0</v>
      </c>
      <c r="AS257" s="141">
        <f t="shared" si="149"/>
        <v>0</v>
      </c>
      <c r="AT257" s="141">
        <f t="shared" si="149"/>
        <v>0</v>
      </c>
      <c r="AU257" s="141">
        <f t="shared" si="149"/>
        <v>0</v>
      </c>
      <c r="AV257" s="141">
        <f t="shared" si="149"/>
        <v>0</v>
      </c>
      <c r="AW257" s="141">
        <f t="shared" si="149"/>
        <v>0</v>
      </c>
      <c r="AX257" s="141">
        <f t="shared" si="149"/>
        <v>0</v>
      </c>
      <c r="AY257" s="141">
        <f t="shared" si="149"/>
        <v>0</v>
      </c>
      <c r="AZ257" s="141">
        <f t="shared" si="149"/>
        <v>0</v>
      </c>
      <c r="BA257" s="141">
        <f t="shared" si="149"/>
        <v>0</v>
      </c>
      <c r="BB257" s="141">
        <f t="shared" si="149"/>
        <v>0</v>
      </c>
      <c r="BC257" s="141">
        <f t="shared" si="149"/>
        <v>0</v>
      </c>
      <c r="BD257" s="141">
        <f t="shared" si="149"/>
        <v>0</v>
      </c>
      <c r="BE257" s="141">
        <f t="shared" si="149"/>
        <v>0</v>
      </c>
      <c r="BF257" s="141">
        <f t="shared" si="149"/>
        <v>0</v>
      </c>
      <c r="BG257" s="141">
        <f t="shared" si="147"/>
        <v>0</v>
      </c>
      <c r="BH257" s="141">
        <f>SUM(BH258:BH259)</f>
        <v>0</v>
      </c>
      <c r="BI257" s="141">
        <f>SUM(BI258:BI259)</f>
        <v>0</v>
      </c>
      <c r="BJ257" s="141">
        <f>SUM(BJ258:BJ259)</f>
        <v>0</v>
      </c>
      <c r="BK257" s="29"/>
      <c r="BL257" s="29"/>
      <c r="BM257" s="29"/>
      <c r="BN257" s="29"/>
      <c r="BO257" s="29"/>
      <c r="BP257" s="143">
        <v>0</v>
      </c>
      <c r="BQ257" s="36"/>
      <c r="BZ257" s="39"/>
      <c r="CE257" s="26">
        <v>2.54</v>
      </c>
    </row>
    <row r="258" spans="1:122" ht="56.25" hidden="1" x14ac:dyDescent="0.3">
      <c r="A258" s="149">
        <v>1</v>
      </c>
      <c r="B258" s="56" t="s">
        <v>777</v>
      </c>
      <c r="C258" s="140">
        <f t="shared" si="102"/>
        <v>0.1</v>
      </c>
      <c r="D258" s="140">
        <v>0.1</v>
      </c>
      <c r="E258" s="140">
        <f t="shared" si="131"/>
        <v>0</v>
      </c>
      <c r="F258" s="140">
        <f t="shared" si="132"/>
        <v>0</v>
      </c>
      <c r="G258" s="140">
        <f>H258+I258+J258</f>
        <v>0</v>
      </c>
      <c r="H258" s="168"/>
      <c r="I258" s="157"/>
      <c r="J258" s="157"/>
      <c r="K258" s="215"/>
      <c r="L258" s="215"/>
      <c r="M258" s="140">
        <f t="shared" si="139"/>
        <v>0</v>
      </c>
      <c r="N258" s="215"/>
      <c r="O258" s="157"/>
      <c r="P258" s="215"/>
      <c r="Q258" s="157"/>
      <c r="R258" s="215"/>
      <c r="S258" s="157"/>
      <c r="T258" s="157"/>
      <c r="U258" s="140">
        <f t="shared" ref="U258:U291" si="150">V258+W258+X258+Y258+Z258+AA258+AB258+AC258+AD258+AU258+AV258+AW258+AX258+AY258+AZ258+BA258+BB258+BC258+BD258+BE258+BF258</f>
        <v>0</v>
      </c>
      <c r="V258" s="157"/>
      <c r="W258" s="157"/>
      <c r="X258" s="157"/>
      <c r="Y258" s="157"/>
      <c r="Z258" s="215"/>
      <c r="AA258" s="157"/>
      <c r="AB258" s="157"/>
      <c r="AC258" s="157"/>
      <c r="AD258" s="141">
        <f t="shared" ref="AD258:AD291" si="151">SUM(AE258:AT258)</f>
        <v>0</v>
      </c>
      <c r="AE258" s="215"/>
      <c r="AF258" s="215"/>
      <c r="AG258" s="157"/>
      <c r="AH258" s="157"/>
      <c r="AI258" s="215"/>
      <c r="AJ258" s="157"/>
      <c r="AK258" s="215"/>
      <c r="AL258" s="157"/>
      <c r="AM258" s="157"/>
      <c r="AN258" s="157"/>
      <c r="AO258" s="157"/>
      <c r="AP258" s="157"/>
      <c r="AQ258" s="157"/>
      <c r="AR258" s="157"/>
      <c r="AS258" s="157"/>
      <c r="AT258" s="157"/>
      <c r="AU258" s="157"/>
      <c r="AV258" s="215"/>
      <c r="AW258" s="157"/>
      <c r="AX258" s="157"/>
      <c r="AY258" s="215"/>
      <c r="AZ258" s="215"/>
      <c r="BA258" s="157"/>
      <c r="BB258" s="157"/>
      <c r="BC258" s="157"/>
      <c r="BD258" s="215"/>
      <c r="BE258" s="157"/>
      <c r="BF258" s="157"/>
      <c r="BG258" s="140">
        <f t="shared" si="147"/>
        <v>0</v>
      </c>
      <c r="BH258" s="56"/>
      <c r="BI258" s="228"/>
      <c r="BJ258" s="56"/>
      <c r="BK258" s="152" t="s">
        <v>409</v>
      </c>
      <c r="BL258" s="153" t="s">
        <v>132</v>
      </c>
      <c r="BM258" s="149"/>
      <c r="BN258" s="149" t="s">
        <v>115</v>
      </c>
      <c r="BO258" s="149" t="s">
        <v>768</v>
      </c>
      <c r="BP258" s="149" t="s">
        <v>606</v>
      </c>
      <c r="BQ258" s="60" t="s">
        <v>392</v>
      </c>
      <c r="BR258" s="46"/>
      <c r="BS258" s="229"/>
      <c r="BT258" s="170" t="s">
        <v>133</v>
      </c>
      <c r="BU258" s="132"/>
      <c r="BV258" s="46"/>
      <c r="BW258" s="46"/>
      <c r="BX258" s="46"/>
      <c r="BY258" s="46"/>
      <c r="BZ258" s="46">
        <f>SUM(G258:BJ258)</f>
        <v>0</v>
      </c>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t="s">
        <v>483</v>
      </c>
      <c r="DF258" s="46" t="s">
        <v>445</v>
      </c>
      <c r="DG258" s="46" t="s">
        <v>757</v>
      </c>
      <c r="DR258" s="46" t="s">
        <v>852</v>
      </c>
    </row>
    <row r="259" spans="1:122" ht="56.25" hidden="1" x14ac:dyDescent="0.3">
      <c r="A259" s="149">
        <v>2</v>
      </c>
      <c r="B259" s="56" t="s">
        <v>778</v>
      </c>
      <c r="C259" s="140">
        <f t="shared" si="102"/>
        <v>0.1</v>
      </c>
      <c r="D259" s="140"/>
      <c r="E259" s="140">
        <f t="shared" si="131"/>
        <v>0.1</v>
      </c>
      <c r="F259" s="140">
        <f t="shared" si="132"/>
        <v>0.1</v>
      </c>
      <c r="G259" s="140">
        <f>H259+I259+J259</f>
        <v>0</v>
      </c>
      <c r="H259" s="168"/>
      <c r="I259" s="157"/>
      <c r="J259" s="157"/>
      <c r="K259" s="215"/>
      <c r="L259" s="215"/>
      <c r="M259" s="140">
        <f t="shared" si="139"/>
        <v>0.1</v>
      </c>
      <c r="N259" s="215"/>
      <c r="O259" s="157"/>
      <c r="P259" s="215">
        <v>0.1</v>
      </c>
      <c r="Q259" s="157"/>
      <c r="R259" s="215"/>
      <c r="S259" s="157"/>
      <c r="T259" s="157"/>
      <c r="U259" s="140">
        <f t="shared" si="150"/>
        <v>0</v>
      </c>
      <c r="V259" s="157"/>
      <c r="W259" s="157"/>
      <c r="X259" s="157"/>
      <c r="Y259" s="157"/>
      <c r="Z259" s="215"/>
      <c r="AA259" s="157"/>
      <c r="AB259" s="157"/>
      <c r="AC259" s="157"/>
      <c r="AD259" s="141">
        <f t="shared" si="151"/>
        <v>0</v>
      </c>
      <c r="AE259" s="215"/>
      <c r="AF259" s="215"/>
      <c r="AG259" s="157"/>
      <c r="AH259" s="157"/>
      <c r="AI259" s="215"/>
      <c r="AJ259" s="157"/>
      <c r="AK259" s="215"/>
      <c r="AL259" s="157"/>
      <c r="AM259" s="157"/>
      <c r="AN259" s="157"/>
      <c r="AO259" s="157"/>
      <c r="AP259" s="157"/>
      <c r="AQ259" s="157"/>
      <c r="AR259" s="157"/>
      <c r="AS259" s="157"/>
      <c r="AT259" s="157"/>
      <c r="AU259" s="157"/>
      <c r="AV259" s="215"/>
      <c r="AW259" s="157"/>
      <c r="AX259" s="157"/>
      <c r="AY259" s="215"/>
      <c r="AZ259" s="215"/>
      <c r="BA259" s="157"/>
      <c r="BB259" s="157"/>
      <c r="BC259" s="157"/>
      <c r="BD259" s="215"/>
      <c r="BE259" s="157"/>
      <c r="BF259" s="157"/>
      <c r="BG259" s="140">
        <f t="shared" si="147"/>
        <v>0</v>
      </c>
      <c r="BH259" s="56"/>
      <c r="BI259" s="228"/>
      <c r="BJ259" s="56"/>
      <c r="BK259" s="152" t="s">
        <v>409</v>
      </c>
      <c r="BL259" s="153" t="s">
        <v>139</v>
      </c>
      <c r="BM259" s="149"/>
      <c r="BN259" s="149" t="s">
        <v>115</v>
      </c>
      <c r="BO259" s="149" t="s">
        <v>768</v>
      </c>
      <c r="BP259" s="149" t="s">
        <v>606</v>
      </c>
      <c r="BQ259" s="60" t="s">
        <v>392</v>
      </c>
      <c r="BR259" s="46"/>
      <c r="BS259" s="229"/>
      <c r="BT259" s="170" t="s">
        <v>133</v>
      </c>
      <c r="BU259" s="132"/>
      <c r="BV259" s="46"/>
      <c r="BW259" s="46"/>
      <c r="BX259" s="46"/>
      <c r="BY259" s="46"/>
      <c r="BZ259" s="46">
        <f>SUM(G259:BJ259)</f>
        <v>0.2</v>
      </c>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t="s">
        <v>483</v>
      </c>
      <c r="DF259" s="46" t="s">
        <v>445</v>
      </c>
      <c r="DG259" s="46" t="s">
        <v>757</v>
      </c>
      <c r="DR259" s="46" t="s">
        <v>852</v>
      </c>
    </row>
    <row r="260" spans="1:122" s="26" customFormat="1" ht="37.5" hidden="1" x14ac:dyDescent="0.3">
      <c r="A260" s="29" t="s">
        <v>329</v>
      </c>
      <c r="B260" s="139" t="s">
        <v>330</v>
      </c>
      <c r="C260" s="140">
        <f t="shared" si="102"/>
        <v>0.03</v>
      </c>
      <c r="D260" s="141">
        <f>SUM(D261:D261)</f>
        <v>0</v>
      </c>
      <c r="E260" s="141">
        <f t="shared" si="131"/>
        <v>0.03</v>
      </c>
      <c r="F260" s="141">
        <f t="shared" si="132"/>
        <v>0.03</v>
      </c>
      <c r="G260" s="141">
        <f t="shared" ref="G260:L260" si="152">SUM(G261:G261)</f>
        <v>0</v>
      </c>
      <c r="H260" s="141">
        <f t="shared" si="152"/>
        <v>0</v>
      </c>
      <c r="I260" s="141">
        <f t="shared" si="152"/>
        <v>0</v>
      </c>
      <c r="J260" s="141">
        <f t="shared" si="152"/>
        <v>0</v>
      </c>
      <c r="K260" s="141">
        <f t="shared" si="152"/>
        <v>0</v>
      </c>
      <c r="L260" s="141">
        <f t="shared" si="152"/>
        <v>0</v>
      </c>
      <c r="M260" s="141">
        <f t="shared" si="139"/>
        <v>0.03</v>
      </c>
      <c r="N260" s="141">
        <f t="shared" ref="N260:T260" si="153">SUM(N261:N261)</f>
        <v>0</v>
      </c>
      <c r="O260" s="141">
        <f t="shared" si="153"/>
        <v>0</v>
      </c>
      <c r="P260" s="141">
        <f t="shared" si="153"/>
        <v>0.03</v>
      </c>
      <c r="Q260" s="141">
        <f t="shared" si="153"/>
        <v>0</v>
      </c>
      <c r="R260" s="141">
        <f t="shared" si="153"/>
        <v>0</v>
      </c>
      <c r="S260" s="141">
        <f t="shared" si="153"/>
        <v>0</v>
      </c>
      <c r="T260" s="141">
        <f t="shared" si="153"/>
        <v>0</v>
      </c>
      <c r="U260" s="141">
        <f t="shared" si="150"/>
        <v>0</v>
      </c>
      <c r="V260" s="141">
        <f t="shared" ref="V260:AC260" si="154">SUM(V261:V261)</f>
        <v>0</v>
      </c>
      <c r="W260" s="141">
        <f t="shared" si="154"/>
        <v>0</v>
      </c>
      <c r="X260" s="141">
        <f t="shared" si="154"/>
        <v>0</v>
      </c>
      <c r="Y260" s="141">
        <f t="shared" si="154"/>
        <v>0</v>
      </c>
      <c r="Z260" s="141">
        <f t="shared" si="154"/>
        <v>0</v>
      </c>
      <c r="AA260" s="141">
        <f t="shared" si="154"/>
        <v>0</v>
      </c>
      <c r="AB260" s="141">
        <f t="shared" si="154"/>
        <v>0</v>
      </c>
      <c r="AC260" s="141">
        <f t="shared" si="154"/>
        <v>0</v>
      </c>
      <c r="AD260" s="141">
        <f t="shared" si="151"/>
        <v>0</v>
      </c>
      <c r="AE260" s="141">
        <f t="shared" ref="AE260:BF260" si="155">SUM(AE261:AE261)</f>
        <v>0</v>
      </c>
      <c r="AF260" s="141">
        <f t="shared" si="155"/>
        <v>0</v>
      </c>
      <c r="AG260" s="141">
        <f t="shared" si="155"/>
        <v>0</v>
      </c>
      <c r="AH260" s="141">
        <f t="shared" si="155"/>
        <v>0</v>
      </c>
      <c r="AI260" s="141">
        <f t="shared" si="155"/>
        <v>0</v>
      </c>
      <c r="AJ260" s="141">
        <f t="shared" si="155"/>
        <v>0</v>
      </c>
      <c r="AK260" s="141">
        <f t="shared" si="155"/>
        <v>0</v>
      </c>
      <c r="AL260" s="141">
        <f t="shared" si="155"/>
        <v>0</v>
      </c>
      <c r="AM260" s="141">
        <f t="shared" si="155"/>
        <v>0</v>
      </c>
      <c r="AN260" s="141">
        <f t="shared" si="155"/>
        <v>0</v>
      </c>
      <c r="AO260" s="141">
        <f t="shared" si="155"/>
        <v>0</v>
      </c>
      <c r="AP260" s="141">
        <f t="shared" si="155"/>
        <v>0</v>
      </c>
      <c r="AQ260" s="141">
        <f t="shared" si="155"/>
        <v>0</v>
      </c>
      <c r="AR260" s="141">
        <f t="shared" si="155"/>
        <v>0</v>
      </c>
      <c r="AS260" s="141">
        <f t="shared" si="155"/>
        <v>0</v>
      </c>
      <c r="AT260" s="141">
        <f t="shared" si="155"/>
        <v>0</v>
      </c>
      <c r="AU260" s="141">
        <f t="shared" si="155"/>
        <v>0</v>
      </c>
      <c r="AV260" s="141">
        <f t="shared" si="155"/>
        <v>0</v>
      </c>
      <c r="AW260" s="141">
        <f t="shared" si="155"/>
        <v>0</v>
      </c>
      <c r="AX260" s="141">
        <f t="shared" si="155"/>
        <v>0</v>
      </c>
      <c r="AY260" s="141">
        <f t="shared" si="155"/>
        <v>0</v>
      </c>
      <c r="AZ260" s="141">
        <f t="shared" si="155"/>
        <v>0</v>
      </c>
      <c r="BA260" s="141">
        <f t="shared" si="155"/>
        <v>0</v>
      </c>
      <c r="BB260" s="141">
        <f t="shared" si="155"/>
        <v>0</v>
      </c>
      <c r="BC260" s="141">
        <f t="shared" si="155"/>
        <v>0</v>
      </c>
      <c r="BD260" s="141">
        <f t="shared" si="155"/>
        <v>0</v>
      </c>
      <c r="BE260" s="141">
        <f t="shared" si="155"/>
        <v>0</v>
      </c>
      <c r="BF260" s="141">
        <f t="shared" si="155"/>
        <v>0</v>
      </c>
      <c r="BG260" s="141">
        <f t="shared" si="147"/>
        <v>0</v>
      </c>
      <c r="BH260" s="141">
        <f>SUM(BH261:BH261)</f>
        <v>0</v>
      </c>
      <c r="BI260" s="141">
        <f>SUM(BI261:BI261)</f>
        <v>0</v>
      </c>
      <c r="BJ260" s="141">
        <f>SUM(BJ261:BJ261)</f>
        <v>0</v>
      </c>
      <c r="BK260" s="29"/>
      <c r="BL260" s="29"/>
      <c r="BM260" s="27"/>
      <c r="BN260" s="29"/>
      <c r="BO260" s="29"/>
      <c r="BP260" s="143">
        <v>0</v>
      </c>
      <c r="BQ260" s="36"/>
      <c r="BR260" s="166"/>
      <c r="BZ260" s="39"/>
    </row>
    <row r="261" spans="1:122" ht="56.25" hidden="1" x14ac:dyDescent="0.3">
      <c r="A261" s="149">
        <v>1</v>
      </c>
      <c r="B261" s="56" t="s">
        <v>515</v>
      </c>
      <c r="C261" s="140">
        <f t="shared" si="102"/>
        <v>0.03</v>
      </c>
      <c r="D261" s="140"/>
      <c r="E261" s="140">
        <f t="shared" si="131"/>
        <v>0.03</v>
      </c>
      <c r="F261" s="140">
        <f t="shared" si="132"/>
        <v>0.03</v>
      </c>
      <c r="G261" s="140">
        <f>H261+I261+J261</f>
        <v>0</v>
      </c>
      <c r="H261" s="157"/>
      <c r="I261" s="157"/>
      <c r="J261" s="157"/>
      <c r="K261" s="157"/>
      <c r="L261" s="157"/>
      <c r="M261" s="140">
        <f t="shared" si="139"/>
        <v>0.03</v>
      </c>
      <c r="N261" s="157"/>
      <c r="O261" s="157"/>
      <c r="P261" s="168">
        <v>0.03</v>
      </c>
      <c r="Q261" s="157"/>
      <c r="R261" s="157"/>
      <c r="S261" s="157"/>
      <c r="T261" s="157"/>
      <c r="U261" s="140">
        <f t="shared" si="150"/>
        <v>0</v>
      </c>
      <c r="V261" s="157"/>
      <c r="W261" s="157"/>
      <c r="X261" s="157"/>
      <c r="Y261" s="157"/>
      <c r="Z261" s="157"/>
      <c r="AA261" s="157"/>
      <c r="AB261" s="157"/>
      <c r="AC261" s="157"/>
      <c r="AD261" s="141">
        <f t="shared" si="151"/>
        <v>0</v>
      </c>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40">
        <f t="shared" si="147"/>
        <v>0</v>
      </c>
      <c r="BH261" s="56"/>
      <c r="BI261" s="56"/>
      <c r="BJ261" s="56"/>
      <c r="BK261" s="152" t="s">
        <v>409</v>
      </c>
      <c r="BL261" s="149" t="s">
        <v>137</v>
      </c>
      <c r="BM261" s="149"/>
      <c r="BN261" s="149" t="s">
        <v>116</v>
      </c>
      <c r="BO261" s="189"/>
      <c r="BP261" s="149" t="s">
        <v>606</v>
      </c>
      <c r="BR261" s="46"/>
      <c r="BS261" s="132"/>
      <c r="BT261" s="158"/>
      <c r="BU261" s="132"/>
      <c r="BV261" s="46"/>
      <c r="BW261" s="46"/>
      <c r="BX261" s="46"/>
      <c r="BY261" s="46"/>
      <c r="BZ261" s="46"/>
      <c r="CA261" s="46"/>
      <c r="CB261" s="46"/>
      <c r="CC261" s="46"/>
      <c r="CD261" s="46"/>
      <c r="CE261" s="46"/>
      <c r="CF261" s="46"/>
      <c r="CG261" s="46"/>
      <c r="CH261" s="46"/>
      <c r="CI261" s="46" t="s">
        <v>587</v>
      </c>
      <c r="CJ261" s="46"/>
      <c r="CK261" s="46"/>
      <c r="CL261" s="46"/>
      <c r="CM261" s="46"/>
      <c r="CN261" s="46"/>
      <c r="CO261" s="46"/>
      <c r="CP261" s="46"/>
      <c r="CQ261" s="46"/>
      <c r="CR261" s="46"/>
      <c r="CS261" s="46"/>
      <c r="CT261" s="46"/>
      <c r="CU261" s="46"/>
      <c r="CV261" s="46"/>
      <c r="CW261" s="46"/>
      <c r="CX261" s="46"/>
      <c r="CY261" s="46"/>
      <c r="CZ261" s="46" t="s">
        <v>478</v>
      </c>
      <c r="DR261" s="46" t="s">
        <v>852</v>
      </c>
    </row>
    <row r="262" spans="1:122" s="26" customFormat="1" ht="37.5" hidden="1" x14ac:dyDescent="0.3">
      <c r="A262" s="29" t="s">
        <v>339</v>
      </c>
      <c r="B262" s="139" t="s">
        <v>39</v>
      </c>
      <c r="C262" s="140">
        <f t="shared" si="102"/>
        <v>0</v>
      </c>
      <c r="D262" s="141"/>
      <c r="E262" s="141">
        <f t="shared" si="131"/>
        <v>0</v>
      </c>
      <c r="F262" s="141">
        <f t="shared" si="132"/>
        <v>0</v>
      </c>
      <c r="G262" s="141">
        <f>H262+I262+J262</f>
        <v>0</v>
      </c>
      <c r="H262" s="141"/>
      <c r="I262" s="141"/>
      <c r="J262" s="141"/>
      <c r="K262" s="141"/>
      <c r="L262" s="141"/>
      <c r="M262" s="141">
        <f t="shared" si="139"/>
        <v>0</v>
      </c>
      <c r="N262" s="141"/>
      <c r="O262" s="141"/>
      <c r="P262" s="141"/>
      <c r="Q262" s="141"/>
      <c r="R262" s="141"/>
      <c r="S262" s="141"/>
      <c r="T262" s="141"/>
      <c r="U262" s="141">
        <f t="shared" si="150"/>
        <v>0</v>
      </c>
      <c r="V262" s="141"/>
      <c r="W262" s="141"/>
      <c r="X262" s="141"/>
      <c r="Y262" s="141"/>
      <c r="Z262" s="141"/>
      <c r="AA262" s="141"/>
      <c r="AB262" s="141"/>
      <c r="AC262" s="141"/>
      <c r="AD262" s="141">
        <f t="shared" si="151"/>
        <v>0</v>
      </c>
      <c r="AE262" s="141"/>
      <c r="AF262" s="141"/>
      <c r="AG262" s="141"/>
      <c r="AH262" s="141"/>
      <c r="AI262" s="141"/>
      <c r="AJ262" s="141"/>
      <c r="AK262" s="141"/>
      <c r="AL262" s="141"/>
      <c r="AM262" s="141"/>
      <c r="AN262" s="141"/>
      <c r="AO262" s="141"/>
      <c r="AP262" s="141"/>
      <c r="AQ262" s="141"/>
      <c r="AR262" s="141"/>
      <c r="AS262" s="141">
        <v>0</v>
      </c>
      <c r="AT262" s="141"/>
      <c r="AU262" s="141"/>
      <c r="AV262" s="141"/>
      <c r="AW262" s="141"/>
      <c r="AX262" s="141"/>
      <c r="AY262" s="141"/>
      <c r="AZ262" s="141"/>
      <c r="BA262" s="141"/>
      <c r="BB262" s="141"/>
      <c r="BC262" s="141"/>
      <c r="BD262" s="141"/>
      <c r="BE262" s="141"/>
      <c r="BF262" s="141"/>
      <c r="BG262" s="141">
        <f t="shared" si="147"/>
        <v>0</v>
      </c>
      <c r="BH262" s="141"/>
      <c r="BI262" s="141"/>
      <c r="BJ262" s="141"/>
      <c r="BK262" s="29"/>
      <c r="BL262" s="29"/>
      <c r="BM262" s="27"/>
      <c r="BN262" s="29"/>
      <c r="BO262" s="29"/>
      <c r="BP262" s="143">
        <v>0</v>
      </c>
      <c r="BQ262" s="36"/>
      <c r="BR262" s="166"/>
      <c r="BZ262" s="39"/>
    </row>
    <row r="263" spans="1:122" s="26" customFormat="1" hidden="1" x14ac:dyDescent="0.3">
      <c r="A263" s="29" t="s">
        <v>340</v>
      </c>
      <c r="B263" s="139" t="s">
        <v>40</v>
      </c>
      <c r="C263" s="140">
        <f t="shared" si="102"/>
        <v>0</v>
      </c>
      <c r="D263" s="141"/>
      <c r="E263" s="141">
        <f t="shared" si="131"/>
        <v>0</v>
      </c>
      <c r="F263" s="141">
        <f t="shared" si="132"/>
        <v>0</v>
      </c>
      <c r="G263" s="141">
        <f>H263+I263+J263</f>
        <v>0</v>
      </c>
      <c r="H263" s="141"/>
      <c r="I263" s="141"/>
      <c r="J263" s="141"/>
      <c r="K263" s="141"/>
      <c r="L263" s="141"/>
      <c r="M263" s="141">
        <f t="shared" si="139"/>
        <v>0</v>
      </c>
      <c r="N263" s="141"/>
      <c r="O263" s="141"/>
      <c r="P263" s="141"/>
      <c r="Q263" s="141"/>
      <c r="R263" s="141"/>
      <c r="S263" s="141"/>
      <c r="T263" s="141"/>
      <c r="U263" s="141">
        <f t="shared" si="150"/>
        <v>0</v>
      </c>
      <c r="V263" s="141"/>
      <c r="W263" s="141"/>
      <c r="X263" s="141"/>
      <c r="Y263" s="141"/>
      <c r="Z263" s="141"/>
      <c r="AA263" s="141"/>
      <c r="AB263" s="141"/>
      <c r="AC263" s="141"/>
      <c r="AD263" s="141">
        <f t="shared" si="151"/>
        <v>0</v>
      </c>
      <c r="AE263" s="141"/>
      <c r="AF263" s="141"/>
      <c r="AG263" s="141"/>
      <c r="AH263" s="141"/>
      <c r="AI263" s="141"/>
      <c r="AJ263" s="141"/>
      <c r="AK263" s="141"/>
      <c r="AL263" s="141"/>
      <c r="AM263" s="141"/>
      <c r="AN263" s="141"/>
      <c r="AO263" s="141"/>
      <c r="AP263" s="141"/>
      <c r="AQ263" s="141"/>
      <c r="AR263" s="141"/>
      <c r="AS263" s="141">
        <v>0</v>
      </c>
      <c r="AT263" s="141"/>
      <c r="AU263" s="141"/>
      <c r="AV263" s="141"/>
      <c r="AW263" s="141"/>
      <c r="AX263" s="141"/>
      <c r="AY263" s="141"/>
      <c r="AZ263" s="141"/>
      <c r="BA263" s="141"/>
      <c r="BB263" s="141"/>
      <c r="BC263" s="141"/>
      <c r="BD263" s="141"/>
      <c r="BE263" s="141"/>
      <c r="BF263" s="141"/>
      <c r="BG263" s="141">
        <f t="shared" si="147"/>
        <v>0</v>
      </c>
      <c r="BH263" s="141"/>
      <c r="BI263" s="141"/>
      <c r="BJ263" s="141"/>
      <c r="BK263" s="29"/>
      <c r="BL263" s="29"/>
      <c r="BM263" s="27"/>
      <c r="BN263" s="29"/>
      <c r="BO263" s="29"/>
      <c r="BP263" s="143">
        <v>0</v>
      </c>
      <c r="BQ263" s="36"/>
      <c r="BZ263" s="39"/>
    </row>
    <row r="264" spans="1:122" s="26" customFormat="1" ht="37.5" hidden="1" x14ac:dyDescent="0.3">
      <c r="A264" s="29" t="s">
        <v>341</v>
      </c>
      <c r="B264" s="139" t="s">
        <v>41</v>
      </c>
      <c r="C264" s="140">
        <f t="shared" si="102"/>
        <v>0</v>
      </c>
      <c r="D264" s="141"/>
      <c r="E264" s="141">
        <f t="shared" si="131"/>
        <v>0</v>
      </c>
      <c r="F264" s="141">
        <f t="shared" si="132"/>
        <v>0</v>
      </c>
      <c r="G264" s="141">
        <f>H264+I264+J264</f>
        <v>0</v>
      </c>
      <c r="H264" s="141"/>
      <c r="I264" s="141"/>
      <c r="J264" s="141"/>
      <c r="K264" s="141"/>
      <c r="L264" s="141"/>
      <c r="M264" s="141">
        <f t="shared" si="139"/>
        <v>0</v>
      </c>
      <c r="N264" s="141"/>
      <c r="O264" s="141"/>
      <c r="P264" s="141"/>
      <c r="Q264" s="141"/>
      <c r="R264" s="141"/>
      <c r="S264" s="141"/>
      <c r="T264" s="141"/>
      <c r="U264" s="141">
        <f t="shared" si="150"/>
        <v>0</v>
      </c>
      <c r="V264" s="141"/>
      <c r="W264" s="141"/>
      <c r="X264" s="141"/>
      <c r="Y264" s="141"/>
      <c r="Z264" s="141"/>
      <c r="AA264" s="141"/>
      <c r="AB264" s="141"/>
      <c r="AC264" s="141"/>
      <c r="AD264" s="141">
        <f t="shared" si="151"/>
        <v>0</v>
      </c>
      <c r="AE264" s="141"/>
      <c r="AF264" s="141"/>
      <c r="AG264" s="141"/>
      <c r="AH264" s="141"/>
      <c r="AI264" s="141"/>
      <c r="AJ264" s="141"/>
      <c r="AK264" s="141"/>
      <c r="AL264" s="141"/>
      <c r="AM264" s="141"/>
      <c r="AN264" s="141"/>
      <c r="AO264" s="141"/>
      <c r="AP264" s="141"/>
      <c r="AQ264" s="141"/>
      <c r="AR264" s="141"/>
      <c r="AS264" s="141">
        <v>0</v>
      </c>
      <c r="AT264" s="141"/>
      <c r="AU264" s="141"/>
      <c r="AV264" s="141"/>
      <c r="AW264" s="141"/>
      <c r="AX264" s="141"/>
      <c r="AY264" s="141"/>
      <c r="AZ264" s="141"/>
      <c r="BA264" s="141"/>
      <c r="BB264" s="141"/>
      <c r="BC264" s="141"/>
      <c r="BD264" s="141"/>
      <c r="BE264" s="141"/>
      <c r="BF264" s="141"/>
      <c r="BG264" s="141">
        <f t="shared" si="147"/>
        <v>0</v>
      </c>
      <c r="BH264" s="141"/>
      <c r="BI264" s="141"/>
      <c r="BJ264" s="141"/>
      <c r="BK264" s="29"/>
      <c r="BL264" s="29"/>
      <c r="BM264" s="27"/>
      <c r="BN264" s="29"/>
      <c r="BO264" s="29"/>
      <c r="BP264" s="143">
        <v>0</v>
      </c>
      <c r="BQ264" s="36"/>
      <c r="BZ264" s="39"/>
    </row>
    <row r="265" spans="1:122" s="26" customFormat="1" hidden="1" x14ac:dyDescent="0.3">
      <c r="A265" s="27" t="s">
        <v>342</v>
      </c>
      <c r="B265" s="139" t="s">
        <v>43</v>
      </c>
      <c r="C265" s="140">
        <f t="shared" si="102"/>
        <v>4.5999999999999996</v>
      </c>
      <c r="D265" s="141">
        <f>SUM(D266:D266)</f>
        <v>0</v>
      </c>
      <c r="E265" s="141">
        <f t="shared" si="131"/>
        <v>4.5999999999999996</v>
      </c>
      <c r="F265" s="141">
        <f t="shared" si="132"/>
        <v>4.0599999999999996</v>
      </c>
      <c r="G265" s="141">
        <f>SUM(G266:G281)</f>
        <v>0</v>
      </c>
      <c r="H265" s="141">
        <f>SUM(H266:H281)</f>
        <v>0</v>
      </c>
      <c r="I265" s="141">
        <f>SUM(I266:I281)</f>
        <v>0</v>
      </c>
      <c r="J265" s="141">
        <f>SUM(J266:J281)</f>
        <v>0</v>
      </c>
      <c r="K265" s="141">
        <f>SUM(K266:K283)</f>
        <v>3.86</v>
      </c>
      <c r="L265" s="141">
        <f>SUM(L266:L283)</f>
        <v>0</v>
      </c>
      <c r="M265" s="141">
        <f t="shared" si="139"/>
        <v>0.2</v>
      </c>
      <c r="N265" s="141">
        <f t="shared" ref="N265:T265" si="156">SUM(N266:N283)</f>
        <v>0</v>
      </c>
      <c r="O265" s="141">
        <f t="shared" si="156"/>
        <v>0</v>
      </c>
      <c r="P265" s="141">
        <f t="shared" si="156"/>
        <v>0.2</v>
      </c>
      <c r="Q265" s="141">
        <f t="shared" si="156"/>
        <v>0</v>
      </c>
      <c r="R265" s="141">
        <f t="shared" si="156"/>
        <v>0</v>
      </c>
      <c r="S265" s="141">
        <f t="shared" si="156"/>
        <v>0</v>
      </c>
      <c r="T265" s="141">
        <f t="shared" si="156"/>
        <v>0</v>
      </c>
      <c r="U265" s="141">
        <f t="shared" si="150"/>
        <v>0</v>
      </c>
      <c r="V265" s="141">
        <f t="shared" ref="V265:AC265" si="157">SUM(V266:V281)</f>
        <v>0</v>
      </c>
      <c r="W265" s="141">
        <f t="shared" si="157"/>
        <v>0</v>
      </c>
      <c r="X265" s="141">
        <f t="shared" si="157"/>
        <v>0</v>
      </c>
      <c r="Y265" s="141">
        <f t="shared" si="157"/>
        <v>0</v>
      </c>
      <c r="Z265" s="141">
        <f t="shared" si="157"/>
        <v>0</v>
      </c>
      <c r="AA265" s="141">
        <f t="shared" si="157"/>
        <v>0</v>
      </c>
      <c r="AB265" s="141">
        <f t="shared" si="157"/>
        <v>0</v>
      </c>
      <c r="AC265" s="141">
        <f t="shared" si="157"/>
        <v>0</v>
      </c>
      <c r="AD265" s="141">
        <f t="shared" si="151"/>
        <v>0</v>
      </c>
      <c r="AE265" s="141">
        <f t="shared" ref="AE265:BF265" si="158">SUM(AE266:AE281)</f>
        <v>0</v>
      </c>
      <c r="AF265" s="141">
        <f t="shared" si="158"/>
        <v>0</v>
      </c>
      <c r="AG265" s="141">
        <f t="shared" si="158"/>
        <v>0</v>
      </c>
      <c r="AH265" s="141">
        <f t="shared" si="158"/>
        <v>0</v>
      </c>
      <c r="AI265" s="141">
        <f t="shared" si="158"/>
        <v>0</v>
      </c>
      <c r="AJ265" s="141">
        <f t="shared" si="158"/>
        <v>0</v>
      </c>
      <c r="AK265" s="141">
        <f t="shared" si="158"/>
        <v>0</v>
      </c>
      <c r="AL265" s="141">
        <f t="shared" si="158"/>
        <v>0</v>
      </c>
      <c r="AM265" s="141">
        <f t="shared" si="158"/>
        <v>0</v>
      </c>
      <c r="AN265" s="141">
        <f t="shared" si="158"/>
        <v>0</v>
      </c>
      <c r="AO265" s="141">
        <f t="shared" si="158"/>
        <v>0</v>
      </c>
      <c r="AP265" s="141">
        <f t="shared" si="158"/>
        <v>0</v>
      </c>
      <c r="AQ265" s="141">
        <f t="shared" si="158"/>
        <v>0</v>
      </c>
      <c r="AR265" s="141">
        <f t="shared" si="158"/>
        <v>0</v>
      </c>
      <c r="AS265" s="141">
        <f t="shared" si="158"/>
        <v>0</v>
      </c>
      <c r="AT265" s="141">
        <f t="shared" si="158"/>
        <v>0</v>
      </c>
      <c r="AU265" s="141">
        <f t="shared" si="158"/>
        <v>0</v>
      </c>
      <c r="AV265" s="141">
        <f t="shared" si="158"/>
        <v>0</v>
      </c>
      <c r="AW265" s="141">
        <f t="shared" si="158"/>
        <v>0</v>
      </c>
      <c r="AX265" s="141">
        <f t="shared" si="158"/>
        <v>0</v>
      </c>
      <c r="AY265" s="141">
        <f t="shared" si="158"/>
        <v>0</v>
      </c>
      <c r="AZ265" s="141">
        <f t="shared" si="158"/>
        <v>0</v>
      </c>
      <c r="BA265" s="141">
        <f t="shared" si="158"/>
        <v>0</v>
      </c>
      <c r="BB265" s="141">
        <f t="shared" si="158"/>
        <v>0</v>
      </c>
      <c r="BC265" s="141">
        <f t="shared" si="158"/>
        <v>0</v>
      </c>
      <c r="BD265" s="141">
        <f t="shared" si="158"/>
        <v>0</v>
      </c>
      <c r="BE265" s="141">
        <f t="shared" si="158"/>
        <v>0</v>
      </c>
      <c r="BF265" s="141">
        <f t="shared" si="158"/>
        <v>0</v>
      </c>
      <c r="BG265" s="141">
        <f>SUM(BG266:BG283)</f>
        <v>0.54000000000000015</v>
      </c>
      <c r="BH265" s="141">
        <f>SUM(BH266:BH281)</f>
        <v>0</v>
      </c>
      <c r="BI265" s="141">
        <f>SUM(BI266:BI281)</f>
        <v>0.54000000000000015</v>
      </c>
      <c r="BJ265" s="141">
        <f>SUM(BJ266:BJ281)</f>
        <v>0</v>
      </c>
      <c r="BK265" s="29"/>
      <c r="BL265" s="29"/>
      <c r="BM265" s="27"/>
      <c r="BN265" s="29"/>
      <c r="BO265" s="29"/>
      <c r="BP265" s="143">
        <v>0</v>
      </c>
      <c r="BQ265" s="164"/>
      <c r="BZ265" s="39"/>
    </row>
    <row r="266" spans="1:122" ht="112.5" hidden="1" x14ac:dyDescent="0.3">
      <c r="A266" s="149">
        <v>1</v>
      </c>
      <c r="B266" s="230" t="s">
        <v>496</v>
      </c>
      <c r="C266" s="140">
        <f t="shared" ref="C266:C329" si="159">D266+E266</f>
        <v>3.38</v>
      </c>
      <c r="D266" s="140"/>
      <c r="E266" s="140">
        <f t="shared" si="131"/>
        <v>3.38</v>
      </c>
      <c r="F266" s="140">
        <f t="shared" si="132"/>
        <v>3.38</v>
      </c>
      <c r="G266" s="140">
        <f t="shared" ref="G266:G279" si="160">H266+I266+J266</f>
        <v>0</v>
      </c>
      <c r="H266" s="219"/>
      <c r="I266" s="157"/>
      <c r="J266" s="157"/>
      <c r="K266" s="168">
        <v>3.38</v>
      </c>
      <c r="L266" s="168"/>
      <c r="M266" s="140">
        <f t="shared" si="139"/>
        <v>0</v>
      </c>
      <c r="N266" s="168"/>
      <c r="O266" s="157"/>
      <c r="P266" s="168"/>
      <c r="Q266" s="157"/>
      <c r="R266" s="168"/>
      <c r="S266" s="157"/>
      <c r="T266" s="157"/>
      <c r="U266" s="140">
        <f t="shared" si="150"/>
        <v>0</v>
      </c>
      <c r="V266" s="157"/>
      <c r="W266" s="157"/>
      <c r="X266" s="157"/>
      <c r="Y266" s="157"/>
      <c r="Z266" s="168"/>
      <c r="AA266" s="157"/>
      <c r="AB266" s="157"/>
      <c r="AC266" s="157"/>
      <c r="AD266" s="141">
        <f t="shared" si="151"/>
        <v>0</v>
      </c>
      <c r="AE266" s="168"/>
      <c r="AF266" s="168"/>
      <c r="AG266" s="157"/>
      <c r="AH266" s="157"/>
      <c r="AI266" s="168"/>
      <c r="AJ266" s="157"/>
      <c r="AK266" s="168"/>
      <c r="AL266" s="157"/>
      <c r="AM266" s="157"/>
      <c r="AN266" s="157"/>
      <c r="AO266" s="157"/>
      <c r="AP266" s="157"/>
      <c r="AQ266" s="157"/>
      <c r="AR266" s="157"/>
      <c r="AS266" s="157"/>
      <c r="AT266" s="157"/>
      <c r="AU266" s="157"/>
      <c r="AV266" s="168"/>
      <c r="AW266" s="157"/>
      <c r="AX266" s="157"/>
      <c r="AY266" s="168"/>
      <c r="AZ266" s="168"/>
      <c r="BA266" s="157"/>
      <c r="BB266" s="157"/>
      <c r="BC266" s="157"/>
      <c r="BD266" s="168"/>
      <c r="BE266" s="157"/>
      <c r="BF266" s="157"/>
      <c r="BG266" s="140">
        <f t="shared" ref="BG266:BG283" si="161">BH266+BI266+BJ266</f>
        <v>0</v>
      </c>
      <c r="BH266" s="56"/>
      <c r="BI266" s="149"/>
      <c r="BJ266" s="56"/>
      <c r="BK266" s="152" t="s">
        <v>409</v>
      </c>
      <c r="BL266" s="153" t="s">
        <v>161</v>
      </c>
      <c r="BM266" s="149"/>
      <c r="BN266" s="153" t="s">
        <v>121</v>
      </c>
      <c r="BO266" s="149" t="s">
        <v>567</v>
      </c>
      <c r="BP266" s="149" t="s">
        <v>606</v>
      </c>
      <c r="BQ266" s="60" t="s">
        <v>392</v>
      </c>
      <c r="BR266" s="46"/>
      <c r="BS266" s="170"/>
      <c r="BT266" s="192" t="s">
        <v>343</v>
      </c>
      <c r="BU266" s="170"/>
      <c r="BV266" s="46"/>
      <c r="BW266" s="46"/>
      <c r="BX266" s="46"/>
      <c r="BY266" s="46"/>
      <c r="BZ266" s="46">
        <f>SUM(G266:BJ266)</f>
        <v>3.38</v>
      </c>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DJ266" s="184"/>
      <c r="DR266" s="46" t="s">
        <v>852</v>
      </c>
    </row>
    <row r="267" spans="1:122" ht="56.25" hidden="1" x14ac:dyDescent="0.3">
      <c r="A267" s="149">
        <v>2</v>
      </c>
      <c r="B267" s="56" t="s">
        <v>655</v>
      </c>
      <c r="C267" s="140">
        <f t="shared" si="159"/>
        <v>0.09</v>
      </c>
      <c r="D267" s="140"/>
      <c r="E267" s="140">
        <f t="shared" si="131"/>
        <v>0.09</v>
      </c>
      <c r="F267" s="140">
        <f t="shared" si="132"/>
        <v>0.09</v>
      </c>
      <c r="G267" s="140">
        <f t="shared" si="160"/>
        <v>0</v>
      </c>
      <c r="H267" s="168"/>
      <c r="I267" s="157"/>
      <c r="J267" s="157"/>
      <c r="K267" s="215">
        <v>0.09</v>
      </c>
      <c r="L267" s="215"/>
      <c r="M267" s="140">
        <f t="shared" si="139"/>
        <v>0</v>
      </c>
      <c r="N267" s="215"/>
      <c r="O267" s="157"/>
      <c r="P267" s="215"/>
      <c r="Q267" s="157"/>
      <c r="R267" s="215"/>
      <c r="S267" s="157"/>
      <c r="T267" s="157"/>
      <c r="U267" s="140">
        <f t="shared" si="150"/>
        <v>0</v>
      </c>
      <c r="V267" s="157"/>
      <c r="W267" s="157"/>
      <c r="X267" s="157"/>
      <c r="Y267" s="157"/>
      <c r="Z267" s="215"/>
      <c r="AA267" s="157"/>
      <c r="AB267" s="157"/>
      <c r="AC267" s="157"/>
      <c r="AD267" s="141">
        <f t="shared" si="151"/>
        <v>0</v>
      </c>
      <c r="AE267" s="215"/>
      <c r="AF267" s="215"/>
      <c r="AG267" s="157"/>
      <c r="AH267" s="157"/>
      <c r="AI267" s="215"/>
      <c r="AJ267" s="157"/>
      <c r="AK267" s="215"/>
      <c r="AL267" s="157"/>
      <c r="AM267" s="157"/>
      <c r="AN267" s="157"/>
      <c r="AO267" s="157"/>
      <c r="AP267" s="157"/>
      <c r="AQ267" s="157"/>
      <c r="AR267" s="157"/>
      <c r="AS267" s="157"/>
      <c r="AT267" s="157"/>
      <c r="AU267" s="157"/>
      <c r="AV267" s="215"/>
      <c r="AW267" s="157"/>
      <c r="AX267" s="157"/>
      <c r="AY267" s="215"/>
      <c r="AZ267" s="215"/>
      <c r="BA267" s="157"/>
      <c r="BB267" s="157"/>
      <c r="BC267" s="157"/>
      <c r="BD267" s="215"/>
      <c r="BE267" s="157"/>
      <c r="BF267" s="157"/>
      <c r="BG267" s="140">
        <f t="shared" si="161"/>
        <v>0</v>
      </c>
      <c r="BH267" s="56"/>
      <c r="BI267" s="149"/>
      <c r="BJ267" s="56"/>
      <c r="BK267" s="152" t="s">
        <v>409</v>
      </c>
      <c r="BL267" s="153" t="s">
        <v>199</v>
      </c>
      <c r="BM267" s="149"/>
      <c r="BN267" s="149" t="s">
        <v>121</v>
      </c>
      <c r="BO267" s="149" t="s">
        <v>568</v>
      </c>
      <c r="BP267" s="149" t="s">
        <v>606</v>
      </c>
      <c r="BS267" s="170"/>
      <c r="BT267" s="192"/>
      <c r="BU267" s="170"/>
      <c r="DR267" s="46" t="s">
        <v>852</v>
      </c>
    </row>
    <row r="268" spans="1:122" ht="56.25" hidden="1" x14ac:dyDescent="0.3">
      <c r="A268" s="149">
        <v>3</v>
      </c>
      <c r="B268" s="56" t="s">
        <v>656</v>
      </c>
      <c r="C268" s="140">
        <f t="shared" si="159"/>
        <v>0.03</v>
      </c>
      <c r="D268" s="140"/>
      <c r="E268" s="140">
        <f t="shared" si="131"/>
        <v>0.03</v>
      </c>
      <c r="F268" s="140">
        <f t="shared" si="132"/>
        <v>0.03</v>
      </c>
      <c r="G268" s="140">
        <f t="shared" si="160"/>
        <v>0</v>
      </c>
      <c r="H268" s="168"/>
      <c r="I268" s="157"/>
      <c r="J268" s="157"/>
      <c r="K268" s="215">
        <v>0.03</v>
      </c>
      <c r="L268" s="215"/>
      <c r="M268" s="140">
        <f t="shared" si="139"/>
        <v>0</v>
      </c>
      <c r="N268" s="215"/>
      <c r="O268" s="157"/>
      <c r="P268" s="215"/>
      <c r="Q268" s="157"/>
      <c r="R268" s="215"/>
      <c r="S268" s="157"/>
      <c r="T268" s="157"/>
      <c r="U268" s="140">
        <f t="shared" si="150"/>
        <v>0</v>
      </c>
      <c r="V268" s="157"/>
      <c r="W268" s="157"/>
      <c r="X268" s="157"/>
      <c r="Y268" s="157"/>
      <c r="Z268" s="215"/>
      <c r="AA268" s="157"/>
      <c r="AB268" s="157"/>
      <c r="AC268" s="157"/>
      <c r="AD268" s="141">
        <f t="shared" si="151"/>
        <v>0</v>
      </c>
      <c r="AE268" s="215"/>
      <c r="AF268" s="215"/>
      <c r="AG268" s="157"/>
      <c r="AH268" s="157"/>
      <c r="AI268" s="215"/>
      <c r="AJ268" s="157"/>
      <c r="AK268" s="215"/>
      <c r="AL268" s="157"/>
      <c r="AM268" s="157"/>
      <c r="AN268" s="157"/>
      <c r="AO268" s="157"/>
      <c r="AP268" s="157"/>
      <c r="AQ268" s="157"/>
      <c r="AR268" s="157"/>
      <c r="AS268" s="157"/>
      <c r="AT268" s="157"/>
      <c r="AU268" s="157"/>
      <c r="AV268" s="215"/>
      <c r="AW268" s="157"/>
      <c r="AX268" s="157"/>
      <c r="AY268" s="215"/>
      <c r="AZ268" s="215"/>
      <c r="BA268" s="157"/>
      <c r="BB268" s="157"/>
      <c r="BC268" s="157"/>
      <c r="BD268" s="215"/>
      <c r="BE268" s="157"/>
      <c r="BF268" s="157"/>
      <c r="BG268" s="140">
        <f t="shared" si="161"/>
        <v>0</v>
      </c>
      <c r="BH268" s="56"/>
      <c r="BI268" s="149"/>
      <c r="BJ268" s="56"/>
      <c r="BK268" s="152" t="s">
        <v>409</v>
      </c>
      <c r="BL268" s="153" t="s">
        <v>199</v>
      </c>
      <c r="BM268" s="149"/>
      <c r="BN268" s="149" t="s">
        <v>121</v>
      </c>
      <c r="BO268" s="149" t="s">
        <v>568</v>
      </c>
      <c r="BP268" s="149" t="s">
        <v>606</v>
      </c>
      <c r="BS268" s="170"/>
      <c r="BT268" s="192"/>
      <c r="BU268" s="170"/>
      <c r="DR268" s="46" t="s">
        <v>852</v>
      </c>
    </row>
    <row r="269" spans="1:122" s="250" customFormat="1" ht="56.25" hidden="1" x14ac:dyDescent="0.3">
      <c r="A269" s="239">
        <v>4</v>
      </c>
      <c r="B269" s="246" t="s">
        <v>657</v>
      </c>
      <c r="C269" s="241">
        <f t="shared" si="159"/>
        <v>0.08</v>
      </c>
      <c r="D269" s="241"/>
      <c r="E269" s="241">
        <f t="shared" si="131"/>
        <v>0.08</v>
      </c>
      <c r="F269" s="241">
        <f t="shared" si="132"/>
        <v>0.06</v>
      </c>
      <c r="G269" s="140">
        <f t="shared" si="160"/>
        <v>0</v>
      </c>
      <c r="H269" s="168"/>
      <c r="I269" s="157"/>
      <c r="J269" s="157"/>
      <c r="K269" s="262">
        <v>0.06</v>
      </c>
      <c r="L269" s="262"/>
      <c r="M269" s="241">
        <f t="shared" si="139"/>
        <v>0</v>
      </c>
      <c r="N269" s="262"/>
      <c r="O269" s="157"/>
      <c r="P269" s="262"/>
      <c r="Q269" s="243"/>
      <c r="R269" s="215"/>
      <c r="S269" s="157"/>
      <c r="T269" s="157"/>
      <c r="U269" s="241">
        <f t="shared" si="150"/>
        <v>0</v>
      </c>
      <c r="V269" s="157"/>
      <c r="W269" s="157"/>
      <c r="X269" s="157"/>
      <c r="Y269" s="157"/>
      <c r="Z269" s="215"/>
      <c r="AA269" s="157"/>
      <c r="AB269" s="157"/>
      <c r="AC269" s="157"/>
      <c r="AD269" s="141">
        <f t="shared" si="151"/>
        <v>0</v>
      </c>
      <c r="AE269" s="215"/>
      <c r="AF269" s="215"/>
      <c r="AG269" s="157"/>
      <c r="AH269" s="157"/>
      <c r="AI269" s="215"/>
      <c r="AJ269" s="157"/>
      <c r="AK269" s="215"/>
      <c r="AL269" s="157"/>
      <c r="AM269" s="157"/>
      <c r="AN269" s="157"/>
      <c r="AO269" s="157"/>
      <c r="AP269" s="157"/>
      <c r="AQ269" s="157"/>
      <c r="AR269" s="157"/>
      <c r="AS269" s="157"/>
      <c r="AT269" s="157"/>
      <c r="AU269" s="157"/>
      <c r="AV269" s="215"/>
      <c r="AW269" s="157"/>
      <c r="AX269" s="157"/>
      <c r="AY269" s="215"/>
      <c r="AZ269" s="215"/>
      <c r="BA269" s="157"/>
      <c r="BB269" s="157"/>
      <c r="BC269" s="157"/>
      <c r="BD269" s="215"/>
      <c r="BE269" s="157"/>
      <c r="BF269" s="157"/>
      <c r="BG269" s="140">
        <f t="shared" si="161"/>
        <v>0.02</v>
      </c>
      <c r="BH269" s="56"/>
      <c r="BI269" s="149">
        <v>0.02</v>
      </c>
      <c r="BJ269" s="56"/>
      <c r="BK269" s="152" t="s">
        <v>409</v>
      </c>
      <c r="BL269" s="248" t="s">
        <v>132</v>
      </c>
      <c r="BM269" s="149"/>
      <c r="BN269" s="239" t="s">
        <v>121</v>
      </c>
      <c r="BO269" s="239" t="s">
        <v>712</v>
      </c>
      <c r="BP269" s="239" t="s">
        <v>606</v>
      </c>
      <c r="BQ269" s="60"/>
      <c r="BR269" s="39"/>
      <c r="BS269" s="170"/>
      <c r="BT269" s="192"/>
      <c r="BU269" s="170"/>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46"/>
      <c r="DA269" s="46"/>
      <c r="DB269" s="46"/>
      <c r="DC269" s="46"/>
      <c r="DD269" s="46"/>
      <c r="DE269" s="46"/>
      <c r="DF269" s="46"/>
      <c r="DG269" s="46"/>
      <c r="DH269" s="46"/>
      <c r="DI269" s="46"/>
      <c r="DJ269" s="46"/>
      <c r="DK269" s="46"/>
      <c r="DL269" s="46"/>
      <c r="DM269" s="46"/>
      <c r="DN269" s="46"/>
      <c r="DO269" s="46"/>
      <c r="DP269" s="46"/>
      <c r="DQ269" s="46"/>
      <c r="DR269" s="250" t="s">
        <v>853</v>
      </c>
    </row>
    <row r="270" spans="1:122" ht="56.25" hidden="1" x14ac:dyDescent="0.3">
      <c r="A270" s="149">
        <v>5</v>
      </c>
      <c r="B270" s="56" t="s">
        <v>497</v>
      </c>
      <c r="C270" s="140">
        <f t="shared" si="159"/>
        <v>0.02</v>
      </c>
      <c r="D270" s="140"/>
      <c r="E270" s="140">
        <f t="shared" si="131"/>
        <v>0.02</v>
      </c>
      <c r="F270" s="140">
        <f t="shared" si="132"/>
        <v>0</v>
      </c>
      <c r="G270" s="140">
        <f t="shared" si="160"/>
        <v>0</v>
      </c>
      <c r="H270" s="168"/>
      <c r="I270" s="157"/>
      <c r="J270" s="157"/>
      <c r="K270" s="215"/>
      <c r="L270" s="215"/>
      <c r="M270" s="140">
        <f t="shared" si="139"/>
        <v>0</v>
      </c>
      <c r="N270" s="215"/>
      <c r="O270" s="157"/>
      <c r="P270" s="215"/>
      <c r="Q270" s="157"/>
      <c r="R270" s="215"/>
      <c r="S270" s="157"/>
      <c r="T270" s="157"/>
      <c r="U270" s="140">
        <f t="shared" si="150"/>
        <v>0</v>
      </c>
      <c r="V270" s="157"/>
      <c r="W270" s="157"/>
      <c r="X270" s="157"/>
      <c r="Y270" s="157"/>
      <c r="Z270" s="215"/>
      <c r="AA270" s="157"/>
      <c r="AB270" s="157"/>
      <c r="AC270" s="157"/>
      <c r="AD270" s="141">
        <f t="shared" si="151"/>
        <v>0</v>
      </c>
      <c r="AE270" s="215"/>
      <c r="AF270" s="215"/>
      <c r="AG270" s="157"/>
      <c r="AH270" s="157"/>
      <c r="AI270" s="215"/>
      <c r="AJ270" s="157"/>
      <c r="AK270" s="215"/>
      <c r="AL270" s="157"/>
      <c r="AM270" s="157"/>
      <c r="AN270" s="157"/>
      <c r="AO270" s="157"/>
      <c r="AP270" s="157"/>
      <c r="AQ270" s="157"/>
      <c r="AR270" s="157"/>
      <c r="AS270" s="157"/>
      <c r="AT270" s="157"/>
      <c r="AU270" s="157"/>
      <c r="AV270" s="215"/>
      <c r="AW270" s="157"/>
      <c r="AX270" s="157"/>
      <c r="AY270" s="215"/>
      <c r="AZ270" s="215"/>
      <c r="BA270" s="157"/>
      <c r="BB270" s="157"/>
      <c r="BC270" s="157"/>
      <c r="BD270" s="215"/>
      <c r="BE270" s="157"/>
      <c r="BF270" s="157"/>
      <c r="BG270" s="140">
        <f t="shared" si="161"/>
        <v>0.02</v>
      </c>
      <c r="BH270" s="56"/>
      <c r="BI270" s="149">
        <v>0.02</v>
      </c>
      <c r="BJ270" s="56"/>
      <c r="BK270" s="152" t="s">
        <v>409</v>
      </c>
      <c r="BL270" s="153" t="s">
        <v>161</v>
      </c>
      <c r="BM270" s="149"/>
      <c r="BN270" s="149" t="s">
        <v>121</v>
      </c>
      <c r="BO270" s="149" t="s">
        <v>568</v>
      </c>
      <c r="BP270" s="149" t="s">
        <v>606</v>
      </c>
      <c r="BQ270" s="60" t="s">
        <v>392</v>
      </c>
      <c r="BR270" s="46"/>
      <c r="BS270" s="227"/>
      <c r="BT270" s="170" t="s">
        <v>124</v>
      </c>
      <c r="BU270" s="132"/>
      <c r="BV270" s="46"/>
      <c r="BW270" s="46"/>
      <c r="BX270" s="46"/>
      <c r="BY270" s="46"/>
      <c r="BZ270" s="46">
        <f t="shared" ref="BZ270:BZ283" si="162">SUM(G270:BJ270)</f>
        <v>0.04</v>
      </c>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t="s">
        <v>482</v>
      </c>
      <c r="DR270" s="46" t="s">
        <v>852</v>
      </c>
    </row>
    <row r="271" spans="1:122" ht="65.099999999999994" hidden="1" customHeight="1" x14ac:dyDescent="0.3">
      <c r="A271" s="149">
        <v>6</v>
      </c>
      <c r="B271" s="56" t="s">
        <v>331</v>
      </c>
      <c r="C271" s="140">
        <f t="shared" si="159"/>
        <v>0.03</v>
      </c>
      <c r="D271" s="140"/>
      <c r="E271" s="140">
        <f t="shared" si="131"/>
        <v>0.03</v>
      </c>
      <c r="F271" s="140">
        <f t="shared" si="132"/>
        <v>0</v>
      </c>
      <c r="G271" s="140">
        <f t="shared" si="160"/>
        <v>0</v>
      </c>
      <c r="H271" s="168"/>
      <c r="I271" s="157"/>
      <c r="J271" s="157"/>
      <c r="K271" s="215"/>
      <c r="L271" s="215"/>
      <c r="M271" s="140">
        <f t="shared" si="139"/>
        <v>0</v>
      </c>
      <c r="N271" s="215"/>
      <c r="O271" s="157"/>
      <c r="P271" s="215"/>
      <c r="Q271" s="157"/>
      <c r="R271" s="215"/>
      <c r="S271" s="157"/>
      <c r="T271" s="157"/>
      <c r="U271" s="140">
        <f t="shared" si="150"/>
        <v>0</v>
      </c>
      <c r="V271" s="157"/>
      <c r="W271" s="157"/>
      <c r="X271" s="157"/>
      <c r="Y271" s="157"/>
      <c r="Z271" s="215"/>
      <c r="AA271" s="157"/>
      <c r="AB271" s="157"/>
      <c r="AC271" s="157"/>
      <c r="AD271" s="141">
        <f t="shared" si="151"/>
        <v>0</v>
      </c>
      <c r="AE271" s="215"/>
      <c r="AF271" s="215"/>
      <c r="AG271" s="157"/>
      <c r="AH271" s="157"/>
      <c r="AI271" s="215"/>
      <c r="AJ271" s="157"/>
      <c r="AK271" s="215"/>
      <c r="AL271" s="157"/>
      <c r="AM271" s="157"/>
      <c r="AN271" s="157"/>
      <c r="AO271" s="157"/>
      <c r="AP271" s="157"/>
      <c r="AQ271" s="157"/>
      <c r="AR271" s="157"/>
      <c r="AS271" s="157"/>
      <c r="AT271" s="157"/>
      <c r="AU271" s="157"/>
      <c r="AV271" s="215"/>
      <c r="AW271" s="157"/>
      <c r="AX271" s="157"/>
      <c r="AY271" s="215"/>
      <c r="AZ271" s="215"/>
      <c r="BA271" s="157"/>
      <c r="BB271" s="157"/>
      <c r="BC271" s="157"/>
      <c r="BD271" s="215"/>
      <c r="BE271" s="157"/>
      <c r="BF271" s="157"/>
      <c r="BG271" s="140">
        <f t="shared" si="161"/>
        <v>0.03</v>
      </c>
      <c r="BH271" s="56"/>
      <c r="BI271" s="149">
        <v>0.03</v>
      </c>
      <c r="BJ271" s="56"/>
      <c r="BK271" s="152" t="s">
        <v>409</v>
      </c>
      <c r="BL271" s="153" t="s">
        <v>161</v>
      </c>
      <c r="BM271" s="149"/>
      <c r="BN271" s="149" t="s">
        <v>121</v>
      </c>
      <c r="BO271" s="149" t="s">
        <v>568</v>
      </c>
      <c r="BP271" s="149" t="s">
        <v>606</v>
      </c>
      <c r="BQ271" s="60" t="s">
        <v>392</v>
      </c>
      <c r="BR271" s="46"/>
      <c r="BS271" s="227"/>
      <c r="BT271" s="170" t="s">
        <v>124</v>
      </c>
      <c r="BU271" s="132"/>
      <c r="BV271" s="46"/>
      <c r="BW271" s="46"/>
      <c r="BX271" s="46"/>
      <c r="BY271" s="46"/>
      <c r="BZ271" s="46">
        <f t="shared" si="162"/>
        <v>0.06</v>
      </c>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DR271" s="46" t="s">
        <v>852</v>
      </c>
    </row>
    <row r="272" spans="1:122" ht="62.1" hidden="1" customHeight="1" x14ac:dyDescent="0.3">
      <c r="A272" s="149">
        <v>7</v>
      </c>
      <c r="B272" s="56" t="s">
        <v>332</v>
      </c>
      <c r="C272" s="140">
        <f t="shared" si="159"/>
        <v>0.03</v>
      </c>
      <c r="D272" s="140"/>
      <c r="E272" s="140">
        <f t="shared" si="131"/>
        <v>0.03</v>
      </c>
      <c r="F272" s="140">
        <f t="shared" si="132"/>
        <v>0</v>
      </c>
      <c r="G272" s="140">
        <f t="shared" si="160"/>
        <v>0</v>
      </c>
      <c r="H272" s="168"/>
      <c r="I272" s="157"/>
      <c r="J272" s="157"/>
      <c r="K272" s="215"/>
      <c r="L272" s="215"/>
      <c r="M272" s="140">
        <f t="shared" ref="M272:M291" si="163">SUM(N272:P272)</f>
        <v>0</v>
      </c>
      <c r="N272" s="215"/>
      <c r="O272" s="157"/>
      <c r="P272" s="215"/>
      <c r="Q272" s="157"/>
      <c r="R272" s="215"/>
      <c r="S272" s="157"/>
      <c r="T272" s="157"/>
      <c r="U272" s="140">
        <f t="shared" si="150"/>
        <v>0</v>
      </c>
      <c r="V272" s="157"/>
      <c r="W272" s="157"/>
      <c r="X272" s="157"/>
      <c r="Y272" s="157"/>
      <c r="Z272" s="215"/>
      <c r="AA272" s="157"/>
      <c r="AB272" s="157"/>
      <c r="AC272" s="157"/>
      <c r="AD272" s="141">
        <f t="shared" si="151"/>
        <v>0</v>
      </c>
      <c r="AE272" s="215"/>
      <c r="AF272" s="215"/>
      <c r="AG272" s="157"/>
      <c r="AH272" s="157"/>
      <c r="AI272" s="215"/>
      <c r="AJ272" s="157"/>
      <c r="AK272" s="215"/>
      <c r="AL272" s="157"/>
      <c r="AM272" s="157"/>
      <c r="AN272" s="157"/>
      <c r="AO272" s="157"/>
      <c r="AP272" s="157"/>
      <c r="AQ272" s="157"/>
      <c r="AR272" s="157"/>
      <c r="AS272" s="157"/>
      <c r="AT272" s="157"/>
      <c r="AU272" s="157"/>
      <c r="AV272" s="215"/>
      <c r="AW272" s="157"/>
      <c r="AX272" s="157"/>
      <c r="AY272" s="215"/>
      <c r="AZ272" s="215"/>
      <c r="BA272" s="157"/>
      <c r="BB272" s="157"/>
      <c r="BC272" s="157"/>
      <c r="BD272" s="215"/>
      <c r="BE272" s="157"/>
      <c r="BF272" s="157"/>
      <c r="BG272" s="140">
        <f t="shared" si="161"/>
        <v>0.03</v>
      </c>
      <c r="BH272" s="56"/>
      <c r="BI272" s="149">
        <v>0.03</v>
      </c>
      <c r="BJ272" s="56"/>
      <c r="BK272" s="152" t="s">
        <v>409</v>
      </c>
      <c r="BL272" s="153" t="s">
        <v>161</v>
      </c>
      <c r="BM272" s="149"/>
      <c r="BN272" s="149" t="s">
        <v>121</v>
      </c>
      <c r="BO272" s="149" t="s">
        <v>568</v>
      </c>
      <c r="BP272" s="149" t="s">
        <v>606</v>
      </c>
      <c r="BQ272" s="60" t="s">
        <v>392</v>
      </c>
      <c r="BR272" s="46"/>
      <c r="BS272" s="227"/>
      <c r="BT272" s="170" t="s">
        <v>124</v>
      </c>
      <c r="BU272" s="132"/>
      <c r="BV272" s="46"/>
      <c r="BW272" s="46"/>
      <c r="BX272" s="46"/>
      <c r="BY272" s="46"/>
      <c r="BZ272" s="46">
        <f t="shared" si="162"/>
        <v>0.06</v>
      </c>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DR272" s="46" t="s">
        <v>852</v>
      </c>
    </row>
    <row r="273" spans="1:122" ht="56.25" hidden="1" x14ac:dyDescent="0.3">
      <c r="A273" s="149">
        <v>8</v>
      </c>
      <c r="B273" s="56" t="s">
        <v>491</v>
      </c>
      <c r="C273" s="140">
        <f t="shared" si="159"/>
        <v>0.03</v>
      </c>
      <c r="D273" s="140"/>
      <c r="E273" s="140">
        <f t="shared" si="131"/>
        <v>0.03</v>
      </c>
      <c r="F273" s="140">
        <f t="shared" si="132"/>
        <v>0</v>
      </c>
      <c r="G273" s="140">
        <f t="shared" si="160"/>
        <v>0</v>
      </c>
      <c r="H273" s="168"/>
      <c r="I273" s="157"/>
      <c r="J273" s="157"/>
      <c r="K273" s="215"/>
      <c r="L273" s="215"/>
      <c r="M273" s="140">
        <f t="shared" si="163"/>
        <v>0</v>
      </c>
      <c r="N273" s="215"/>
      <c r="O273" s="157"/>
      <c r="P273" s="215"/>
      <c r="Q273" s="157"/>
      <c r="R273" s="215"/>
      <c r="S273" s="157"/>
      <c r="T273" s="157"/>
      <c r="U273" s="140">
        <f t="shared" si="150"/>
        <v>0</v>
      </c>
      <c r="V273" s="157"/>
      <c r="W273" s="157"/>
      <c r="X273" s="157"/>
      <c r="Y273" s="157"/>
      <c r="Z273" s="215"/>
      <c r="AA273" s="157"/>
      <c r="AB273" s="157"/>
      <c r="AC273" s="157"/>
      <c r="AD273" s="141">
        <f t="shared" si="151"/>
        <v>0</v>
      </c>
      <c r="AE273" s="215"/>
      <c r="AF273" s="215"/>
      <c r="AG273" s="157"/>
      <c r="AH273" s="157"/>
      <c r="AI273" s="215"/>
      <c r="AJ273" s="157"/>
      <c r="AK273" s="215"/>
      <c r="AL273" s="157"/>
      <c r="AM273" s="157"/>
      <c r="AN273" s="157"/>
      <c r="AO273" s="157"/>
      <c r="AP273" s="157"/>
      <c r="AQ273" s="157"/>
      <c r="AR273" s="157"/>
      <c r="AS273" s="157"/>
      <c r="AT273" s="157"/>
      <c r="AU273" s="157"/>
      <c r="AV273" s="215"/>
      <c r="AW273" s="157"/>
      <c r="AX273" s="157"/>
      <c r="AY273" s="215"/>
      <c r="AZ273" s="215"/>
      <c r="BA273" s="157"/>
      <c r="BB273" s="157"/>
      <c r="BC273" s="157"/>
      <c r="BD273" s="215"/>
      <c r="BE273" s="157"/>
      <c r="BF273" s="157"/>
      <c r="BG273" s="140">
        <f t="shared" si="161"/>
        <v>0.03</v>
      </c>
      <c r="BH273" s="56"/>
      <c r="BI273" s="149">
        <v>0.03</v>
      </c>
      <c r="BJ273" s="56"/>
      <c r="BK273" s="152" t="s">
        <v>409</v>
      </c>
      <c r="BL273" s="153" t="s">
        <v>161</v>
      </c>
      <c r="BM273" s="149"/>
      <c r="BN273" s="149" t="s">
        <v>121</v>
      </c>
      <c r="BO273" s="149" t="s">
        <v>568</v>
      </c>
      <c r="BP273" s="149" t="s">
        <v>606</v>
      </c>
      <c r="BQ273" s="60" t="s">
        <v>392</v>
      </c>
      <c r="BR273" s="46"/>
      <c r="BS273" s="227"/>
      <c r="BT273" s="170" t="s">
        <v>124</v>
      </c>
      <c r="BU273" s="132"/>
      <c r="BV273" s="46"/>
      <c r="BW273" s="46"/>
      <c r="BX273" s="46"/>
      <c r="BY273" s="46"/>
      <c r="BZ273" s="46">
        <f t="shared" si="162"/>
        <v>0.06</v>
      </c>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DR273" s="46" t="s">
        <v>852</v>
      </c>
    </row>
    <row r="274" spans="1:122" ht="67.349999999999994" hidden="1" customHeight="1" x14ac:dyDescent="0.3">
      <c r="A274" s="149">
        <v>9</v>
      </c>
      <c r="B274" s="190" t="s">
        <v>334</v>
      </c>
      <c r="C274" s="140">
        <f t="shared" si="159"/>
        <v>0.16</v>
      </c>
      <c r="D274" s="140"/>
      <c r="E274" s="140">
        <f t="shared" si="131"/>
        <v>0.16</v>
      </c>
      <c r="F274" s="140">
        <f t="shared" si="132"/>
        <v>0</v>
      </c>
      <c r="G274" s="140">
        <f t="shared" si="160"/>
        <v>0</v>
      </c>
      <c r="H274" s="215"/>
      <c r="I274" s="157"/>
      <c r="J274" s="157"/>
      <c r="K274" s="215"/>
      <c r="L274" s="215"/>
      <c r="M274" s="140">
        <f t="shared" si="163"/>
        <v>0</v>
      </c>
      <c r="N274" s="215"/>
      <c r="O274" s="157"/>
      <c r="P274" s="215"/>
      <c r="Q274" s="157"/>
      <c r="R274" s="215"/>
      <c r="S274" s="157"/>
      <c r="T274" s="157"/>
      <c r="U274" s="140">
        <f t="shared" si="150"/>
        <v>0</v>
      </c>
      <c r="V274" s="157"/>
      <c r="W274" s="157"/>
      <c r="X274" s="157"/>
      <c r="Y274" s="157"/>
      <c r="Z274" s="215"/>
      <c r="AA274" s="157"/>
      <c r="AB274" s="157"/>
      <c r="AC274" s="157"/>
      <c r="AD274" s="141">
        <f t="shared" si="151"/>
        <v>0</v>
      </c>
      <c r="AE274" s="215"/>
      <c r="AF274" s="215"/>
      <c r="AG274" s="157"/>
      <c r="AH274" s="157"/>
      <c r="AI274" s="215"/>
      <c r="AJ274" s="157"/>
      <c r="AK274" s="168"/>
      <c r="AL274" s="157"/>
      <c r="AM274" s="157"/>
      <c r="AN274" s="157"/>
      <c r="AO274" s="157"/>
      <c r="AP274" s="157"/>
      <c r="AQ274" s="157"/>
      <c r="AR274" s="157"/>
      <c r="AS274" s="157"/>
      <c r="AT274" s="157"/>
      <c r="AU274" s="157"/>
      <c r="AV274" s="215"/>
      <c r="AW274" s="157"/>
      <c r="AX274" s="157"/>
      <c r="AY274" s="215"/>
      <c r="AZ274" s="215"/>
      <c r="BA274" s="157"/>
      <c r="BB274" s="157"/>
      <c r="BC274" s="157"/>
      <c r="BD274" s="215"/>
      <c r="BE274" s="157"/>
      <c r="BF274" s="157"/>
      <c r="BG274" s="140">
        <f t="shared" si="161"/>
        <v>0.16</v>
      </c>
      <c r="BH274" s="56"/>
      <c r="BI274" s="210">
        <v>0.16</v>
      </c>
      <c r="BJ274" s="56"/>
      <c r="BK274" s="152" t="s">
        <v>409</v>
      </c>
      <c r="BL274" s="149" t="s">
        <v>169</v>
      </c>
      <c r="BM274" s="149"/>
      <c r="BN274" s="210" t="s">
        <v>121</v>
      </c>
      <c r="BO274" s="149" t="s">
        <v>568</v>
      </c>
      <c r="BP274" s="149" t="s">
        <v>606</v>
      </c>
      <c r="BQ274" s="60" t="s">
        <v>392</v>
      </c>
      <c r="BR274" s="46"/>
      <c r="BS274" s="132"/>
      <c r="BT274" s="191" t="s">
        <v>124</v>
      </c>
      <c r="BU274" s="132"/>
      <c r="BV274" s="46"/>
      <c r="BW274" s="46"/>
      <c r="BX274" s="46"/>
      <c r="BY274" s="46"/>
      <c r="BZ274" s="46">
        <f t="shared" si="162"/>
        <v>0.32</v>
      </c>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DR274" s="46" t="s">
        <v>852</v>
      </c>
    </row>
    <row r="275" spans="1:122" ht="60" hidden="1" customHeight="1" x14ac:dyDescent="0.3">
      <c r="A275" s="149">
        <v>10</v>
      </c>
      <c r="B275" s="190" t="s">
        <v>335</v>
      </c>
      <c r="C275" s="140">
        <f t="shared" si="159"/>
        <v>0.03</v>
      </c>
      <c r="D275" s="140"/>
      <c r="E275" s="140">
        <f t="shared" si="131"/>
        <v>0.03</v>
      </c>
      <c r="F275" s="140">
        <f t="shared" si="132"/>
        <v>0</v>
      </c>
      <c r="G275" s="140">
        <f t="shared" si="160"/>
        <v>0</v>
      </c>
      <c r="H275" s="215"/>
      <c r="I275" s="157"/>
      <c r="J275" s="157"/>
      <c r="K275" s="215"/>
      <c r="L275" s="215"/>
      <c r="M275" s="140">
        <f t="shared" si="163"/>
        <v>0</v>
      </c>
      <c r="N275" s="215"/>
      <c r="O275" s="157"/>
      <c r="P275" s="215"/>
      <c r="Q275" s="157"/>
      <c r="R275" s="215"/>
      <c r="S275" s="157"/>
      <c r="T275" s="157"/>
      <c r="U275" s="140">
        <f t="shared" si="150"/>
        <v>0</v>
      </c>
      <c r="V275" s="157"/>
      <c r="W275" s="157"/>
      <c r="X275" s="157"/>
      <c r="Y275" s="157"/>
      <c r="Z275" s="215"/>
      <c r="AA275" s="157"/>
      <c r="AB275" s="157"/>
      <c r="AC275" s="157"/>
      <c r="AD275" s="141">
        <f t="shared" si="151"/>
        <v>0</v>
      </c>
      <c r="AE275" s="215"/>
      <c r="AF275" s="215"/>
      <c r="AG275" s="157"/>
      <c r="AH275" s="157"/>
      <c r="AI275" s="215"/>
      <c r="AJ275" s="157"/>
      <c r="AK275" s="168"/>
      <c r="AL275" s="157"/>
      <c r="AM275" s="157"/>
      <c r="AN275" s="157"/>
      <c r="AO275" s="157"/>
      <c r="AP275" s="157"/>
      <c r="AQ275" s="157"/>
      <c r="AR275" s="157"/>
      <c r="AS275" s="157"/>
      <c r="AT275" s="157"/>
      <c r="AU275" s="157"/>
      <c r="AV275" s="215"/>
      <c r="AW275" s="157"/>
      <c r="AX275" s="157"/>
      <c r="AY275" s="215"/>
      <c r="AZ275" s="215"/>
      <c r="BA275" s="157"/>
      <c r="BB275" s="157"/>
      <c r="BC275" s="157"/>
      <c r="BD275" s="215"/>
      <c r="BE275" s="157"/>
      <c r="BF275" s="157"/>
      <c r="BG275" s="140">
        <f t="shared" si="161"/>
        <v>0.03</v>
      </c>
      <c r="BH275" s="56"/>
      <c r="BI275" s="210">
        <v>0.03</v>
      </c>
      <c r="BJ275" s="56"/>
      <c r="BK275" s="152" t="s">
        <v>409</v>
      </c>
      <c r="BL275" s="149" t="s">
        <v>169</v>
      </c>
      <c r="BM275" s="149"/>
      <c r="BN275" s="210" t="s">
        <v>121</v>
      </c>
      <c r="BO275" s="149" t="s">
        <v>568</v>
      </c>
      <c r="BP275" s="149" t="s">
        <v>606</v>
      </c>
      <c r="BQ275" s="60" t="s">
        <v>392</v>
      </c>
      <c r="BR275" s="46"/>
      <c r="BS275" s="132"/>
      <c r="BT275" s="191" t="s">
        <v>124</v>
      </c>
      <c r="BU275" s="132"/>
      <c r="BV275" s="46"/>
      <c r="BW275" s="46"/>
      <c r="BX275" s="46"/>
      <c r="BY275" s="46"/>
      <c r="BZ275" s="46">
        <f t="shared" si="162"/>
        <v>0.06</v>
      </c>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DR275" s="46" t="s">
        <v>852</v>
      </c>
    </row>
    <row r="276" spans="1:122" ht="62.1" hidden="1" customHeight="1" x14ac:dyDescent="0.3">
      <c r="A276" s="149">
        <v>11</v>
      </c>
      <c r="B276" s="190" t="s">
        <v>381</v>
      </c>
      <c r="C276" s="140">
        <f t="shared" si="159"/>
        <v>0.03</v>
      </c>
      <c r="D276" s="140"/>
      <c r="E276" s="140">
        <f t="shared" si="131"/>
        <v>0.03</v>
      </c>
      <c r="F276" s="140">
        <f t="shared" si="132"/>
        <v>0</v>
      </c>
      <c r="G276" s="140">
        <f t="shared" si="160"/>
        <v>0</v>
      </c>
      <c r="H276" s="215"/>
      <c r="I276" s="157"/>
      <c r="J276" s="157"/>
      <c r="K276" s="215"/>
      <c r="L276" s="215"/>
      <c r="M276" s="140">
        <f t="shared" si="163"/>
        <v>0</v>
      </c>
      <c r="N276" s="215"/>
      <c r="O276" s="157"/>
      <c r="P276" s="215"/>
      <c r="Q276" s="157"/>
      <c r="R276" s="215"/>
      <c r="S276" s="157"/>
      <c r="T276" s="157"/>
      <c r="U276" s="140">
        <f t="shared" si="150"/>
        <v>0</v>
      </c>
      <c r="V276" s="157"/>
      <c r="W276" s="157"/>
      <c r="X276" s="157"/>
      <c r="Y276" s="157"/>
      <c r="Z276" s="215"/>
      <c r="AA276" s="157"/>
      <c r="AB276" s="157"/>
      <c r="AC276" s="157"/>
      <c r="AD276" s="141">
        <f t="shared" si="151"/>
        <v>0</v>
      </c>
      <c r="AE276" s="215"/>
      <c r="AF276" s="215"/>
      <c r="AG276" s="157"/>
      <c r="AH276" s="157"/>
      <c r="AI276" s="215"/>
      <c r="AJ276" s="157"/>
      <c r="AK276" s="168"/>
      <c r="AL276" s="157"/>
      <c r="AM276" s="157"/>
      <c r="AN276" s="157"/>
      <c r="AO276" s="157"/>
      <c r="AP276" s="157"/>
      <c r="AQ276" s="157"/>
      <c r="AR276" s="157"/>
      <c r="AS276" s="157"/>
      <c r="AT276" s="157"/>
      <c r="AU276" s="157"/>
      <c r="AV276" s="215"/>
      <c r="AW276" s="157"/>
      <c r="AX276" s="157"/>
      <c r="AY276" s="215"/>
      <c r="AZ276" s="215"/>
      <c r="BA276" s="157"/>
      <c r="BB276" s="157"/>
      <c r="BC276" s="157"/>
      <c r="BD276" s="215"/>
      <c r="BE276" s="157"/>
      <c r="BF276" s="157"/>
      <c r="BG276" s="140">
        <f t="shared" si="161"/>
        <v>0.03</v>
      </c>
      <c r="BH276" s="56"/>
      <c r="BI276" s="210">
        <v>0.03</v>
      </c>
      <c r="BJ276" s="56"/>
      <c r="BK276" s="152" t="s">
        <v>409</v>
      </c>
      <c r="BL276" s="149" t="s">
        <v>169</v>
      </c>
      <c r="BM276" s="149"/>
      <c r="BN276" s="210" t="s">
        <v>121</v>
      </c>
      <c r="BO276" s="149" t="s">
        <v>568</v>
      </c>
      <c r="BP276" s="149" t="s">
        <v>606</v>
      </c>
      <c r="BQ276" s="60" t="s">
        <v>392</v>
      </c>
      <c r="BR276" s="46"/>
      <c r="BS276" s="132"/>
      <c r="BT276" s="191" t="s">
        <v>124</v>
      </c>
      <c r="BU276" s="132"/>
      <c r="BV276" s="46"/>
      <c r="BW276" s="46"/>
      <c r="BX276" s="46"/>
      <c r="BY276" s="46"/>
      <c r="BZ276" s="46">
        <f t="shared" si="162"/>
        <v>0.06</v>
      </c>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DR276" s="46" t="s">
        <v>852</v>
      </c>
    </row>
    <row r="277" spans="1:122" ht="60" hidden="1" customHeight="1" x14ac:dyDescent="0.3">
      <c r="A277" s="149">
        <v>12</v>
      </c>
      <c r="B277" s="56" t="s">
        <v>336</v>
      </c>
      <c r="C277" s="140">
        <f t="shared" si="159"/>
        <v>0.15</v>
      </c>
      <c r="D277" s="140"/>
      <c r="E277" s="140">
        <f t="shared" si="131"/>
        <v>0.15</v>
      </c>
      <c r="F277" s="140">
        <f t="shared" si="132"/>
        <v>0</v>
      </c>
      <c r="G277" s="140">
        <f t="shared" si="160"/>
        <v>0</v>
      </c>
      <c r="H277" s="157"/>
      <c r="I277" s="157"/>
      <c r="J277" s="157"/>
      <c r="K277" s="215"/>
      <c r="L277" s="215"/>
      <c r="M277" s="140">
        <f t="shared" si="163"/>
        <v>0</v>
      </c>
      <c r="N277" s="215"/>
      <c r="O277" s="157"/>
      <c r="P277" s="215"/>
      <c r="Q277" s="157"/>
      <c r="R277" s="215"/>
      <c r="S277" s="157"/>
      <c r="T277" s="157"/>
      <c r="U277" s="140">
        <f t="shared" si="150"/>
        <v>0</v>
      </c>
      <c r="V277" s="157"/>
      <c r="W277" s="157"/>
      <c r="X277" s="157"/>
      <c r="Y277" s="157"/>
      <c r="Z277" s="215"/>
      <c r="AA277" s="157"/>
      <c r="AB277" s="157"/>
      <c r="AC277" s="157"/>
      <c r="AD277" s="141">
        <f t="shared" si="151"/>
        <v>0</v>
      </c>
      <c r="AE277" s="157"/>
      <c r="AF277" s="157"/>
      <c r="AG277" s="157"/>
      <c r="AH277" s="157"/>
      <c r="AI277" s="215"/>
      <c r="AJ277" s="157"/>
      <c r="AK277" s="157"/>
      <c r="AL277" s="157"/>
      <c r="AM277" s="157"/>
      <c r="AN277" s="157"/>
      <c r="AO277" s="157"/>
      <c r="AP277" s="157"/>
      <c r="AQ277" s="157"/>
      <c r="AR277" s="157"/>
      <c r="AS277" s="157"/>
      <c r="AT277" s="157"/>
      <c r="AU277" s="157"/>
      <c r="AV277" s="215"/>
      <c r="AW277" s="157"/>
      <c r="AX277" s="157"/>
      <c r="AY277" s="157"/>
      <c r="AZ277" s="157"/>
      <c r="BA277" s="157"/>
      <c r="BB277" s="157"/>
      <c r="BC277" s="157"/>
      <c r="BD277" s="157"/>
      <c r="BE277" s="157"/>
      <c r="BF277" s="157"/>
      <c r="BG277" s="140">
        <f t="shared" si="161"/>
        <v>0.15</v>
      </c>
      <c r="BH277" s="56"/>
      <c r="BI277" s="213">
        <v>0.15</v>
      </c>
      <c r="BJ277" s="56"/>
      <c r="BK277" s="152" t="s">
        <v>409</v>
      </c>
      <c r="BL277" s="149" t="s">
        <v>131</v>
      </c>
      <c r="BM277" s="154" t="s">
        <v>626</v>
      </c>
      <c r="BN277" s="149" t="s">
        <v>121</v>
      </c>
      <c r="BO277" s="149" t="s">
        <v>568</v>
      </c>
      <c r="BP277" s="149" t="s">
        <v>606</v>
      </c>
      <c r="BQ277" s="60" t="s">
        <v>392</v>
      </c>
      <c r="BR277" s="46"/>
      <c r="BS277" s="46"/>
      <c r="BT277" s="170" t="s">
        <v>124</v>
      </c>
      <c r="BU277" s="137"/>
      <c r="BV277" s="46"/>
      <c r="BW277" s="46"/>
      <c r="BX277" s="46"/>
      <c r="BY277" s="46"/>
      <c r="BZ277" s="46">
        <f t="shared" si="162"/>
        <v>0.3</v>
      </c>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DR277" s="46" t="s">
        <v>852</v>
      </c>
    </row>
    <row r="278" spans="1:122" ht="61.35" hidden="1" customHeight="1" x14ac:dyDescent="0.3">
      <c r="A278" s="149">
        <v>13</v>
      </c>
      <c r="B278" s="56" t="s">
        <v>337</v>
      </c>
      <c r="C278" s="140">
        <f t="shared" si="159"/>
        <v>0.04</v>
      </c>
      <c r="D278" s="140"/>
      <c r="E278" s="140">
        <f t="shared" si="131"/>
        <v>0.04</v>
      </c>
      <c r="F278" s="140">
        <f t="shared" si="132"/>
        <v>0</v>
      </c>
      <c r="G278" s="140">
        <f t="shared" si="160"/>
        <v>0</v>
      </c>
      <c r="H278" s="157"/>
      <c r="I278" s="157"/>
      <c r="J278" s="157"/>
      <c r="K278" s="215"/>
      <c r="L278" s="215"/>
      <c r="M278" s="140">
        <f t="shared" si="163"/>
        <v>0</v>
      </c>
      <c r="N278" s="215"/>
      <c r="O278" s="157"/>
      <c r="P278" s="215"/>
      <c r="Q278" s="157"/>
      <c r="R278" s="215"/>
      <c r="S278" s="157"/>
      <c r="T278" s="157"/>
      <c r="U278" s="140">
        <f t="shared" si="150"/>
        <v>0</v>
      </c>
      <c r="V278" s="157"/>
      <c r="W278" s="157"/>
      <c r="X278" s="157"/>
      <c r="Y278" s="157"/>
      <c r="Z278" s="215"/>
      <c r="AA278" s="157"/>
      <c r="AB278" s="157"/>
      <c r="AC278" s="157"/>
      <c r="AD278" s="141">
        <f t="shared" si="151"/>
        <v>0</v>
      </c>
      <c r="AE278" s="157"/>
      <c r="AF278" s="157"/>
      <c r="AG278" s="157"/>
      <c r="AH278" s="157"/>
      <c r="AI278" s="215"/>
      <c r="AJ278" s="157"/>
      <c r="AK278" s="157"/>
      <c r="AL278" s="157"/>
      <c r="AM278" s="157"/>
      <c r="AN278" s="157"/>
      <c r="AO278" s="157"/>
      <c r="AP278" s="157"/>
      <c r="AQ278" s="157"/>
      <c r="AR278" s="157"/>
      <c r="AS278" s="157"/>
      <c r="AT278" s="157"/>
      <c r="AU278" s="157"/>
      <c r="AV278" s="215"/>
      <c r="AW278" s="157"/>
      <c r="AX278" s="157"/>
      <c r="AY278" s="157"/>
      <c r="AZ278" s="157"/>
      <c r="BA278" s="157"/>
      <c r="BB278" s="157"/>
      <c r="BC278" s="157"/>
      <c r="BD278" s="157"/>
      <c r="BE278" s="157"/>
      <c r="BF278" s="157"/>
      <c r="BG278" s="140">
        <f t="shared" si="161"/>
        <v>0.04</v>
      </c>
      <c r="BH278" s="56"/>
      <c r="BI278" s="213">
        <v>0.04</v>
      </c>
      <c r="BJ278" s="56"/>
      <c r="BK278" s="152" t="s">
        <v>409</v>
      </c>
      <c r="BL278" s="149" t="s">
        <v>131</v>
      </c>
      <c r="BM278" s="154"/>
      <c r="BN278" s="149" t="s">
        <v>121</v>
      </c>
      <c r="BO278" s="149" t="s">
        <v>568</v>
      </c>
      <c r="BP278" s="149" t="s">
        <v>606</v>
      </c>
      <c r="BQ278" s="60" t="s">
        <v>392</v>
      </c>
      <c r="BR278" s="46"/>
      <c r="BS278" s="46"/>
      <c r="BT278" s="170" t="s">
        <v>124</v>
      </c>
      <c r="BU278" s="137"/>
      <c r="BV278" s="46"/>
      <c r="BW278" s="46"/>
      <c r="BX278" s="46"/>
      <c r="BY278" s="46"/>
      <c r="BZ278" s="46">
        <f t="shared" si="162"/>
        <v>0.08</v>
      </c>
      <c r="CA278" s="46"/>
      <c r="CB278" s="46"/>
      <c r="CC278" s="46"/>
      <c r="CD278" s="46"/>
      <c r="CE278" s="46"/>
      <c r="CF278" s="231"/>
      <c r="CG278" s="46"/>
      <c r="CH278" s="46"/>
      <c r="CI278" s="46"/>
      <c r="CJ278" s="46"/>
      <c r="CK278" s="46"/>
      <c r="CL278" s="46"/>
      <c r="CM278" s="46"/>
      <c r="CN278" s="46"/>
      <c r="CO278" s="46"/>
      <c r="CP278" s="46"/>
      <c r="CQ278" s="46"/>
      <c r="CR278" s="46"/>
      <c r="CS278" s="46"/>
      <c r="CT278" s="46"/>
      <c r="CU278" s="46"/>
      <c r="CV278" s="46"/>
      <c r="CW278" s="46"/>
      <c r="CX278" s="46"/>
      <c r="CY278" s="46"/>
      <c r="DR278" s="46" t="s">
        <v>852</v>
      </c>
    </row>
    <row r="279" spans="1:122" ht="56.25" hidden="1" x14ac:dyDescent="0.3">
      <c r="A279" s="149">
        <v>14</v>
      </c>
      <c r="B279" s="185" t="s">
        <v>402</v>
      </c>
      <c r="C279" s="140">
        <f t="shared" si="159"/>
        <v>0.1</v>
      </c>
      <c r="D279" s="140"/>
      <c r="E279" s="140">
        <f t="shared" si="131"/>
        <v>0.1</v>
      </c>
      <c r="F279" s="140">
        <f t="shared" si="132"/>
        <v>0.1</v>
      </c>
      <c r="G279" s="140">
        <f t="shared" si="160"/>
        <v>0</v>
      </c>
      <c r="H279" s="157"/>
      <c r="I279" s="157"/>
      <c r="J279" s="157"/>
      <c r="K279" s="157"/>
      <c r="L279" s="157"/>
      <c r="M279" s="140">
        <f t="shared" si="163"/>
        <v>0.1</v>
      </c>
      <c r="N279" s="157"/>
      <c r="O279" s="157"/>
      <c r="P279" s="157">
        <v>0.1</v>
      </c>
      <c r="Q279" s="157"/>
      <c r="R279" s="157"/>
      <c r="S279" s="157"/>
      <c r="T279" s="157"/>
      <c r="U279" s="140">
        <f t="shared" si="150"/>
        <v>0</v>
      </c>
      <c r="V279" s="157"/>
      <c r="W279" s="157"/>
      <c r="X279" s="157"/>
      <c r="Y279" s="157"/>
      <c r="Z279" s="157"/>
      <c r="AA279" s="157"/>
      <c r="AB279" s="157"/>
      <c r="AC279" s="157"/>
      <c r="AD279" s="141">
        <f t="shared" si="151"/>
        <v>0</v>
      </c>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40">
        <f t="shared" si="161"/>
        <v>0</v>
      </c>
      <c r="BH279" s="56"/>
      <c r="BI279" s="56"/>
      <c r="BJ279" s="56"/>
      <c r="BK279" s="152" t="s">
        <v>409</v>
      </c>
      <c r="BL279" s="153" t="s">
        <v>373</v>
      </c>
      <c r="BM279" s="149" t="s">
        <v>644</v>
      </c>
      <c r="BN279" s="189" t="s">
        <v>121</v>
      </c>
      <c r="BO279" s="189" t="s">
        <v>586</v>
      </c>
      <c r="BP279" s="149" t="s">
        <v>606</v>
      </c>
      <c r="BQ279" s="60" t="s">
        <v>392</v>
      </c>
      <c r="BR279" s="46"/>
      <c r="BS279" s="46"/>
      <c r="BT279" s="46"/>
      <c r="BU279" s="46"/>
      <c r="BV279" s="46"/>
      <c r="BW279" s="46"/>
      <c r="BX279" s="46"/>
      <c r="BY279" s="46"/>
      <c r="BZ279" s="46">
        <f t="shared" si="162"/>
        <v>0.2</v>
      </c>
      <c r="CA279" s="46"/>
      <c r="CB279" s="46"/>
      <c r="CC279" s="46"/>
      <c r="CD279" s="46"/>
      <c r="CE279" s="46"/>
      <c r="CF279" s="46"/>
      <c r="CG279" s="46"/>
      <c r="CH279" s="46"/>
      <c r="CI279" s="46" t="s">
        <v>587</v>
      </c>
      <c r="CJ279" s="46"/>
      <c r="CK279" s="46"/>
      <c r="CL279" s="46"/>
      <c r="CM279" s="46"/>
      <c r="CN279" s="46"/>
      <c r="CO279" s="46"/>
      <c r="CP279" s="46"/>
      <c r="CQ279" s="46"/>
      <c r="CR279" s="46"/>
      <c r="CS279" s="46"/>
      <c r="CT279" s="46"/>
      <c r="CU279" s="46"/>
      <c r="CV279" s="46"/>
      <c r="CW279" s="46"/>
      <c r="CX279" s="46"/>
      <c r="CY279" s="46"/>
      <c r="DR279" s="46" t="s">
        <v>852</v>
      </c>
    </row>
    <row r="280" spans="1:122" ht="56.25" hidden="1" x14ac:dyDescent="0.3">
      <c r="A280" s="149">
        <v>15</v>
      </c>
      <c r="B280" s="185" t="s">
        <v>403</v>
      </c>
      <c r="C280" s="140">
        <f t="shared" si="159"/>
        <v>0.1</v>
      </c>
      <c r="D280" s="140"/>
      <c r="E280" s="140">
        <f t="shared" si="131"/>
        <v>0.1</v>
      </c>
      <c r="F280" s="140">
        <f t="shared" si="132"/>
        <v>0.1</v>
      </c>
      <c r="G280" s="140"/>
      <c r="H280" s="157"/>
      <c r="I280" s="157"/>
      <c r="J280" s="157"/>
      <c r="K280" s="157">
        <v>0.1</v>
      </c>
      <c r="L280" s="157"/>
      <c r="M280" s="140">
        <f t="shared" si="163"/>
        <v>0</v>
      </c>
      <c r="N280" s="157"/>
      <c r="O280" s="157"/>
      <c r="P280" s="157"/>
      <c r="Q280" s="157"/>
      <c r="R280" s="157"/>
      <c r="S280" s="157"/>
      <c r="T280" s="157"/>
      <c r="U280" s="140">
        <f t="shared" si="150"/>
        <v>0</v>
      </c>
      <c r="V280" s="157"/>
      <c r="W280" s="157"/>
      <c r="X280" s="157"/>
      <c r="Y280" s="157"/>
      <c r="Z280" s="157"/>
      <c r="AA280" s="157"/>
      <c r="AB280" s="157"/>
      <c r="AC280" s="157"/>
      <c r="AD280" s="141">
        <f t="shared" si="151"/>
        <v>0</v>
      </c>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40">
        <f t="shared" si="161"/>
        <v>0</v>
      </c>
      <c r="BH280" s="56"/>
      <c r="BI280" s="56"/>
      <c r="BJ280" s="56"/>
      <c r="BK280" s="152" t="s">
        <v>409</v>
      </c>
      <c r="BL280" s="156" t="s">
        <v>132</v>
      </c>
      <c r="BM280" s="149"/>
      <c r="BN280" s="189" t="s">
        <v>121</v>
      </c>
      <c r="BO280" s="189" t="s">
        <v>586</v>
      </c>
      <c r="BP280" s="149" t="s">
        <v>606</v>
      </c>
      <c r="BR280" s="46"/>
      <c r="BS280" s="46"/>
      <c r="BT280" s="46"/>
      <c r="BU280" s="46"/>
      <c r="BV280" s="46"/>
      <c r="BW280" s="46"/>
      <c r="BX280" s="46"/>
      <c r="BY280" s="46"/>
      <c r="BZ280" s="46">
        <f t="shared" si="162"/>
        <v>0.1</v>
      </c>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DR280" s="46" t="s">
        <v>852</v>
      </c>
    </row>
    <row r="281" spans="1:122" ht="56.25" x14ac:dyDescent="0.3">
      <c r="A281" s="149">
        <v>16</v>
      </c>
      <c r="B281" s="56" t="s">
        <v>338</v>
      </c>
      <c r="C281" s="140">
        <f t="shared" si="159"/>
        <v>0.1</v>
      </c>
      <c r="D281" s="140"/>
      <c r="E281" s="140">
        <f t="shared" si="131"/>
        <v>0.1</v>
      </c>
      <c r="F281" s="140">
        <f t="shared" si="132"/>
        <v>0.1</v>
      </c>
      <c r="G281" s="140">
        <f>H281+I281+J281</f>
        <v>0</v>
      </c>
      <c r="H281" s="157"/>
      <c r="I281" s="157"/>
      <c r="J281" s="157"/>
      <c r="K281" s="157"/>
      <c r="L281" s="157"/>
      <c r="M281" s="140">
        <f t="shared" si="163"/>
        <v>0.1</v>
      </c>
      <c r="N281" s="157"/>
      <c r="O281" s="157"/>
      <c r="P281" s="168">
        <v>0.1</v>
      </c>
      <c r="Q281" s="157"/>
      <c r="R281" s="157"/>
      <c r="S281" s="157"/>
      <c r="T281" s="157"/>
      <c r="U281" s="140">
        <f t="shared" si="150"/>
        <v>0</v>
      </c>
      <c r="V281" s="157"/>
      <c r="W281" s="157"/>
      <c r="X281" s="157"/>
      <c r="Y281" s="157"/>
      <c r="Z281" s="157"/>
      <c r="AA281" s="157"/>
      <c r="AB281" s="157"/>
      <c r="AC281" s="157"/>
      <c r="AD281" s="141">
        <f t="shared" si="151"/>
        <v>0</v>
      </c>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40">
        <f t="shared" si="161"/>
        <v>0</v>
      </c>
      <c r="BH281" s="56"/>
      <c r="BI281" s="56"/>
      <c r="BJ281" s="56"/>
      <c r="BK281" s="152" t="s">
        <v>409</v>
      </c>
      <c r="BL281" s="156" t="s">
        <v>450</v>
      </c>
      <c r="BM281" s="149"/>
      <c r="BN281" s="149" t="s">
        <v>121</v>
      </c>
      <c r="BO281" s="149" t="s">
        <v>568</v>
      </c>
      <c r="BP281" s="149" t="s">
        <v>606</v>
      </c>
      <c r="BQ281" s="60" t="s">
        <v>392</v>
      </c>
      <c r="BR281" s="46"/>
      <c r="BS281" s="46"/>
      <c r="BT281" s="170" t="s">
        <v>133</v>
      </c>
      <c r="BU281" s="46"/>
      <c r="BV281" s="46"/>
      <c r="BW281" s="46"/>
      <c r="BX281" s="46"/>
      <c r="BY281" s="46"/>
      <c r="BZ281" s="46">
        <f t="shared" si="162"/>
        <v>0.2</v>
      </c>
      <c r="CA281" s="46"/>
      <c r="CB281" s="46"/>
      <c r="CC281" s="46"/>
      <c r="CD281" s="46"/>
      <c r="CE281" s="46"/>
      <c r="CF281" s="232"/>
      <c r="CG281" s="46"/>
      <c r="CH281" s="46"/>
      <c r="CI281" s="46"/>
      <c r="CJ281" s="46"/>
      <c r="CK281" s="46"/>
      <c r="CL281" s="46"/>
      <c r="CM281" s="46"/>
      <c r="CN281" s="46"/>
      <c r="CO281" s="46"/>
      <c r="CP281" s="46"/>
      <c r="CQ281" s="46"/>
      <c r="CR281" s="46"/>
      <c r="CS281" s="46"/>
      <c r="CT281" s="46"/>
      <c r="CU281" s="46"/>
      <c r="CV281" s="46"/>
      <c r="CW281" s="46"/>
      <c r="CX281" s="46"/>
      <c r="CY281" s="46"/>
      <c r="DR281" s="46" t="s">
        <v>852</v>
      </c>
    </row>
    <row r="282" spans="1:122" ht="61.35" hidden="1" customHeight="1" x14ac:dyDescent="0.3">
      <c r="A282" s="149">
        <v>17</v>
      </c>
      <c r="B282" s="56" t="s">
        <v>780</v>
      </c>
      <c r="C282" s="140">
        <f t="shared" si="159"/>
        <v>0.1</v>
      </c>
      <c r="D282" s="140"/>
      <c r="E282" s="140">
        <f t="shared" si="131"/>
        <v>0.1</v>
      </c>
      <c r="F282" s="140">
        <f t="shared" si="132"/>
        <v>0.1</v>
      </c>
      <c r="G282" s="140">
        <f>H282+I282+J282</f>
        <v>0</v>
      </c>
      <c r="H282" s="157"/>
      <c r="I282" s="157"/>
      <c r="J282" s="157"/>
      <c r="K282" s="157">
        <v>0.1</v>
      </c>
      <c r="L282" s="157"/>
      <c r="M282" s="140">
        <f t="shared" si="163"/>
        <v>0</v>
      </c>
      <c r="N282" s="157"/>
      <c r="O282" s="157"/>
      <c r="P282" s="168"/>
      <c r="Q282" s="157"/>
      <c r="R282" s="157"/>
      <c r="S282" s="157"/>
      <c r="T282" s="157"/>
      <c r="U282" s="140">
        <f t="shared" si="150"/>
        <v>0</v>
      </c>
      <c r="V282" s="157"/>
      <c r="W282" s="157"/>
      <c r="X282" s="157"/>
      <c r="Y282" s="157"/>
      <c r="Z282" s="157"/>
      <c r="AA282" s="157"/>
      <c r="AB282" s="157"/>
      <c r="AC282" s="157"/>
      <c r="AD282" s="141">
        <f t="shared" si="151"/>
        <v>0</v>
      </c>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40">
        <f t="shared" si="161"/>
        <v>0</v>
      </c>
      <c r="BH282" s="56"/>
      <c r="BI282" s="56"/>
      <c r="BJ282" s="56"/>
      <c r="BK282" s="152" t="s">
        <v>409</v>
      </c>
      <c r="BL282" s="156" t="s">
        <v>161</v>
      </c>
      <c r="BM282" s="149"/>
      <c r="BN282" s="149" t="s">
        <v>121</v>
      </c>
      <c r="BO282" s="149" t="s">
        <v>512</v>
      </c>
      <c r="BP282" s="149" t="s">
        <v>606</v>
      </c>
      <c r="BQ282" s="60" t="s">
        <v>392</v>
      </c>
      <c r="BR282" s="46"/>
      <c r="BS282" s="46"/>
      <c r="BT282" s="170" t="s">
        <v>133</v>
      </c>
      <c r="BU282" s="46"/>
      <c r="BV282" s="46"/>
      <c r="BW282" s="46"/>
      <c r="BX282" s="46"/>
      <c r="BY282" s="46"/>
      <c r="BZ282" s="46">
        <f t="shared" si="162"/>
        <v>0.1</v>
      </c>
      <c r="CA282" s="46"/>
      <c r="CB282" s="46"/>
      <c r="CC282" s="46"/>
      <c r="CD282" s="46"/>
      <c r="CE282" s="46"/>
      <c r="CF282" s="232"/>
      <c r="CG282" s="46"/>
      <c r="CH282" s="46"/>
      <c r="CI282" s="46"/>
      <c r="CJ282" s="46"/>
      <c r="CK282" s="46"/>
      <c r="CL282" s="46"/>
      <c r="CM282" s="46"/>
      <c r="CN282" s="46"/>
      <c r="CO282" s="46"/>
      <c r="CP282" s="46"/>
      <c r="CQ282" s="46"/>
      <c r="CR282" s="46"/>
      <c r="CS282" s="46"/>
      <c r="CT282" s="46"/>
      <c r="CU282" s="46"/>
      <c r="CV282" s="46"/>
      <c r="CW282" s="46"/>
      <c r="CX282" s="46"/>
      <c r="CY282" s="46"/>
      <c r="DF282" s="46" t="s">
        <v>774</v>
      </c>
      <c r="DR282" s="46" t="s">
        <v>852</v>
      </c>
    </row>
    <row r="283" spans="1:122" ht="69" hidden="1" customHeight="1" x14ac:dyDescent="0.3">
      <c r="A283" s="149">
        <v>18</v>
      </c>
      <c r="B283" s="56" t="s">
        <v>779</v>
      </c>
      <c r="C283" s="140">
        <f t="shared" si="159"/>
        <v>0.1</v>
      </c>
      <c r="D283" s="140"/>
      <c r="E283" s="140">
        <f t="shared" si="131"/>
        <v>0.1</v>
      </c>
      <c r="F283" s="140">
        <f t="shared" si="132"/>
        <v>0.1</v>
      </c>
      <c r="G283" s="140">
        <f>H283+I283+J283</f>
        <v>0</v>
      </c>
      <c r="H283" s="157"/>
      <c r="I283" s="157"/>
      <c r="J283" s="157"/>
      <c r="K283" s="157">
        <v>0.1</v>
      </c>
      <c r="L283" s="157"/>
      <c r="M283" s="140">
        <f t="shared" si="163"/>
        <v>0</v>
      </c>
      <c r="N283" s="157"/>
      <c r="O283" s="157"/>
      <c r="P283" s="168"/>
      <c r="Q283" s="157"/>
      <c r="R283" s="157"/>
      <c r="S283" s="157"/>
      <c r="T283" s="157"/>
      <c r="U283" s="140">
        <f t="shared" si="150"/>
        <v>0</v>
      </c>
      <c r="V283" s="157"/>
      <c r="W283" s="157"/>
      <c r="X283" s="157"/>
      <c r="Y283" s="157"/>
      <c r="Z283" s="157"/>
      <c r="AA283" s="157"/>
      <c r="AB283" s="157"/>
      <c r="AC283" s="157"/>
      <c r="AD283" s="141">
        <f t="shared" si="151"/>
        <v>0</v>
      </c>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40">
        <f t="shared" si="161"/>
        <v>0</v>
      </c>
      <c r="BH283" s="56"/>
      <c r="BI283" s="56"/>
      <c r="BJ283" s="56"/>
      <c r="BK283" s="152" t="s">
        <v>409</v>
      </c>
      <c r="BL283" s="156" t="s">
        <v>169</v>
      </c>
      <c r="BM283" s="149"/>
      <c r="BN283" s="149" t="s">
        <v>121</v>
      </c>
      <c r="BO283" s="149" t="s">
        <v>512</v>
      </c>
      <c r="BP283" s="149" t="s">
        <v>606</v>
      </c>
      <c r="BQ283" s="60" t="s">
        <v>392</v>
      </c>
      <c r="BR283" s="46"/>
      <c r="BS283" s="46"/>
      <c r="BT283" s="170" t="s">
        <v>133</v>
      </c>
      <c r="BU283" s="46"/>
      <c r="BV283" s="46"/>
      <c r="BW283" s="46"/>
      <c r="BX283" s="46"/>
      <c r="BY283" s="46"/>
      <c r="BZ283" s="46">
        <f t="shared" si="162"/>
        <v>0.1</v>
      </c>
      <c r="CA283" s="46"/>
      <c r="CB283" s="46"/>
      <c r="CC283" s="46"/>
      <c r="CD283" s="46"/>
      <c r="CE283" s="46"/>
      <c r="CF283" s="232"/>
      <c r="CG283" s="46"/>
      <c r="CH283" s="46"/>
      <c r="CI283" s="46"/>
      <c r="CJ283" s="46"/>
      <c r="CK283" s="46"/>
      <c r="CL283" s="46"/>
      <c r="CM283" s="46"/>
      <c r="CN283" s="46"/>
      <c r="CO283" s="46"/>
      <c r="CP283" s="46"/>
      <c r="CQ283" s="46"/>
      <c r="CR283" s="46"/>
      <c r="CS283" s="46"/>
      <c r="CT283" s="46"/>
      <c r="CU283" s="46"/>
      <c r="CV283" s="46"/>
      <c r="CW283" s="46"/>
      <c r="CX283" s="46"/>
      <c r="CY283" s="46"/>
      <c r="DF283" s="46" t="s">
        <v>774</v>
      </c>
      <c r="DR283" s="46" t="s">
        <v>852</v>
      </c>
    </row>
    <row r="284" spans="1:122" s="26" customFormat="1" ht="37.5" hidden="1" x14ac:dyDescent="0.3">
      <c r="A284" s="27" t="s">
        <v>344</v>
      </c>
      <c r="B284" s="139" t="s">
        <v>602</v>
      </c>
      <c r="C284" s="140">
        <f t="shared" si="159"/>
        <v>422.32</v>
      </c>
      <c r="D284" s="141">
        <f>D285+D310</f>
        <v>46.81</v>
      </c>
      <c r="E284" s="141">
        <f t="shared" si="131"/>
        <v>375.51</v>
      </c>
      <c r="F284" s="141">
        <f t="shared" si="132"/>
        <v>371.26</v>
      </c>
      <c r="G284" s="141">
        <f t="shared" ref="G284:L284" si="164">G285+G310</f>
        <v>0</v>
      </c>
      <c r="H284" s="141">
        <f t="shared" si="164"/>
        <v>0</v>
      </c>
      <c r="I284" s="141">
        <f t="shared" si="164"/>
        <v>0</v>
      </c>
      <c r="J284" s="141">
        <f t="shared" si="164"/>
        <v>0</v>
      </c>
      <c r="K284" s="141">
        <f t="shared" si="164"/>
        <v>37.239999999999995</v>
      </c>
      <c r="L284" s="141">
        <f t="shared" si="164"/>
        <v>4.88</v>
      </c>
      <c r="M284" s="141">
        <f t="shared" si="163"/>
        <v>329.14</v>
      </c>
      <c r="N284" s="141">
        <f t="shared" ref="N284:T284" si="165">N285+N310</f>
        <v>0</v>
      </c>
      <c r="O284" s="141">
        <f t="shared" si="165"/>
        <v>0</v>
      </c>
      <c r="P284" s="141">
        <f t="shared" si="165"/>
        <v>329.14</v>
      </c>
      <c r="Q284" s="141">
        <f t="shared" si="165"/>
        <v>0</v>
      </c>
      <c r="R284" s="141">
        <f t="shared" si="165"/>
        <v>0</v>
      </c>
      <c r="S284" s="141">
        <f t="shared" si="165"/>
        <v>0</v>
      </c>
      <c r="T284" s="141">
        <f t="shared" si="165"/>
        <v>0</v>
      </c>
      <c r="U284" s="141">
        <f t="shared" si="150"/>
        <v>3.75</v>
      </c>
      <c r="V284" s="141">
        <f t="shared" ref="V284:AC284" si="166">V285+V310</f>
        <v>0</v>
      </c>
      <c r="W284" s="141">
        <f t="shared" si="166"/>
        <v>0</v>
      </c>
      <c r="X284" s="141">
        <f t="shared" si="166"/>
        <v>0</v>
      </c>
      <c r="Y284" s="141">
        <f t="shared" si="166"/>
        <v>0</v>
      </c>
      <c r="Z284" s="141">
        <f t="shared" si="166"/>
        <v>0</v>
      </c>
      <c r="AA284" s="141">
        <f t="shared" si="166"/>
        <v>0</v>
      </c>
      <c r="AB284" s="141">
        <f t="shared" si="166"/>
        <v>0</v>
      </c>
      <c r="AC284" s="141">
        <f t="shared" si="166"/>
        <v>0</v>
      </c>
      <c r="AD284" s="141">
        <f t="shared" si="151"/>
        <v>0</v>
      </c>
      <c r="AE284" s="141">
        <f t="shared" ref="AE284:BJ284" si="167">AE285+AE310</f>
        <v>0</v>
      </c>
      <c r="AF284" s="141">
        <f t="shared" si="167"/>
        <v>0</v>
      </c>
      <c r="AG284" s="141">
        <f t="shared" si="167"/>
        <v>0</v>
      </c>
      <c r="AH284" s="141">
        <f t="shared" si="167"/>
        <v>0</v>
      </c>
      <c r="AI284" s="141">
        <f t="shared" si="167"/>
        <v>0</v>
      </c>
      <c r="AJ284" s="141">
        <f t="shared" si="167"/>
        <v>0</v>
      </c>
      <c r="AK284" s="141">
        <f t="shared" si="167"/>
        <v>0</v>
      </c>
      <c r="AL284" s="141">
        <f t="shared" si="167"/>
        <v>0</v>
      </c>
      <c r="AM284" s="141">
        <f t="shared" si="167"/>
        <v>0</v>
      </c>
      <c r="AN284" s="141">
        <f t="shared" si="167"/>
        <v>0</v>
      </c>
      <c r="AO284" s="141">
        <f t="shared" si="167"/>
        <v>0</v>
      </c>
      <c r="AP284" s="141">
        <f t="shared" si="167"/>
        <v>0</v>
      </c>
      <c r="AQ284" s="141">
        <f t="shared" si="167"/>
        <v>0</v>
      </c>
      <c r="AR284" s="141">
        <f t="shared" si="167"/>
        <v>0</v>
      </c>
      <c r="AS284" s="141">
        <f t="shared" si="167"/>
        <v>0</v>
      </c>
      <c r="AT284" s="141">
        <f t="shared" si="167"/>
        <v>0</v>
      </c>
      <c r="AU284" s="141">
        <f t="shared" si="167"/>
        <v>0</v>
      </c>
      <c r="AV284" s="141">
        <f t="shared" si="167"/>
        <v>0</v>
      </c>
      <c r="AW284" s="141">
        <f t="shared" si="167"/>
        <v>0</v>
      </c>
      <c r="AX284" s="141">
        <f t="shared" si="167"/>
        <v>0</v>
      </c>
      <c r="AY284" s="141">
        <f t="shared" si="167"/>
        <v>0</v>
      </c>
      <c r="AZ284" s="141">
        <f t="shared" si="167"/>
        <v>0</v>
      </c>
      <c r="BA284" s="141">
        <f t="shared" si="167"/>
        <v>0</v>
      </c>
      <c r="BB284" s="141">
        <f t="shared" si="167"/>
        <v>0</v>
      </c>
      <c r="BC284" s="141">
        <f t="shared" si="167"/>
        <v>0</v>
      </c>
      <c r="BD284" s="141">
        <f t="shared" si="167"/>
        <v>3.75</v>
      </c>
      <c r="BE284" s="141">
        <f t="shared" si="167"/>
        <v>0</v>
      </c>
      <c r="BF284" s="141">
        <f t="shared" si="167"/>
        <v>0</v>
      </c>
      <c r="BG284" s="141">
        <f t="shared" si="167"/>
        <v>0.5</v>
      </c>
      <c r="BH284" s="141">
        <f t="shared" si="167"/>
        <v>0</v>
      </c>
      <c r="BI284" s="141">
        <f t="shared" si="167"/>
        <v>0.5</v>
      </c>
      <c r="BJ284" s="141">
        <f t="shared" si="167"/>
        <v>0</v>
      </c>
      <c r="BK284" s="29"/>
      <c r="BL284" s="29"/>
      <c r="BM284" s="29"/>
      <c r="BN284" s="29"/>
      <c r="BO284" s="29"/>
      <c r="BP284" s="143">
        <v>0</v>
      </c>
      <c r="BQ284" s="164"/>
      <c r="BZ284" s="39"/>
    </row>
    <row r="285" spans="1:122" s="26" customFormat="1" hidden="1" x14ac:dyDescent="0.3">
      <c r="A285" s="27" t="s">
        <v>345</v>
      </c>
      <c r="B285" s="139" t="s">
        <v>12</v>
      </c>
      <c r="C285" s="140">
        <f t="shared" si="159"/>
        <v>347.18</v>
      </c>
      <c r="D285" s="141">
        <f>D286+D288+D289+D291+D292</f>
        <v>0</v>
      </c>
      <c r="E285" s="141">
        <f t="shared" si="131"/>
        <v>347.18</v>
      </c>
      <c r="F285" s="141">
        <f t="shared" si="132"/>
        <v>343.43</v>
      </c>
      <c r="G285" s="141">
        <f t="shared" ref="G285:L285" si="168">G286+G288+G289+G291+G292</f>
        <v>0</v>
      </c>
      <c r="H285" s="141">
        <f t="shared" si="168"/>
        <v>0</v>
      </c>
      <c r="I285" s="141">
        <f t="shared" si="168"/>
        <v>0</v>
      </c>
      <c r="J285" s="141">
        <f t="shared" si="168"/>
        <v>0</v>
      </c>
      <c r="K285" s="141">
        <f t="shared" si="168"/>
        <v>17.29</v>
      </c>
      <c r="L285" s="141">
        <f t="shared" si="168"/>
        <v>0</v>
      </c>
      <c r="M285" s="141">
        <f t="shared" si="163"/>
        <v>326.14</v>
      </c>
      <c r="N285" s="141">
        <f t="shared" ref="N285:T285" si="169">N286+N288+N289+N291+N292</f>
        <v>0</v>
      </c>
      <c r="O285" s="141">
        <f t="shared" si="169"/>
        <v>0</v>
      </c>
      <c r="P285" s="141">
        <f t="shared" si="169"/>
        <v>326.14</v>
      </c>
      <c r="Q285" s="141">
        <f t="shared" si="169"/>
        <v>0</v>
      </c>
      <c r="R285" s="141">
        <f t="shared" si="169"/>
        <v>0</v>
      </c>
      <c r="S285" s="141">
        <f t="shared" si="169"/>
        <v>0</v>
      </c>
      <c r="T285" s="141">
        <f t="shared" si="169"/>
        <v>0</v>
      </c>
      <c r="U285" s="141">
        <f t="shared" si="150"/>
        <v>3.75</v>
      </c>
      <c r="V285" s="141">
        <f t="shared" ref="V285:AC285" si="170">V286+V288+V289+V291+V292</f>
        <v>0</v>
      </c>
      <c r="W285" s="141">
        <f t="shared" si="170"/>
        <v>0</v>
      </c>
      <c r="X285" s="141">
        <f t="shared" si="170"/>
        <v>0</v>
      </c>
      <c r="Y285" s="141">
        <f t="shared" si="170"/>
        <v>0</v>
      </c>
      <c r="Z285" s="141">
        <f t="shared" si="170"/>
        <v>0</v>
      </c>
      <c r="AA285" s="141">
        <f t="shared" si="170"/>
        <v>0</v>
      </c>
      <c r="AB285" s="141">
        <f t="shared" si="170"/>
        <v>0</v>
      </c>
      <c r="AC285" s="141">
        <f t="shared" si="170"/>
        <v>0</v>
      </c>
      <c r="AD285" s="141">
        <f t="shared" si="151"/>
        <v>0</v>
      </c>
      <c r="AE285" s="141">
        <f t="shared" ref="AE285:BF285" si="171">AE286+AE288+AE289+AE291+AE292</f>
        <v>0</v>
      </c>
      <c r="AF285" s="141">
        <f t="shared" si="171"/>
        <v>0</v>
      </c>
      <c r="AG285" s="141">
        <f t="shared" si="171"/>
        <v>0</v>
      </c>
      <c r="AH285" s="141">
        <f t="shared" si="171"/>
        <v>0</v>
      </c>
      <c r="AI285" s="141">
        <f t="shared" si="171"/>
        <v>0</v>
      </c>
      <c r="AJ285" s="141">
        <f t="shared" si="171"/>
        <v>0</v>
      </c>
      <c r="AK285" s="141">
        <f t="shared" si="171"/>
        <v>0</v>
      </c>
      <c r="AL285" s="141">
        <f t="shared" si="171"/>
        <v>0</v>
      </c>
      <c r="AM285" s="141">
        <f t="shared" si="171"/>
        <v>0</v>
      </c>
      <c r="AN285" s="141">
        <f t="shared" si="171"/>
        <v>0</v>
      </c>
      <c r="AO285" s="141">
        <f t="shared" si="171"/>
        <v>0</v>
      </c>
      <c r="AP285" s="141">
        <f t="shared" si="171"/>
        <v>0</v>
      </c>
      <c r="AQ285" s="141">
        <f t="shared" si="171"/>
        <v>0</v>
      </c>
      <c r="AR285" s="141">
        <f t="shared" si="171"/>
        <v>0</v>
      </c>
      <c r="AS285" s="141">
        <f t="shared" si="171"/>
        <v>0</v>
      </c>
      <c r="AT285" s="141">
        <f t="shared" si="171"/>
        <v>0</v>
      </c>
      <c r="AU285" s="141">
        <f t="shared" si="171"/>
        <v>0</v>
      </c>
      <c r="AV285" s="141">
        <f t="shared" si="171"/>
        <v>0</v>
      </c>
      <c r="AW285" s="141">
        <f t="shared" si="171"/>
        <v>0</v>
      </c>
      <c r="AX285" s="141">
        <f t="shared" si="171"/>
        <v>0</v>
      </c>
      <c r="AY285" s="141">
        <f t="shared" si="171"/>
        <v>0</v>
      </c>
      <c r="AZ285" s="141">
        <f t="shared" si="171"/>
        <v>0</v>
      </c>
      <c r="BA285" s="141">
        <f t="shared" si="171"/>
        <v>0</v>
      </c>
      <c r="BB285" s="141">
        <f t="shared" si="171"/>
        <v>0</v>
      </c>
      <c r="BC285" s="141">
        <f t="shared" si="171"/>
        <v>0</v>
      </c>
      <c r="BD285" s="141">
        <f t="shared" si="171"/>
        <v>3.75</v>
      </c>
      <c r="BE285" s="141">
        <f t="shared" si="171"/>
        <v>0</v>
      </c>
      <c r="BF285" s="141">
        <f t="shared" si="171"/>
        <v>0</v>
      </c>
      <c r="BG285" s="141">
        <f t="shared" ref="BG285:BG309" si="172">BH285+BI285+BJ285</f>
        <v>0</v>
      </c>
      <c r="BH285" s="141">
        <f>BH286+BH288+BH289+BH291+BH292</f>
        <v>0</v>
      </c>
      <c r="BI285" s="141">
        <f>BI286+BI288+BI289+BI291+BI292</f>
        <v>0</v>
      </c>
      <c r="BJ285" s="141">
        <f>BJ286+BJ288+BJ289+BJ291+BJ292</f>
        <v>0</v>
      </c>
      <c r="BK285" s="29"/>
      <c r="BL285" s="29"/>
      <c r="BM285" s="29"/>
      <c r="BN285" s="29"/>
      <c r="BO285" s="29"/>
      <c r="BP285" s="143">
        <v>0</v>
      </c>
      <c r="BQ285" s="164"/>
      <c r="BZ285" s="39"/>
    </row>
    <row r="286" spans="1:122" s="26" customFormat="1" hidden="1" x14ac:dyDescent="0.3">
      <c r="A286" s="27" t="s">
        <v>346</v>
      </c>
      <c r="B286" s="163" t="s">
        <v>16</v>
      </c>
      <c r="C286" s="140">
        <f t="shared" si="159"/>
        <v>0</v>
      </c>
      <c r="D286" s="141">
        <f>D287</f>
        <v>0</v>
      </c>
      <c r="E286" s="141">
        <f t="shared" si="131"/>
        <v>0</v>
      </c>
      <c r="F286" s="141">
        <f t="shared" si="132"/>
        <v>0</v>
      </c>
      <c r="G286" s="141">
        <f t="shared" ref="G286:L286" si="173">G287</f>
        <v>0</v>
      </c>
      <c r="H286" s="141">
        <f t="shared" si="173"/>
        <v>0</v>
      </c>
      <c r="I286" s="141">
        <f t="shared" si="173"/>
        <v>0</v>
      </c>
      <c r="J286" s="141">
        <f t="shared" si="173"/>
        <v>0</v>
      </c>
      <c r="K286" s="141">
        <f t="shared" si="173"/>
        <v>0</v>
      </c>
      <c r="L286" s="141">
        <f t="shared" si="173"/>
        <v>0</v>
      </c>
      <c r="M286" s="141">
        <f t="shared" si="163"/>
        <v>0</v>
      </c>
      <c r="N286" s="141">
        <f t="shared" ref="N286:T286" si="174">N287</f>
        <v>0</v>
      </c>
      <c r="O286" s="141">
        <f t="shared" si="174"/>
        <v>0</v>
      </c>
      <c r="P286" s="141">
        <f t="shared" si="174"/>
        <v>0</v>
      </c>
      <c r="Q286" s="141">
        <f t="shared" si="174"/>
        <v>0</v>
      </c>
      <c r="R286" s="141">
        <f t="shared" si="174"/>
        <v>0</v>
      </c>
      <c r="S286" s="141">
        <f t="shared" si="174"/>
        <v>0</v>
      </c>
      <c r="T286" s="141">
        <f t="shared" si="174"/>
        <v>0</v>
      </c>
      <c r="U286" s="141">
        <f t="shared" si="150"/>
        <v>0</v>
      </c>
      <c r="V286" s="141">
        <f t="shared" ref="V286:AC286" si="175">V287</f>
        <v>0</v>
      </c>
      <c r="W286" s="141">
        <f t="shared" si="175"/>
        <v>0</v>
      </c>
      <c r="X286" s="141">
        <f t="shared" si="175"/>
        <v>0</v>
      </c>
      <c r="Y286" s="141">
        <f t="shared" si="175"/>
        <v>0</v>
      </c>
      <c r="Z286" s="141">
        <f t="shared" si="175"/>
        <v>0</v>
      </c>
      <c r="AA286" s="141">
        <f t="shared" si="175"/>
        <v>0</v>
      </c>
      <c r="AB286" s="141">
        <f t="shared" si="175"/>
        <v>0</v>
      </c>
      <c r="AC286" s="141">
        <f t="shared" si="175"/>
        <v>0</v>
      </c>
      <c r="AD286" s="141">
        <f t="shared" si="151"/>
        <v>0</v>
      </c>
      <c r="AE286" s="141">
        <f t="shared" ref="AE286:BF286" si="176">AE287</f>
        <v>0</v>
      </c>
      <c r="AF286" s="141">
        <f t="shared" si="176"/>
        <v>0</v>
      </c>
      <c r="AG286" s="141">
        <f t="shared" si="176"/>
        <v>0</v>
      </c>
      <c r="AH286" s="141">
        <f t="shared" si="176"/>
        <v>0</v>
      </c>
      <c r="AI286" s="141">
        <f t="shared" si="176"/>
        <v>0</v>
      </c>
      <c r="AJ286" s="141">
        <f t="shared" si="176"/>
        <v>0</v>
      </c>
      <c r="AK286" s="141">
        <f t="shared" si="176"/>
        <v>0</v>
      </c>
      <c r="AL286" s="141">
        <f t="shared" si="176"/>
        <v>0</v>
      </c>
      <c r="AM286" s="141">
        <f t="shared" si="176"/>
        <v>0</v>
      </c>
      <c r="AN286" s="141">
        <f t="shared" si="176"/>
        <v>0</v>
      </c>
      <c r="AO286" s="141">
        <f t="shared" si="176"/>
        <v>0</v>
      </c>
      <c r="AP286" s="141">
        <f t="shared" si="176"/>
        <v>0</v>
      </c>
      <c r="AQ286" s="141">
        <f t="shared" si="176"/>
        <v>0</v>
      </c>
      <c r="AR286" s="141">
        <f t="shared" si="176"/>
        <v>0</v>
      </c>
      <c r="AS286" s="141">
        <f t="shared" si="176"/>
        <v>0</v>
      </c>
      <c r="AT286" s="141">
        <f t="shared" si="176"/>
        <v>0</v>
      </c>
      <c r="AU286" s="141">
        <f t="shared" si="176"/>
        <v>0</v>
      </c>
      <c r="AV286" s="141">
        <f t="shared" si="176"/>
        <v>0</v>
      </c>
      <c r="AW286" s="141">
        <f t="shared" si="176"/>
        <v>0</v>
      </c>
      <c r="AX286" s="141">
        <f t="shared" si="176"/>
        <v>0</v>
      </c>
      <c r="AY286" s="141">
        <f t="shared" si="176"/>
        <v>0</v>
      </c>
      <c r="AZ286" s="141">
        <f t="shared" si="176"/>
        <v>0</v>
      </c>
      <c r="BA286" s="141">
        <f t="shared" si="176"/>
        <v>0</v>
      </c>
      <c r="BB286" s="141">
        <f t="shared" si="176"/>
        <v>0</v>
      </c>
      <c r="BC286" s="141">
        <f t="shared" si="176"/>
        <v>0</v>
      </c>
      <c r="BD286" s="141">
        <f t="shared" si="176"/>
        <v>0</v>
      </c>
      <c r="BE286" s="141">
        <f t="shared" si="176"/>
        <v>0</v>
      </c>
      <c r="BF286" s="141">
        <f t="shared" si="176"/>
        <v>0</v>
      </c>
      <c r="BG286" s="141">
        <f t="shared" si="172"/>
        <v>0</v>
      </c>
      <c r="BH286" s="141">
        <f>BH287</f>
        <v>0</v>
      </c>
      <c r="BI286" s="141">
        <f>BI287</f>
        <v>0</v>
      </c>
      <c r="BJ286" s="141">
        <f>BJ287</f>
        <v>0</v>
      </c>
      <c r="BK286" s="29"/>
      <c r="BL286" s="29"/>
      <c r="BM286" s="29"/>
      <c r="BN286" s="29"/>
      <c r="BO286" s="29"/>
      <c r="BP286" s="143">
        <v>0</v>
      </c>
      <c r="BQ286" s="164"/>
      <c r="BZ286" s="39"/>
    </row>
    <row r="287" spans="1:122" s="26" customFormat="1" hidden="1" x14ac:dyDescent="0.3">
      <c r="A287" s="143"/>
      <c r="B287" s="233"/>
      <c r="C287" s="140">
        <f t="shared" si="159"/>
        <v>0</v>
      </c>
      <c r="D287" s="141"/>
      <c r="E287" s="141">
        <f t="shared" si="131"/>
        <v>0</v>
      </c>
      <c r="F287" s="141">
        <f t="shared" si="132"/>
        <v>0</v>
      </c>
      <c r="G287" s="141"/>
      <c r="H287" s="234"/>
      <c r="I287" s="235"/>
      <c r="J287" s="235"/>
      <c r="K287" s="235"/>
      <c r="L287" s="235"/>
      <c r="M287" s="141">
        <f t="shared" si="163"/>
        <v>0</v>
      </c>
      <c r="N287" s="235"/>
      <c r="O287" s="235"/>
      <c r="P287" s="235"/>
      <c r="Q287" s="235"/>
      <c r="R287" s="235"/>
      <c r="S287" s="235"/>
      <c r="T287" s="235"/>
      <c r="U287" s="141">
        <f t="shared" si="150"/>
        <v>0</v>
      </c>
      <c r="V287" s="235"/>
      <c r="W287" s="235"/>
      <c r="X287" s="235"/>
      <c r="Y287" s="235"/>
      <c r="Z287" s="235"/>
      <c r="AA287" s="235"/>
      <c r="AB287" s="235"/>
      <c r="AC287" s="235"/>
      <c r="AD287" s="141">
        <f t="shared" si="151"/>
        <v>0</v>
      </c>
      <c r="AE287" s="235"/>
      <c r="AF287" s="235"/>
      <c r="AG287" s="235"/>
      <c r="AH287" s="235"/>
      <c r="AI287" s="235"/>
      <c r="AJ287" s="235"/>
      <c r="AK287" s="235"/>
      <c r="AL287" s="235"/>
      <c r="AM287" s="235"/>
      <c r="AN287" s="235"/>
      <c r="AO287" s="235"/>
      <c r="AP287" s="235"/>
      <c r="AQ287" s="235"/>
      <c r="AR287" s="235"/>
      <c r="AS287" s="235"/>
      <c r="AT287" s="235"/>
      <c r="AU287" s="235"/>
      <c r="AV287" s="235"/>
      <c r="AW287" s="235"/>
      <c r="AX287" s="235"/>
      <c r="AY287" s="235"/>
      <c r="AZ287" s="235"/>
      <c r="BA287" s="235"/>
      <c r="BB287" s="235"/>
      <c r="BC287" s="235"/>
      <c r="BD287" s="235"/>
      <c r="BE287" s="235"/>
      <c r="BF287" s="235"/>
      <c r="BG287" s="141">
        <f t="shared" si="172"/>
        <v>0</v>
      </c>
      <c r="BH287" s="236"/>
      <c r="BI287" s="236"/>
      <c r="BJ287" s="236"/>
      <c r="BK287" s="29"/>
      <c r="BL287" s="143"/>
      <c r="BM287" s="149"/>
      <c r="BN287" s="237"/>
      <c r="BO287" s="237"/>
      <c r="BP287" s="143">
        <v>0</v>
      </c>
      <c r="BQ287" s="60"/>
      <c r="BR287" s="46"/>
      <c r="BS287" s="46"/>
      <c r="BT287" s="192"/>
      <c r="BU287" s="170"/>
      <c r="BV287" s="46"/>
      <c r="BW287" s="46"/>
      <c r="BX287" s="46"/>
      <c r="BY287" s="46"/>
      <c r="BZ287" s="39"/>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row>
    <row r="288" spans="1:122" s="26" customFormat="1" hidden="1" x14ac:dyDescent="0.3">
      <c r="A288" s="27" t="s">
        <v>347</v>
      </c>
      <c r="B288" s="163" t="s">
        <v>348</v>
      </c>
      <c r="C288" s="140">
        <f t="shared" si="159"/>
        <v>0</v>
      </c>
      <c r="D288" s="141"/>
      <c r="E288" s="141">
        <f t="shared" si="131"/>
        <v>0</v>
      </c>
      <c r="F288" s="141">
        <f t="shared" si="132"/>
        <v>0</v>
      </c>
      <c r="G288" s="141"/>
      <c r="H288" s="141"/>
      <c r="I288" s="141"/>
      <c r="J288" s="141"/>
      <c r="K288" s="141"/>
      <c r="L288" s="141"/>
      <c r="M288" s="141">
        <f t="shared" si="163"/>
        <v>0</v>
      </c>
      <c r="N288" s="141"/>
      <c r="O288" s="141"/>
      <c r="P288" s="141"/>
      <c r="Q288" s="141"/>
      <c r="R288" s="141"/>
      <c r="S288" s="141"/>
      <c r="T288" s="141"/>
      <c r="U288" s="141">
        <f t="shared" si="150"/>
        <v>0</v>
      </c>
      <c r="V288" s="141"/>
      <c r="W288" s="141"/>
      <c r="X288" s="141"/>
      <c r="Y288" s="141"/>
      <c r="Z288" s="141"/>
      <c r="AA288" s="141"/>
      <c r="AB288" s="141"/>
      <c r="AC288" s="141"/>
      <c r="AD288" s="141">
        <f t="shared" si="151"/>
        <v>0</v>
      </c>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f t="shared" si="172"/>
        <v>0</v>
      </c>
      <c r="BH288" s="141"/>
      <c r="BI288" s="141"/>
      <c r="BJ288" s="141"/>
      <c r="BK288" s="29"/>
      <c r="BL288" s="29"/>
      <c r="BM288" s="29"/>
      <c r="BN288" s="29"/>
      <c r="BO288" s="29"/>
      <c r="BP288" s="143">
        <v>0</v>
      </c>
      <c r="BQ288" s="164"/>
      <c r="BZ288" s="39"/>
    </row>
    <row r="289" spans="1:122" s="26" customFormat="1" hidden="1" x14ac:dyDescent="0.3">
      <c r="A289" s="27" t="s">
        <v>349</v>
      </c>
      <c r="B289" s="163" t="s">
        <v>18</v>
      </c>
      <c r="C289" s="140">
        <f t="shared" si="159"/>
        <v>32.11</v>
      </c>
      <c r="D289" s="141">
        <f>SUM(D290:D290)</f>
        <v>0</v>
      </c>
      <c r="E289" s="141">
        <f t="shared" si="131"/>
        <v>32.11</v>
      </c>
      <c r="F289" s="141">
        <f t="shared" si="132"/>
        <v>32.11</v>
      </c>
      <c r="G289" s="141">
        <f t="shared" ref="G289:L289" si="177">SUM(G290:G290)</f>
        <v>0</v>
      </c>
      <c r="H289" s="141">
        <f t="shared" si="177"/>
        <v>0</v>
      </c>
      <c r="I289" s="141">
        <f t="shared" si="177"/>
        <v>0</v>
      </c>
      <c r="J289" s="141">
        <f t="shared" si="177"/>
        <v>0</v>
      </c>
      <c r="K289" s="141">
        <f t="shared" si="177"/>
        <v>0</v>
      </c>
      <c r="L289" s="141">
        <f t="shared" si="177"/>
        <v>0</v>
      </c>
      <c r="M289" s="141">
        <f t="shared" si="163"/>
        <v>32.11</v>
      </c>
      <c r="N289" s="141">
        <f t="shared" ref="N289:T289" si="178">SUM(N290:N290)</f>
        <v>0</v>
      </c>
      <c r="O289" s="141">
        <f t="shared" si="178"/>
        <v>0</v>
      </c>
      <c r="P289" s="141">
        <f t="shared" si="178"/>
        <v>32.11</v>
      </c>
      <c r="Q289" s="141">
        <f t="shared" si="178"/>
        <v>0</v>
      </c>
      <c r="R289" s="141">
        <f t="shared" si="178"/>
        <v>0</v>
      </c>
      <c r="S289" s="141">
        <f t="shared" si="178"/>
        <v>0</v>
      </c>
      <c r="T289" s="141">
        <f t="shared" si="178"/>
        <v>0</v>
      </c>
      <c r="U289" s="141">
        <f t="shared" si="150"/>
        <v>0</v>
      </c>
      <c r="V289" s="141">
        <f t="shared" ref="V289:AC289" si="179">SUM(V290:V290)</f>
        <v>0</v>
      </c>
      <c r="W289" s="141">
        <f t="shared" si="179"/>
        <v>0</v>
      </c>
      <c r="X289" s="141">
        <f t="shared" si="179"/>
        <v>0</v>
      </c>
      <c r="Y289" s="141">
        <f t="shared" si="179"/>
        <v>0</v>
      </c>
      <c r="Z289" s="141">
        <f t="shared" si="179"/>
        <v>0</v>
      </c>
      <c r="AA289" s="141">
        <f t="shared" si="179"/>
        <v>0</v>
      </c>
      <c r="AB289" s="141">
        <f t="shared" si="179"/>
        <v>0</v>
      </c>
      <c r="AC289" s="141">
        <f t="shared" si="179"/>
        <v>0</v>
      </c>
      <c r="AD289" s="141">
        <f t="shared" si="151"/>
        <v>0</v>
      </c>
      <c r="AE289" s="141">
        <f t="shared" ref="AE289:BF289" si="180">SUM(AE290:AE290)</f>
        <v>0</v>
      </c>
      <c r="AF289" s="141">
        <f t="shared" si="180"/>
        <v>0</v>
      </c>
      <c r="AG289" s="141">
        <f t="shared" si="180"/>
        <v>0</v>
      </c>
      <c r="AH289" s="141">
        <f t="shared" si="180"/>
        <v>0</v>
      </c>
      <c r="AI289" s="141">
        <f t="shared" si="180"/>
        <v>0</v>
      </c>
      <c r="AJ289" s="141">
        <f t="shared" si="180"/>
        <v>0</v>
      </c>
      <c r="AK289" s="141">
        <f t="shared" si="180"/>
        <v>0</v>
      </c>
      <c r="AL289" s="141">
        <f t="shared" si="180"/>
        <v>0</v>
      </c>
      <c r="AM289" s="141">
        <f t="shared" si="180"/>
        <v>0</v>
      </c>
      <c r="AN289" s="141">
        <f t="shared" si="180"/>
        <v>0</v>
      </c>
      <c r="AO289" s="141">
        <f t="shared" si="180"/>
        <v>0</v>
      </c>
      <c r="AP289" s="141">
        <f t="shared" si="180"/>
        <v>0</v>
      </c>
      <c r="AQ289" s="141">
        <f t="shared" si="180"/>
        <v>0</v>
      </c>
      <c r="AR289" s="141">
        <f t="shared" si="180"/>
        <v>0</v>
      </c>
      <c r="AS289" s="141">
        <f t="shared" si="180"/>
        <v>0</v>
      </c>
      <c r="AT289" s="141">
        <f t="shared" si="180"/>
        <v>0</v>
      </c>
      <c r="AU289" s="141">
        <f t="shared" si="180"/>
        <v>0</v>
      </c>
      <c r="AV289" s="141">
        <f t="shared" si="180"/>
        <v>0</v>
      </c>
      <c r="AW289" s="141">
        <f t="shared" si="180"/>
        <v>0</v>
      </c>
      <c r="AX289" s="141">
        <f t="shared" si="180"/>
        <v>0</v>
      </c>
      <c r="AY289" s="141">
        <f t="shared" si="180"/>
        <v>0</v>
      </c>
      <c r="AZ289" s="141">
        <f t="shared" si="180"/>
        <v>0</v>
      </c>
      <c r="BA289" s="141">
        <f t="shared" si="180"/>
        <v>0</v>
      </c>
      <c r="BB289" s="141">
        <f t="shared" si="180"/>
        <v>0</v>
      </c>
      <c r="BC289" s="141">
        <f t="shared" si="180"/>
        <v>0</v>
      </c>
      <c r="BD289" s="141">
        <f t="shared" si="180"/>
        <v>0</v>
      </c>
      <c r="BE289" s="141">
        <f t="shared" si="180"/>
        <v>0</v>
      </c>
      <c r="BF289" s="141">
        <f t="shared" si="180"/>
        <v>0</v>
      </c>
      <c r="BG289" s="141">
        <f t="shared" si="172"/>
        <v>0</v>
      </c>
      <c r="BH289" s="141">
        <f>SUM(BH290:BH290)</f>
        <v>0</v>
      </c>
      <c r="BI289" s="141">
        <f>SUM(BI290:BI290)</f>
        <v>0</v>
      </c>
      <c r="BJ289" s="141">
        <f>SUM(BJ290:BJ290)</f>
        <v>0</v>
      </c>
      <c r="BK289" s="29"/>
      <c r="BL289" s="29"/>
      <c r="BM289" s="29"/>
      <c r="BN289" s="29"/>
      <c r="BO289" s="29"/>
      <c r="BP289" s="143">
        <v>0</v>
      </c>
      <c r="BQ289" s="164"/>
      <c r="BR289" s="165"/>
      <c r="BZ289" s="39"/>
    </row>
    <row r="290" spans="1:122" ht="112.5" hidden="1" x14ac:dyDescent="0.3">
      <c r="A290" s="149">
        <v>1</v>
      </c>
      <c r="B290" s="238" t="s">
        <v>659</v>
      </c>
      <c r="C290" s="140">
        <f t="shared" si="159"/>
        <v>32.11</v>
      </c>
      <c r="D290" s="140"/>
      <c r="E290" s="140">
        <f t="shared" si="131"/>
        <v>32.11</v>
      </c>
      <c r="F290" s="140">
        <f t="shared" si="132"/>
        <v>32.11</v>
      </c>
      <c r="G290" s="140">
        <f>H290+I290+J290</f>
        <v>0</v>
      </c>
      <c r="H290" s="140"/>
      <c r="I290" s="140"/>
      <c r="J290" s="140"/>
      <c r="K290" s="140"/>
      <c r="L290" s="140"/>
      <c r="M290" s="140">
        <f t="shared" si="163"/>
        <v>32.11</v>
      </c>
      <c r="N290" s="140"/>
      <c r="O290" s="140"/>
      <c r="P290" s="140">
        <v>32.11</v>
      </c>
      <c r="Q290" s="140"/>
      <c r="R290" s="140"/>
      <c r="S290" s="140"/>
      <c r="T290" s="140"/>
      <c r="U290" s="140">
        <f t="shared" si="150"/>
        <v>0</v>
      </c>
      <c r="V290" s="140"/>
      <c r="W290" s="140"/>
      <c r="X290" s="140"/>
      <c r="Y290" s="140"/>
      <c r="Z290" s="140"/>
      <c r="AA290" s="140"/>
      <c r="AB290" s="140"/>
      <c r="AC290" s="140"/>
      <c r="AD290" s="141">
        <f t="shared" si="151"/>
        <v>0</v>
      </c>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f t="shared" si="172"/>
        <v>0</v>
      </c>
      <c r="BH290" s="140"/>
      <c r="BI290" s="140"/>
      <c r="BJ290" s="140"/>
      <c r="BK290" s="152" t="s">
        <v>409</v>
      </c>
      <c r="BL290" s="149" t="s">
        <v>199</v>
      </c>
      <c r="BM290" s="149" t="s">
        <v>420</v>
      </c>
      <c r="BN290" s="153" t="s">
        <v>75</v>
      </c>
      <c r="BO290" s="149" t="s">
        <v>506</v>
      </c>
      <c r="BP290" s="149" t="s">
        <v>606</v>
      </c>
      <c r="BQ290" s="206"/>
      <c r="BR290" s="207"/>
      <c r="BS290" s="46"/>
      <c r="BT290" s="46"/>
      <c r="BU290" s="46"/>
      <c r="BV290" s="46"/>
      <c r="BW290" s="46"/>
      <c r="BX290" s="46"/>
      <c r="BY290" s="46"/>
      <c r="BZ290" s="46"/>
      <c r="CA290" s="46"/>
      <c r="CB290" s="46"/>
      <c r="CC290" s="46"/>
      <c r="CD290" s="46"/>
      <c r="CE290" s="46"/>
      <c r="CF290" s="184"/>
      <c r="CG290" s="46"/>
      <c r="CH290" s="46"/>
      <c r="CI290" s="46"/>
      <c r="CJ290" s="46"/>
      <c r="CK290" s="46"/>
      <c r="CL290" s="46"/>
      <c r="CM290" s="46"/>
      <c r="CN290" s="46"/>
      <c r="CO290" s="46"/>
      <c r="CP290" s="46"/>
      <c r="CQ290" s="46"/>
      <c r="CR290" s="46"/>
      <c r="CS290" s="46"/>
      <c r="CT290" s="46"/>
      <c r="CU290" s="46"/>
      <c r="CV290" s="46"/>
      <c r="CW290" s="46"/>
      <c r="CX290" s="46"/>
      <c r="CY290" s="46"/>
      <c r="DR290" s="46" t="s">
        <v>852</v>
      </c>
    </row>
    <row r="291" spans="1:122" s="26" customFormat="1" hidden="1" x14ac:dyDescent="0.3">
      <c r="A291" s="27" t="s">
        <v>353</v>
      </c>
      <c r="B291" s="163" t="s">
        <v>20</v>
      </c>
      <c r="C291" s="140">
        <f t="shared" si="159"/>
        <v>0</v>
      </c>
      <c r="D291" s="141"/>
      <c r="E291" s="141">
        <f t="shared" si="131"/>
        <v>0</v>
      </c>
      <c r="F291" s="141">
        <f t="shared" si="132"/>
        <v>0</v>
      </c>
      <c r="G291" s="141"/>
      <c r="H291" s="141"/>
      <c r="I291" s="141"/>
      <c r="J291" s="141"/>
      <c r="K291" s="141"/>
      <c r="L291" s="141"/>
      <c r="M291" s="141">
        <f t="shared" si="163"/>
        <v>0</v>
      </c>
      <c r="N291" s="141"/>
      <c r="O291" s="141"/>
      <c r="P291" s="141"/>
      <c r="Q291" s="141"/>
      <c r="R291" s="141"/>
      <c r="S291" s="141"/>
      <c r="T291" s="141"/>
      <c r="U291" s="141">
        <f t="shared" si="150"/>
        <v>0</v>
      </c>
      <c r="V291" s="141"/>
      <c r="W291" s="141"/>
      <c r="X291" s="141"/>
      <c r="Y291" s="141"/>
      <c r="Z291" s="141"/>
      <c r="AA291" s="141"/>
      <c r="AB291" s="141"/>
      <c r="AC291" s="141"/>
      <c r="AD291" s="141">
        <f t="shared" si="151"/>
        <v>0</v>
      </c>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f t="shared" si="172"/>
        <v>0</v>
      </c>
      <c r="BH291" s="141"/>
      <c r="BI291" s="141"/>
      <c r="BJ291" s="141"/>
      <c r="BK291" s="29"/>
      <c r="BL291" s="29"/>
      <c r="BM291" s="29"/>
      <c r="BN291" s="29"/>
      <c r="BO291" s="29"/>
      <c r="BP291" s="143">
        <v>0</v>
      </c>
      <c r="BQ291" s="164"/>
      <c r="BR291" s="166"/>
      <c r="BZ291" s="39"/>
      <c r="CZ291" s="26" t="s">
        <v>434</v>
      </c>
    </row>
    <row r="292" spans="1:122" s="26" customFormat="1" ht="27" hidden="1" customHeight="1" x14ac:dyDescent="0.3">
      <c r="A292" s="27" t="s">
        <v>354</v>
      </c>
      <c r="B292" s="163" t="s">
        <v>19</v>
      </c>
      <c r="C292" s="140">
        <f t="shared" si="159"/>
        <v>315.07</v>
      </c>
      <c r="D292" s="141">
        <f>SUM(D293:D309)</f>
        <v>0</v>
      </c>
      <c r="E292" s="141">
        <f t="shared" si="131"/>
        <v>315.07</v>
      </c>
      <c r="F292" s="141">
        <f t="shared" si="132"/>
        <v>311.32</v>
      </c>
      <c r="G292" s="141">
        <f>SUM(G293:G360)</f>
        <v>0</v>
      </c>
      <c r="H292" s="141">
        <f>SUM(H293:H360)</f>
        <v>0</v>
      </c>
      <c r="I292" s="141">
        <f>SUM(I293:I360)</f>
        <v>0</v>
      </c>
      <c r="J292" s="141">
        <f>SUM(J293:J360)</f>
        <v>0</v>
      </c>
      <c r="K292" s="141">
        <f t="shared" ref="K292:BF292" si="181">SUM(K293:K309)</f>
        <v>17.29</v>
      </c>
      <c r="L292" s="141">
        <f t="shared" si="181"/>
        <v>0</v>
      </c>
      <c r="M292" s="141">
        <f t="shared" si="181"/>
        <v>294.02999999999997</v>
      </c>
      <c r="N292" s="141">
        <f t="shared" si="181"/>
        <v>0</v>
      </c>
      <c r="O292" s="141">
        <f t="shared" si="181"/>
        <v>0</v>
      </c>
      <c r="P292" s="141">
        <f t="shared" si="181"/>
        <v>294.02999999999997</v>
      </c>
      <c r="Q292" s="141">
        <f t="shared" si="181"/>
        <v>0</v>
      </c>
      <c r="R292" s="141">
        <f t="shared" si="181"/>
        <v>0</v>
      </c>
      <c r="S292" s="141">
        <f t="shared" si="181"/>
        <v>0</v>
      </c>
      <c r="T292" s="141">
        <f t="shared" si="181"/>
        <v>0</v>
      </c>
      <c r="U292" s="141">
        <f t="shared" si="181"/>
        <v>3.75</v>
      </c>
      <c r="V292" s="141">
        <f t="shared" si="181"/>
        <v>0</v>
      </c>
      <c r="W292" s="141">
        <f t="shared" si="181"/>
        <v>0</v>
      </c>
      <c r="X292" s="141">
        <f t="shared" si="181"/>
        <v>0</v>
      </c>
      <c r="Y292" s="141">
        <f t="shared" si="181"/>
        <v>0</v>
      </c>
      <c r="Z292" s="141">
        <f t="shared" si="181"/>
        <v>0</v>
      </c>
      <c r="AA292" s="141">
        <f t="shared" si="181"/>
        <v>0</v>
      </c>
      <c r="AB292" s="141">
        <f t="shared" si="181"/>
        <v>0</v>
      </c>
      <c r="AC292" s="141">
        <f t="shared" si="181"/>
        <v>0</v>
      </c>
      <c r="AD292" s="141">
        <f t="shared" si="181"/>
        <v>0</v>
      </c>
      <c r="AE292" s="141">
        <f t="shared" si="181"/>
        <v>0</v>
      </c>
      <c r="AF292" s="141">
        <f t="shared" si="181"/>
        <v>0</v>
      </c>
      <c r="AG292" s="141">
        <f t="shared" si="181"/>
        <v>0</v>
      </c>
      <c r="AH292" s="141">
        <f t="shared" si="181"/>
        <v>0</v>
      </c>
      <c r="AI292" s="141">
        <f t="shared" si="181"/>
        <v>0</v>
      </c>
      <c r="AJ292" s="141">
        <f t="shared" si="181"/>
        <v>0</v>
      </c>
      <c r="AK292" s="141">
        <f t="shared" si="181"/>
        <v>0</v>
      </c>
      <c r="AL292" s="141">
        <f t="shared" si="181"/>
        <v>0</v>
      </c>
      <c r="AM292" s="141">
        <f t="shared" si="181"/>
        <v>0</v>
      </c>
      <c r="AN292" s="141">
        <f t="shared" si="181"/>
        <v>0</v>
      </c>
      <c r="AO292" s="141">
        <f t="shared" si="181"/>
        <v>0</v>
      </c>
      <c r="AP292" s="141">
        <f t="shared" si="181"/>
        <v>0</v>
      </c>
      <c r="AQ292" s="141">
        <f t="shared" si="181"/>
        <v>0</v>
      </c>
      <c r="AR292" s="141">
        <f t="shared" si="181"/>
        <v>0</v>
      </c>
      <c r="AS292" s="141">
        <f t="shared" si="181"/>
        <v>0</v>
      </c>
      <c r="AT292" s="141">
        <f t="shared" si="181"/>
        <v>0</v>
      </c>
      <c r="AU292" s="141">
        <f t="shared" si="181"/>
        <v>0</v>
      </c>
      <c r="AV292" s="141">
        <f t="shared" si="181"/>
        <v>0</v>
      </c>
      <c r="AW292" s="141">
        <f t="shared" si="181"/>
        <v>0</v>
      </c>
      <c r="AX292" s="141">
        <f t="shared" si="181"/>
        <v>0</v>
      </c>
      <c r="AY292" s="141">
        <f t="shared" si="181"/>
        <v>0</v>
      </c>
      <c r="AZ292" s="141">
        <f t="shared" si="181"/>
        <v>0</v>
      </c>
      <c r="BA292" s="141">
        <f t="shared" si="181"/>
        <v>0</v>
      </c>
      <c r="BB292" s="141">
        <f t="shared" si="181"/>
        <v>0</v>
      </c>
      <c r="BC292" s="141">
        <f t="shared" si="181"/>
        <v>0</v>
      </c>
      <c r="BD292" s="141">
        <f t="shared" si="181"/>
        <v>3.75</v>
      </c>
      <c r="BE292" s="141">
        <f t="shared" si="181"/>
        <v>0</v>
      </c>
      <c r="BF292" s="141">
        <f t="shared" si="181"/>
        <v>0</v>
      </c>
      <c r="BG292" s="141">
        <f t="shared" si="172"/>
        <v>0</v>
      </c>
      <c r="BH292" s="141">
        <f>SUM(BH293:BH309)</f>
        <v>0</v>
      </c>
      <c r="BI292" s="141">
        <f>SUM(BI293:BI309)</f>
        <v>0</v>
      </c>
      <c r="BJ292" s="141">
        <f>SUM(BJ293:BJ309)</f>
        <v>0</v>
      </c>
      <c r="BK292" s="29"/>
      <c r="BL292" s="29"/>
      <c r="BM292" s="29"/>
      <c r="BN292" s="29"/>
      <c r="BO292" s="29"/>
      <c r="BP292" s="143">
        <v>0</v>
      </c>
      <c r="BQ292" s="164"/>
      <c r="BZ292" s="39"/>
    </row>
    <row r="293" spans="1:122" s="250" customFormat="1" ht="59.65" hidden="1" customHeight="1" x14ac:dyDescent="0.3">
      <c r="A293" s="239">
        <v>1</v>
      </c>
      <c r="B293" s="240" t="s">
        <v>807</v>
      </c>
      <c r="C293" s="241">
        <f t="shared" si="159"/>
        <v>0.6</v>
      </c>
      <c r="D293" s="241"/>
      <c r="E293" s="241">
        <f t="shared" si="131"/>
        <v>0.6</v>
      </c>
      <c r="F293" s="241">
        <f t="shared" si="132"/>
        <v>0.6</v>
      </c>
      <c r="G293" s="241">
        <f t="shared" ref="G293:G298" si="182">H293+I293+J293</f>
        <v>0</v>
      </c>
      <c r="H293" s="242"/>
      <c r="I293" s="243"/>
      <c r="J293" s="243"/>
      <c r="K293" s="244"/>
      <c r="L293" s="244"/>
      <c r="M293" s="241">
        <f t="shared" ref="M293:M324" si="183">SUM(N293:P293)</f>
        <v>0.6</v>
      </c>
      <c r="N293" s="244"/>
      <c r="O293" s="243"/>
      <c r="P293" s="244">
        <v>0.6</v>
      </c>
      <c r="Q293" s="243"/>
      <c r="R293" s="244"/>
      <c r="S293" s="243"/>
      <c r="T293" s="243"/>
      <c r="U293" s="241">
        <f t="shared" ref="U293:U324" si="184">V293+W293+X293+Y293+Z293+AA293+AB293+AC293+AD293+AU293+AV293+AW293+AX293+AY293+AZ293+BA293+BB293+BC293+BD293+BE293+BF293</f>
        <v>0</v>
      </c>
      <c r="V293" s="243"/>
      <c r="W293" s="243"/>
      <c r="X293" s="243"/>
      <c r="Y293" s="243"/>
      <c r="Z293" s="244"/>
      <c r="AA293" s="243"/>
      <c r="AB293" s="243"/>
      <c r="AC293" s="243"/>
      <c r="AD293" s="245">
        <f t="shared" ref="AD293:AD324" si="185">SUM(AE293:AT293)</f>
        <v>0</v>
      </c>
      <c r="AE293" s="244"/>
      <c r="AF293" s="244"/>
      <c r="AG293" s="243"/>
      <c r="AH293" s="243"/>
      <c r="AI293" s="244"/>
      <c r="AJ293" s="243"/>
      <c r="AK293" s="244"/>
      <c r="AL293" s="243"/>
      <c r="AM293" s="243"/>
      <c r="AN293" s="243"/>
      <c r="AO293" s="243"/>
      <c r="AP293" s="243"/>
      <c r="AQ293" s="243"/>
      <c r="AR293" s="243"/>
      <c r="AS293" s="243"/>
      <c r="AT293" s="243"/>
      <c r="AU293" s="243"/>
      <c r="AV293" s="244"/>
      <c r="AW293" s="243"/>
      <c r="AX293" s="243"/>
      <c r="AY293" s="244"/>
      <c r="AZ293" s="244"/>
      <c r="BA293" s="243"/>
      <c r="BB293" s="243"/>
      <c r="BC293" s="243"/>
      <c r="BD293" s="244"/>
      <c r="BE293" s="243"/>
      <c r="BF293" s="243"/>
      <c r="BG293" s="241">
        <f t="shared" si="172"/>
        <v>0</v>
      </c>
      <c r="BH293" s="246"/>
      <c r="BI293" s="239"/>
      <c r="BJ293" s="246"/>
      <c r="BK293" s="247" t="s">
        <v>409</v>
      </c>
      <c r="BL293" s="248" t="s">
        <v>161</v>
      </c>
      <c r="BM293" s="239"/>
      <c r="BN293" s="248" t="s">
        <v>79</v>
      </c>
      <c r="BO293" s="239" t="s">
        <v>810</v>
      </c>
      <c r="BP293" s="239" t="s">
        <v>606</v>
      </c>
      <c r="BQ293" s="249" t="s">
        <v>392</v>
      </c>
      <c r="BS293" s="251"/>
      <c r="BT293" s="252" t="s">
        <v>79</v>
      </c>
      <c r="BU293" s="251"/>
      <c r="BZ293" s="250">
        <f>SUM(G293:BJ293)</f>
        <v>1.2</v>
      </c>
      <c r="DM293" s="250" t="s">
        <v>806</v>
      </c>
      <c r="DO293" s="240" t="s">
        <v>664</v>
      </c>
      <c r="DR293" s="46" t="s">
        <v>852</v>
      </c>
    </row>
    <row r="294" spans="1:122" s="250" customFormat="1" ht="37.5" hidden="1" x14ac:dyDescent="0.3">
      <c r="A294" s="779">
        <v>2</v>
      </c>
      <c r="B294" s="786" t="s">
        <v>807</v>
      </c>
      <c r="C294" s="241">
        <f t="shared" si="159"/>
        <v>43.51</v>
      </c>
      <c r="D294" s="241"/>
      <c r="E294" s="241">
        <f t="shared" si="131"/>
        <v>43.51</v>
      </c>
      <c r="F294" s="241">
        <f t="shared" si="132"/>
        <v>43.51</v>
      </c>
      <c r="G294" s="241">
        <f t="shared" si="182"/>
        <v>0</v>
      </c>
      <c r="H294" s="244"/>
      <c r="I294" s="243"/>
      <c r="J294" s="243"/>
      <c r="K294" s="243"/>
      <c r="L294" s="243"/>
      <c r="M294" s="241">
        <f t="shared" si="183"/>
        <v>43.51</v>
      </c>
      <c r="N294" s="243"/>
      <c r="O294" s="243"/>
      <c r="P294" s="244">
        <v>43.51</v>
      </c>
      <c r="Q294" s="243"/>
      <c r="R294" s="243"/>
      <c r="S294" s="243"/>
      <c r="T294" s="243"/>
      <c r="U294" s="241">
        <f t="shared" si="184"/>
        <v>0</v>
      </c>
      <c r="V294" s="243"/>
      <c r="W294" s="243"/>
      <c r="X294" s="243"/>
      <c r="Y294" s="243"/>
      <c r="Z294" s="243"/>
      <c r="AA294" s="243"/>
      <c r="AB294" s="243"/>
      <c r="AC294" s="243"/>
      <c r="AD294" s="245">
        <f t="shared" si="185"/>
        <v>0</v>
      </c>
      <c r="AE294" s="244"/>
      <c r="AF294" s="244"/>
      <c r="AG294" s="243"/>
      <c r="AH294" s="243"/>
      <c r="AI294" s="244"/>
      <c r="AJ294" s="243"/>
      <c r="AK294" s="244"/>
      <c r="AL294" s="243"/>
      <c r="AM294" s="243"/>
      <c r="AN294" s="243"/>
      <c r="AO294" s="243"/>
      <c r="AP294" s="243"/>
      <c r="AQ294" s="243"/>
      <c r="AR294" s="243"/>
      <c r="AS294" s="243"/>
      <c r="AT294" s="243"/>
      <c r="AU294" s="243"/>
      <c r="AV294" s="243"/>
      <c r="AW294" s="243"/>
      <c r="AX294" s="243"/>
      <c r="AY294" s="244"/>
      <c r="AZ294" s="244"/>
      <c r="BA294" s="243"/>
      <c r="BB294" s="243"/>
      <c r="BC294" s="243"/>
      <c r="BD294" s="244"/>
      <c r="BE294" s="243"/>
      <c r="BF294" s="243"/>
      <c r="BG294" s="241">
        <f t="shared" si="172"/>
        <v>0</v>
      </c>
      <c r="BH294" s="246"/>
      <c r="BI294" s="246"/>
      <c r="BJ294" s="246"/>
      <c r="BK294" s="247" t="s">
        <v>409</v>
      </c>
      <c r="BL294" s="248" t="s">
        <v>161</v>
      </c>
      <c r="BM294" s="239"/>
      <c r="BN294" s="248" t="s">
        <v>79</v>
      </c>
      <c r="BO294" s="779" t="s">
        <v>810</v>
      </c>
      <c r="BP294" s="798" t="s">
        <v>606</v>
      </c>
      <c r="BQ294" s="249" t="s">
        <v>392</v>
      </c>
      <c r="BR294" s="250" t="s">
        <v>404</v>
      </c>
      <c r="BS294" s="254"/>
      <c r="BT294" s="251" t="s">
        <v>267</v>
      </c>
      <c r="BU294" s="254"/>
      <c r="BZ294" s="250">
        <f>SUM(G294:BJ294)</f>
        <v>87.02</v>
      </c>
      <c r="CE294" s="250" t="s">
        <v>516</v>
      </c>
      <c r="DM294" s="250" t="s">
        <v>806</v>
      </c>
      <c r="DO294" s="786" t="s">
        <v>358</v>
      </c>
      <c r="DR294" s="46" t="s">
        <v>852</v>
      </c>
    </row>
    <row r="295" spans="1:122" s="250" customFormat="1" ht="37.5" hidden="1" x14ac:dyDescent="0.3">
      <c r="A295" s="779"/>
      <c r="B295" s="786"/>
      <c r="C295" s="241">
        <f t="shared" si="159"/>
        <v>2.14</v>
      </c>
      <c r="D295" s="241"/>
      <c r="E295" s="241">
        <f t="shared" si="131"/>
        <v>2.14</v>
      </c>
      <c r="F295" s="241">
        <f t="shared" si="132"/>
        <v>2.14</v>
      </c>
      <c r="G295" s="241">
        <f t="shared" si="182"/>
        <v>0</v>
      </c>
      <c r="H295" s="244"/>
      <c r="I295" s="243"/>
      <c r="J295" s="243"/>
      <c r="K295" s="243">
        <v>2.14</v>
      </c>
      <c r="L295" s="243"/>
      <c r="M295" s="241">
        <f t="shared" si="183"/>
        <v>0</v>
      </c>
      <c r="N295" s="243"/>
      <c r="O295" s="243"/>
      <c r="P295" s="244"/>
      <c r="Q295" s="243"/>
      <c r="R295" s="243"/>
      <c r="S295" s="243"/>
      <c r="T295" s="243"/>
      <c r="U295" s="241">
        <f t="shared" si="184"/>
        <v>0</v>
      </c>
      <c r="V295" s="243"/>
      <c r="W295" s="243"/>
      <c r="X295" s="243"/>
      <c r="Y295" s="243"/>
      <c r="Z295" s="243"/>
      <c r="AA295" s="243"/>
      <c r="AB295" s="243"/>
      <c r="AC295" s="243"/>
      <c r="AD295" s="245">
        <f t="shared" si="185"/>
        <v>0</v>
      </c>
      <c r="AE295" s="244"/>
      <c r="AF295" s="244"/>
      <c r="AG295" s="243"/>
      <c r="AH295" s="243"/>
      <c r="AI295" s="244"/>
      <c r="AJ295" s="243"/>
      <c r="AK295" s="244"/>
      <c r="AL295" s="243"/>
      <c r="AM295" s="243"/>
      <c r="AN295" s="243"/>
      <c r="AO295" s="243"/>
      <c r="AP295" s="243"/>
      <c r="AQ295" s="243"/>
      <c r="AR295" s="243"/>
      <c r="AS295" s="243"/>
      <c r="AT295" s="243"/>
      <c r="AU295" s="243"/>
      <c r="AV295" s="243"/>
      <c r="AW295" s="243"/>
      <c r="AX295" s="243"/>
      <c r="AY295" s="244"/>
      <c r="AZ295" s="244"/>
      <c r="BA295" s="243"/>
      <c r="BB295" s="243"/>
      <c r="BC295" s="243"/>
      <c r="BD295" s="244"/>
      <c r="BE295" s="243"/>
      <c r="BF295" s="243"/>
      <c r="BG295" s="241">
        <f t="shared" si="172"/>
        <v>0</v>
      </c>
      <c r="BH295" s="246"/>
      <c r="BI295" s="246"/>
      <c r="BJ295" s="246"/>
      <c r="BK295" s="247" t="s">
        <v>409</v>
      </c>
      <c r="BL295" s="248" t="s">
        <v>161</v>
      </c>
      <c r="BM295" s="239"/>
      <c r="BN295" s="255" t="s">
        <v>121</v>
      </c>
      <c r="BO295" s="779"/>
      <c r="BP295" s="804"/>
      <c r="BQ295" s="249" t="s">
        <v>392</v>
      </c>
      <c r="BR295" s="250" t="s">
        <v>404</v>
      </c>
      <c r="BS295" s="254"/>
      <c r="BT295" s="251" t="s">
        <v>267</v>
      </c>
      <c r="BU295" s="254"/>
      <c r="BZ295" s="250">
        <f>SUM(G295:BJ295)</f>
        <v>2.14</v>
      </c>
      <c r="DO295" s="786"/>
      <c r="DR295" s="46" t="s">
        <v>852</v>
      </c>
    </row>
    <row r="296" spans="1:122" s="250" customFormat="1" ht="37.5" hidden="1" x14ac:dyDescent="0.3">
      <c r="A296" s="779"/>
      <c r="B296" s="786"/>
      <c r="C296" s="241">
        <f t="shared" si="159"/>
        <v>3.75</v>
      </c>
      <c r="D296" s="241"/>
      <c r="E296" s="241">
        <f t="shared" si="131"/>
        <v>3.75</v>
      </c>
      <c r="F296" s="241">
        <f t="shared" si="132"/>
        <v>0</v>
      </c>
      <c r="G296" s="241">
        <f t="shared" si="182"/>
        <v>0</v>
      </c>
      <c r="H296" s="244"/>
      <c r="I296" s="243"/>
      <c r="J296" s="243"/>
      <c r="K296" s="243"/>
      <c r="L296" s="243"/>
      <c r="M296" s="241">
        <f t="shared" si="183"/>
        <v>0</v>
      </c>
      <c r="N296" s="243"/>
      <c r="O296" s="243"/>
      <c r="P296" s="244"/>
      <c r="Q296" s="243"/>
      <c r="R296" s="243"/>
      <c r="S296" s="243"/>
      <c r="T296" s="243"/>
      <c r="U296" s="241">
        <f t="shared" si="184"/>
        <v>3.75</v>
      </c>
      <c r="V296" s="243"/>
      <c r="W296" s="243"/>
      <c r="X296" s="243"/>
      <c r="Y296" s="243"/>
      <c r="Z296" s="243"/>
      <c r="AA296" s="243"/>
      <c r="AB296" s="243"/>
      <c r="AC296" s="243"/>
      <c r="AD296" s="245">
        <f t="shared" si="185"/>
        <v>0</v>
      </c>
      <c r="AE296" s="244"/>
      <c r="AF296" s="244"/>
      <c r="AG296" s="243"/>
      <c r="AH296" s="243"/>
      <c r="AI296" s="244"/>
      <c r="AJ296" s="243"/>
      <c r="AK296" s="244"/>
      <c r="AL296" s="243"/>
      <c r="AM296" s="243"/>
      <c r="AN296" s="243"/>
      <c r="AO296" s="243"/>
      <c r="AP296" s="243"/>
      <c r="AQ296" s="243"/>
      <c r="AR296" s="243"/>
      <c r="AS296" s="243"/>
      <c r="AT296" s="243"/>
      <c r="AU296" s="243"/>
      <c r="AV296" s="243"/>
      <c r="AW296" s="243"/>
      <c r="AX296" s="243"/>
      <c r="AY296" s="244"/>
      <c r="AZ296" s="244"/>
      <c r="BA296" s="243"/>
      <c r="BB296" s="243"/>
      <c r="BC296" s="243"/>
      <c r="BD296" s="244">
        <v>3.75</v>
      </c>
      <c r="BE296" s="243"/>
      <c r="BF296" s="243"/>
      <c r="BG296" s="241">
        <f t="shared" si="172"/>
        <v>0</v>
      </c>
      <c r="BH296" s="246"/>
      <c r="BI296" s="246"/>
      <c r="BJ296" s="246"/>
      <c r="BK296" s="247" t="s">
        <v>409</v>
      </c>
      <c r="BL296" s="248" t="s">
        <v>161</v>
      </c>
      <c r="BM296" s="239"/>
      <c r="BN296" s="255" t="s">
        <v>119</v>
      </c>
      <c r="BO296" s="779"/>
      <c r="BP296" s="799"/>
      <c r="BQ296" s="249"/>
      <c r="BS296" s="254"/>
      <c r="BT296" s="251"/>
      <c r="BU296" s="254"/>
      <c r="DO296" s="786"/>
      <c r="DR296" s="46" t="s">
        <v>852</v>
      </c>
    </row>
    <row r="297" spans="1:122" s="256" customFormat="1" ht="37.5" hidden="1" x14ac:dyDescent="0.3">
      <c r="A297" s="779">
        <v>3</v>
      </c>
      <c r="B297" s="784" t="s">
        <v>807</v>
      </c>
      <c r="C297" s="241">
        <f t="shared" si="159"/>
        <v>44.76</v>
      </c>
      <c r="D297" s="241"/>
      <c r="E297" s="241">
        <f t="shared" ref="E297:E351" si="186">F297+U297+BG297</f>
        <v>44.76</v>
      </c>
      <c r="F297" s="241">
        <f t="shared" ref="F297:F351" si="187">G297+K297+L297+M297+R297+S297+T297</f>
        <v>44.76</v>
      </c>
      <c r="G297" s="241">
        <f t="shared" si="182"/>
        <v>0</v>
      </c>
      <c r="H297" s="244"/>
      <c r="I297" s="243"/>
      <c r="J297" s="243"/>
      <c r="K297" s="243"/>
      <c r="L297" s="243"/>
      <c r="M297" s="241">
        <f t="shared" si="183"/>
        <v>44.76</v>
      </c>
      <c r="N297" s="243"/>
      <c r="O297" s="243"/>
      <c r="P297" s="244">
        <v>44.76</v>
      </c>
      <c r="Q297" s="243"/>
      <c r="R297" s="243"/>
      <c r="S297" s="243"/>
      <c r="T297" s="243"/>
      <c r="U297" s="241">
        <f t="shared" si="184"/>
        <v>0</v>
      </c>
      <c r="V297" s="243"/>
      <c r="W297" s="243"/>
      <c r="X297" s="243"/>
      <c r="Y297" s="243"/>
      <c r="Z297" s="243"/>
      <c r="AA297" s="243"/>
      <c r="AB297" s="243"/>
      <c r="AC297" s="243"/>
      <c r="AD297" s="245">
        <f t="shared" si="185"/>
        <v>0</v>
      </c>
      <c r="AE297" s="244"/>
      <c r="AF297" s="244"/>
      <c r="AG297" s="243"/>
      <c r="AH297" s="243"/>
      <c r="AI297" s="244"/>
      <c r="AJ297" s="243"/>
      <c r="AK297" s="244"/>
      <c r="AL297" s="243"/>
      <c r="AM297" s="243"/>
      <c r="AN297" s="243"/>
      <c r="AO297" s="243"/>
      <c r="AP297" s="243"/>
      <c r="AQ297" s="243"/>
      <c r="AR297" s="243"/>
      <c r="AS297" s="243"/>
      <c r="AT297" s="243"/>
      <c r="AU297" s="243"/>
      <c r="AV297" s="243"/>
      <c r="AW297" s="243"/>
      <c r="AX297" s="243"/>
      <c r="AY297" s="244"/>
      <c r="AZ297" s="244"/>
      <c r="BA297" s="243"/>
      <c r="BB297" s="243"/>
      <c r="BC297" s="243"/>
      <c r="BD297" s="244"/>
      <c r="BE297" s="243"/>
      <c r="BF297" s="243"/>
      <c r="BG297" s="241">
        <f t="shared" si="172"/>
        <v>0</v>
      </c>
      <c r="BH297" s="246"/>
      <c r="BI297" s="246"/>
      <c r="BJ297" s="246"/>
      <c r="BK297" s="247" t="s">
        <v>409</v>
      </c>
      <c r="BL297" s="248" t="s">
        <v>161</v>
      </c>
      <c r="BM297" s="239"/>
      <c r="BN297" s="248" t="s">
        <v>79</v>
      </c>
      <c r="BO297" s="805" t="s">
        <v>810</v>
      </c>
      <c r="BP297" s="798" t="s">
        <v>606</v>
      </c>
      <c r="BZ297" s="250"/>
      <c r="CE297" s="256" t="s">
        <v>517</v>
      </c>
      <c r="DM297" s="256" t="s">
        <v>806</v>
      </c>
      <c r="DO297" s="784" t="s">
        <v>400</v>
      </c>
      <c r="DR297" s="46" t="s">
        <v>852</v>
      </c>
    </row>
    <row r="298" spans="1:122" s="256" customFormat="1" ht="30.6" hidden="1" customHeight="1" x14ac:dyDescent="0.3">
      <c r="A298" s="779"/>
      <c r="B298" s="784"/>
      <c r="C298" s="241">
        <f t="shared" si="159"/>
        <v>2.36</v>
      </c>
      <c r="D298" s="241"/>
      <c r="E298" s="241">
        <f t="shared" si="186"/>
        <v>2.36</v>
      </c>
      <c r="F298" s="241">
        <f t="shared" si="187"/>
        <v>2.36</v>
      </c>
      <c r="G298" s="241">
        <f t="shared" si="182"/>
        <v>0</v>
      </c>
      <c r="H298" s="244"/>
      <c r="I298" s="243"/>
      <c r="J298" s="243"/>
      <c r="K298" s="243">
        <v>2.36</v>
      </c>
      <c r="L298" s="243"/>
      <c r="M298" s="241">
        <f t="shared" si="183"/>
        <v>0</v>
      </c>
      <c r="N298" s="243"/>
      <c r="O298" s="243"/>
      <c r="P298" s="244"/>
      <c r="Q298" s="243"/>
      <c r="R298" s="243"/>
      <c r="S298" s="243"/>
      <c r="T298" s="243"/>
      <c r="U298" s="241">
        <f t="shared" si="184"/>
        <v>0</v>
      </c>
      <c r="V298" s="243"/>
      <c r="W298" s="243"/>
      <c r="X298" s="243"/>
      <c r="Y298" s="243"/>
      <c r="Z298" s="243"/>
      <c r="AA298" s="243"/>
      <c r="AB298" s="243"/>
      <c r="AC298" s="243"/>
      <c r="AD298" s="245">
        <f t="shared" si="185"/>
        <v>0</v>
      </c>
      <c r="AE298" s="244"/>
      <c r="AF298" s="244"/>
      <c r="AG298" s="243"/>
      <c r="AH298" s="243"/>
      <c r="AI298" s="244"/>
      <c r="AJ298" s="243"/>
      <c r="AK298" s="244"/>
      <c r="AL298" s="243"/>
      <c r="AM298" s="243"/>
      <c r="AN298" s="243"/>
      <c r="AO298" s="243"/>
      <c r="AP298" s="243"/>
      <c r="AQ298" s="243"/>
      <c r="AR298" s="243"/>
      <c r="AS298" s="243"/>
      <c r="AT298" s="243"/>
      <c r="AU298" s="243"/>
      <c r="AV298" s="243"/>
      <c r="AW298" s="243"/>
      <c r="AX298" s="243"/>
      <c r="AY298" s="244"/>
      <c r="AZ298" s="244"/>
      <c r="BA298" s="243"/>
      <c r="BB298" s="243"/>
      <c r="BC298" s="243"/>
      <c r="BD298" s="244"/>
      <c r="BE298" s="243"/>
      <c r="BF298" s="243"/>
      <c r="BG298" s="241">
        <f t="shared" si="172"/>
        <v>0</v>
      </c>
      <c r="BH298" s="246"/>
      <c r="BI298" s="246"/>
      <c r="BJ298" s="246"/>
      <c r="BK298" s="247" t="s">
        <v>409</v>
      </c>
      <c r="BL298" s="248" t="s">
        <v>161</v>
      </c>
      <c r="BM298" s="239"/>
      <c r="BN298" s="248" t="s">
        <v>121</v>
      </c>
      <c r="BO298" s="805"/>
      <c r="BP298" s="799"/>
      <c r="BZ298" s="250"/>
      <c r="DJ298" s="257"/>
      <c r="DO298" s="784"/>
      <c r="DR298" s="46" t="s">
        <v>852</v>
      </c>
    </row>
    <row r="299" spans="1:122" s="250" customFormat="1" ht="37.5" hidden="1" x14ac:dyDescent="0.3">
      <c r="A299" s="779">
        <v>4</v>
      </c>
      <c r="B299" s="784" t="s">
        <v>807</v>
      </c>
      <c r="C299" s="241">
        <f t="shared" si="159"/>
        <v>15.18</v>
      </c>
      <c r="D299" s="241"/>
      <c r="E299" s="241">
        <f t="shared" si="186"/>
        <v>15.18</v>
      </c>
      <c r="F299" s="241">
        <f t="shared" si="187"/>
        <v>15.18</v>
      </c>
      <c r="G299" s="241"/>
      <c r="H299" s="244"/>
      <c r="I299" s="243"/>
      <c r="J299" s="243"/>
      <c r="K299" s="258">
        <v>6.11</v>
      </c>
      <c r="L299" s="258"/>
      <c r="M299" s="241">
        <f t="shared" si="183"/>
        <v>9.07</v>
      </c>
      <c r="N299" s="244"/>
      <c r="O299" s="243"/>
      <c r="P299" s="258">
        <v>9.07</v>
      </c>
      <c r="Q299" s="243"/>
      <c r="R299" s="244"/>
      <c r="S299" s="243"/>
      <c r="T299" s="243"/>
      <c r="U299" s="241">
        <f t="shared" si="184"/>
        <v>0</v>
      </c>
      <c r="V299" s="243"/>
      <c r="W299" s="243"/>
      <c r="X299" s="243"/>
      <c r="Y299" s="243"/>
      <c r="Z299" s="244"/>
      <c r="AA299" s="243"/>
      <c r="AB299" s="243"/>
      <c r="AC299" s="243"/>
      <c r="AD299" s="245">
        <f t="shared" si="185"/>
        <v>0</v>
      </c>
      <c r="AE299" s="258"/>
      <c r="AF299" s="258"/>
      <c r="AG299" s="243"/>
      <c r="AH299" s="243"/>
      <c r="AI299" s="258"/>
      <c r="AJ299" s="243"/>
      <c r="AK299" s="258"/>
      <c r="AL299" s="243"/>
      <c r="AM299" s="243"/>
      <c r="AN299" s="243"/>
      <c r="AO299" s="243"/>
      <c r="AP299" s="243"/>
      <c r="AQ299" s="243"/>
      <c r="AR299" s="243"/>
      <c r="AS299" s="243"/>
      <c r="AT299" s="243"/>
      <c r="AU299" s="243"/>
      <c r="AV299" s="244"/>
      <c r="AW299" s="243"/>
      <c r="AX299" s="243"/>
      <c r="AY299" s="258"/>
      <c r="AZ299" s="258"/>
      <c r="BA299" s="243"/>
      <c r="BB299" s="243"/>
      <c r="BC299" s="243"/>
      <c r="BD299" s="258"/>
      <c r="BE299" s="243"/>
      <c r="BF299" s="243"/>
      <c r="BG299" s="241">
        <f t="shared" si="172"/>
        <v>0</v>
      </c>
      <c r="BH299" s="246"/>
      <c r="BI299" s="259"/>
      <c r="BJ299" s="246"/>
      <c r="BK299" s="247" t="s">
        <v>409</v>
      </c>
      <c r="BL299" s="248" t="s">
        <v>161</v>
      </c>
      <c r="BM299" s="239"/>
      <c r="BN299" s="248" t="s">
        <v>79</v>
      </c>
      <c r="BO299" s="779" t="s">
        <v>810</v>
      </c>
      <c r="BP299" s="798" t="s">
        <v>606</v>
      </c>
      <c r="BQ299" s="251"/>
      <c r="BS299" s="251"/>
      <c r="BT299" s="254"/>
      <c r="BU299" s="254"/>
      <c r="CE299" s="250" t="s">
        <v>518</v>
      </c>
      <c r="CZ299" s="250" t="s">
        <v>485</v>
      </c>
      <c r="DM299" s="250" t="s">
        <v>806</v>
      </c>
      <c r="DO299" s="784" t="s">
        <v>492</v>
      </c>
      <c r="DR299" s="46" t="s">
        <v>852</v>
      </c>
    </row>
    <row r="300" spans="1:122" s="250" customFormat="1" ht="37.5" hidden="1" x14ac:dyDescent="0.3">
      <c r="A300" s="779"/>
      <c r="B300" s="784"/>
      <c r="C300" s="241">
        <f t="shared" si="159"/>
        <v>0.32</v>
      </c>
      <c r="D300" s="241"/>
      <c r="E300" s="241">
        <f t="shared" si="186"/>
        <v>0.32</v>
      </c>
      <c r="F300" s="241">
        <f t="shared" si="187"/>
        <v>0.32</v>
      </c>
      <c r="G300" s="241"/>
      <c r="H300" s="244"/>
      <c r="I300" s="243"/>
      <c r="J300" s="243"/>
      <c r="K300" s="258">
        <v>0.32</v>
      </c>
      <c r="L300" s="258"/>
      <c r="M300" s="241">
        <f t="shared" si="183"/>
        <v>0</v>
      </c>
      <c r="N300" s="244"/>
      <c r="O300" s="243"/>
      <c r="P300" s="258"/>
      <c r="Q300" s="243"/>
      <c r="R300" s="244"/>
      <c r="S300" s="243"/>
      <c r="T300" s="243"/>
      <c r="U300" s="241">
        <f t="shared" si="184"/>
        <v>0</v>
      </c>
      <c r="V300" s="243"/>
      <c r="W300" s="243"/>
      <c r="X300" s="243"/>
      <c r="Y300" s="243"/>
      <c r="Z300" s="244"/>
      <c r="AA300" s="243"/>
      <c r="AB300" s="243"/>
      <c r="AC300" s="243"/>
      <c r="AD300" s="245">
        <f t="shared" si="185"/>
        <v>0</v>
      </c>
      <c r="AE300" s="258"/>
      <c r="AF300" s="258"/>
      <c r="AG300" s="243"/>
      <c r="AH300" s="243"/>
      <c r="AI300" s="258"/>
      <c r="AJ300" s="243"/>
      <c r="AK300" s="258"/>
      <c r="AL300" s="243"/>
      <c r="AM300" s="243"/>
      <c r="AN300" s="243"/>
      <c r="AO300" s="243"/>
      <c r="AP300" s="243"/>
      <c r="AQ300" s="243"/>
      <c r="AR300" s="243"/>
      <c r="AS300" s="243"/>
      <c r="AT300" s="243"/>
      <c r="AU300" s="243"/>
      <c r="AV300" s="244"/>
      <c r="AW300" s="243"/>
      <c r="AX300" s="243"/>
      <c r="AY300" s="258"/>
      <c r="AZ300" s="258"/>
      <c r="BA300" s="243"/>
      <c r="BB300" s="243"/>
      <c r="BC300" s="243"/>
      <c r="BD300" s="258"/>
      <c r="BE300" s="243"/>
      <c r="BF300" s="243"/>
      <c r="BG300" s="241">
        <f t="shared" si="172"/>
        <v>0</v>
      </c>
      <c r="BH300" s="246"/>
      <c r="BI300" s="259"/>
      <c r="BJ300" s="246"/>
      <c r="BK300" s="247" t="s">
        <v>409</v>
      </c>
      <c r="BL300" s="248" t="s">
        <v>161</v>
      </c>
      <c r="BM300" s="239"/>
      <c r="BN300" s="248" t="s">
        <v>121</v>
      </c>
      <c r="BO300" s="779"/>
      <c r="BP300" s="799"/>
      <c r="BQ300" s="251"/>
      <c r="BS300" s="251"/>
      <c r="BT300" s="254"/>
      <c r="BU300" s="254"/>
      <c r="DO300" s="784"/>
      <c r="DR300" s="46" t="s">
        <v>852</v>
      </c>
    </row>
    <row r="301" spans="1:122" s="250" customFormat="1" ht="37.5" hidden="1" x14ac:dyDescent="0.3">
      <c r="A301" s="779">
        <v>5</v>
      </c>
      <c r="B301" s="784" t="s">
        <v>807</v>
      </c>
      <c r="C301" s="241">
        <f t="shared" si="159"/>
        <v>46.95</v>
      </c>
      <c r="D301" s="241"/>
      <c r="E301" s="241">
        <f t="shared" si="186"/>
        <v>46.95</v>
      </c>
      <c r="F301" s="241">
        <f t="shared" si="187"/>
        <v>46.95</v>
      </c>
      <c r="G301" s="241">
        <f t="shared" ref="G301:G309" si="188">H301+I301+J301</f>
        <v>0</v>
      </c>
      <c r="H301" s="244"/>
      <c r="I301" s="243"/>
      <c r="J301" s="243"/>
      <c r="K301" s="258"/>
      <c r="L301" s="258"/>
      <c r="M301" s="241">
        <f t="shared" si="183"/>
        <v>46.95</v>
      </c>
      <c r="N301" s="244"/>
      <c r="O301" s="243"/>
      <c r="P301" s="244">
        <v>46.95</v>
      </c>
      <c r="Q301" s="243"/>
      <c r="R301" s="244"/>
      <c r="S301" s="243"/>
      <c r="T301" s="243"/>
      <c r="U301" s="241">
        <f t="shared" si="184"/>
        <v>0</v>
      </c>
      <c r="V301" s="243"/>
      <c r="W301" s="243"/>
      <c r="X301" s="243"/>
      <c r="Y301" s="243"/>
      <c r="Z301" s="244"/>
      <c r="AA301" s="243"/>
      <c r="AB301" s="243"/>
      <c r="AC301" s="243"/>
      <c r="AD301" s="245">
        <f t="shared" si="185"/>
        <v>0</v>
      </c>
      <c r="AE301" s="258"/>
      <c r="AF301" s="258"/>
      <c r="AG301" s="243"/>
      <c r="AH301" s="243"/>
      <c r="AI301" s="258"/>
      <c r="AJ301" s="243"/>
      <c r="AK301" s="258"/>
      <c r="AL301" s="243"/>
      <c r="AM301" s="243"/>
      <c r="AN301" s="243"/>
      <c r="AO301" s="243"/>
      <c r="AP301" s="243"/>
      <c r="AQ301" s="243"/>
      <c r="AR301" s="243"/>
      <c r="AS301" s="243"/>
      <c r="AT301" s="243"/>
      <c r="AU301" s="243"/>
      <c r="AV301" s="244"/>
      <c r="AW301" s="243"/>
      <c r="AX301" s="243"/>
      <c r="AY301" s="258"/>
      <c r="AZ301" s="258"/>
      <c r="BA301" s="243"/>
      <c r="BB301" s="243"/>
      <c r="BC301" s="243"/>
      <c r="BD301" s="258"/>
      <c r="BE301" s="243"/>
      <c r="BF301" s="243"/>
      <c r="BG301" s="241">
        <f t="shared" si="172"/>
        <v>0</v>
      </c>
      <c r="BH301" s="246"/>
      <c r="BI301" s="259"/>
      <c r="BJ301" s="246"/>
      <c r="BK301" s="247" t="s">
        <v>409</v>
      </c>
      <c r="BL301" s="248" t="s">
        <v>161</v>
      </c>
      <c r="BM301" s="239"/>
      <c r="BN301" s="248" t="s">
        <v>79</v>
      </c>
      <c r="BO301" s="779" t="s">
        <v>810</v>
      </c>
      <c r="BP301" s="798" t="s">
        <v>606</v>
      </c>
      <c r="BQ301" s="249"/>
      <c r="BS301" s="251"/>
      <c r="BT301" s="254"/>
      <c r="BU301" s="254"/>
      <c r="BZ301" s="250">
        <f>SUM(G301:BJ301)</f>
        <v>93.9</v>
      </c>
      <c r="CZ301" s="250" t="s">
        <v>494</v>
      </c>
      <c r="DM301" s="250" t="s">
        <v>806</v>
      </c>
      <c r="DO301" s="784" t="s">
        <v>493</v>
      </c>
      <c r="DR301" s="46" t="s">
        <v>852</v>
      </c>
    </row>
    <row r="302" spans="1:122" s="250" customFormat="1" ht="37.5" hidden="1" x14ac:dyDescent="0.3">
      <c r="A302" s="779"/>
      <c r="B302" s="784"/>
      <c r="C302" s="241">
        <f t="shared" si="159"/>
        <v>2.2400000000000002</v>
      </c>
      <c r="D302" s="241"/>
      <c r="E302" s="241">
        <f t="shared" si="186"/>
        <v>2.2400000000000002</v>
      </c>
      <c r="F302" s="241">
        <f t="shared" si="187"/>
        <v>2.2400000000000002</v>
      </c>
      <c r="G302" s="241">
        <f t="shared" si="188"/>
        <v>0</v>
      </c>
      <c r="H302" s="244"/>
      <c r="I302" s="243"/>
      <c r="J302" s="243"/>
      <c r="K302" s="258">
        <v>2.2400000000000002</v>
      </c>
      <c r="L302" s="258"/>
      <c r="M302" s="241">
        <f t="shared" si="183"/>
        <v>0</v>
      </c>
      <c r="N302" s="244"/>
      <c r="O302" s="243"/>
      <c r="P302" s="244"/>
      <c r="Q302" s="243"/>
      <c r="R302" s="244"/>
      <c r="S302" s="243"/>
      <c r="T302" s="243"/>
      <c r="U302" s="241">
        <f t="shared" si="184"/>
        <v>0</v>
      </c>
      <c r="V302" s="243"/>
      <c r="W302" s="243"/>
      <c r="X302" s="243"/>
      <c r="Y302" s="243"/>
      <c r="Z302" s="244"/>
      <c r="AA302" s="243"/>
      <c r="AB302" s="243"/>
      <c r="AC302" s="243"/>
      <c r="AD302" s="245">
        <f t="shared" si="185"/>
        <v>0</v>
      </c>
      <c r="AE302" s="258"/>
      <c r="AF302" s="258"/>
      <c r="AG302" s="243"/>
      <c r="AH302" s="243"/>
      <c r="AI302" s="258"/>
      <c r="AJ302" s="243"/>
      <c r="AK302" s="258"/>
      <c r="AL302" s="243"/>
      <c r="AM302" s="243"/>
      <c r="AN302" s="243"/>
      <c r="AO302" s="243"/>
      <c r="AP302" s="243"/>
      <c r="AQ302" s="243"/>
      <c r="AR302" s="243"/>
      <c r="AS302" s="243"/>
      <c r="AT302" s="243"/>
      <c r="AU302" s="243"/>
      <c r="AV302" s="244"/>
      <c r="AW302" s="243"/>
      <c r="AX302" s="243"/>
      <c r="AY302" s="258"/>
      <c r="AZ302" s="258"/>
      <c r="BA302" s="243"/>
      <c r="BB302" s="243"/>
      <c r="BC302" s="243"/>
      <c r="BD302" s="258"/>
      <c r="BE302" s="243"/>
      <c r="BF302" s="243"/>
      <c r="BG302" s="241">
        <f t="shared" si="172"/>
        <v>0</v>
      </c>
      <c r="BH302" s="246"/>
      <c r="BI302" s="259"/>
      <c r="BJ302" s="246"/>
      <c r="BK302" s="247" t="s">
        <v>409</v>
      </c>
      <c r="BL302" s="248" t="s">
        <v>161</v>
      </c>
      <c r="BM302" s="239"/>
      <c r="BN302" s="248" t="s">
        <v>121</v>
      </c>
      <c r="BO302" s="779"/>
      <c r="BP302" s="799"/>
      <c r="BQ302" s="249"/>
      <c r="BS302" s="251"/>
      <c r="BT302" s="254"/>
      <c r="BU302" s="254"/>
      <c r="DO302" s="784"/>
      <c r="DR302" s="46" t="s">
        <v>852</v>
      </c>
    </row>
    <row r="303" spans="1:122" s="250" customFormat="1" ht="75" hidden="1" customHeight="1" x14ac:dyDescent="0.3">
      <c r="A303" s="239">
        <v>6</v>
      </c>
      <c r="B303" s="260" t="s">
        <v>807</v>
      </c>
      <c r="C303" s="241">
        <f t="shared" si="159"/>
        <v>2.99</v>
      </c>
      <c r="D303" s="241"/>
      <c r="E303" s="241">
        <f t="shared" si="186"/>
        <v>2.99</v>
      </c>
      <c r="F303" s="241">
        <f t="shared" si="187"/>
        <v>2.99</v>
      </c>
      <c r="G303" s="241">
        <f t="shared" si="188"/>
        <v>0</v>
      </c>
      <c r="H303" s="244"/>
      <c r="I303" s="243"/>
      <c r="J303" s="243"/>
      <c r="K303" s="258"/>
      <c r="L303" s="258"/>
      <c r="M303" s="241">
        <f t="shared" si="183"/>
        <v>2.99</v>
      </c>
      <c r="N303" s="244"/>
      <c r="O303" s="243"/>
      <c r="P303" s="244">
        <v>2.99</v>
      </c>
      <c r="Q303" s="243"/>
      <c r="R303" s="244"/>
      <c r="S303" s="243"/>
      <c r="T303" s="243"/>
      <c r="U303" s="241">
        <f t="shared" si="184"/>
        <v>0</v>
      </c>
      <c r="V303" s="243"/>
      <c r="W303" s="243"/>
      <c r="X303" s="243"/>
      <c r="Y303" s="243"/>
      <c r="Z303" s="244"/>
      <c r="AA303" s="243"/>
      <c r="AB303" s="243"/>
      <c r="AC303" s="243"/>
      <c r="AD303" s="245">
        <f t="shared" si="185"/>
        <v>0</v>
      </c>
      <c r="AE303" s="258"/>
      <c r="AF303" s="258"/>
      <c r="AG303" s="243"/>
      <c r="AH303" s="243"/>
      <c r="AI303" s="258"/>
      <c r="AJ303" s="243"/>
      <c r="AK303" s="258"/>
      <c r="AL303" s="243"/>
      <c r="AM303" s="243"/>
      <c r="AN303" s="243"/>
      <c r="AO303" s="243"/>
      <c r="AP303" s="243"/>
      <c r="AQ303" s="243"/>
      <c r="AR303" s="243"/>
      <c r="AS303" s="243"/>
      <c r="AT303" s="243"/>
      <c r="AU303" s="243"/>
      <c r="AV303" s="244"/>
      <c r="AW303" s="243"/>
      <c r="AX303" s="243"/>
      <c r="AY303" s="258"/>
      <c r="AZ303" s="258"/>
      <c r="BA303" s="243"/>
      <c r="BB303" s="243"/>
      <c r="BC303" s="243"/>
      <c r="BD303" s="258"/>
      <c r="BE303" s="243"/>
      <c r="BF303" s="243"/>
      <c r="BG303" s="241">
        <f t="shared" si="172"/>
        <v>0</v>
      </c>
      <c r="BH303" s="246"/>
      <c r="BI303" s="259"/>
      <c r="BJ303" s="246"/>
      <c r="BK303" s="247" t="s">
        <v>409</v>
      </c>
      <c r="BL303" s="248" t="s">
        <v>169</v>
      </c>
      <c r="BM303" s="239"/>
      <c r="BN303" s="248" t="s">
        <v>79</v>
      </c>
      <c r="BO303" s="239" t="s">
        <v>810</v>
      </c>
      <c r="BP303" s="239" t="s">
        <v>606</v>
      </c>
      <c r="BQ303" s="249"/>
      <c r="BS303" s="251"/>
      <c r="BT303" s="254"/>
      <c r="BU303" s="254"/>
      <c r="BZ303" s="250">
        <f>SUM(G303:BJ303)</f>
        <v>5.98</v>
      </c>
      <c r="CZ303" s="261" t="s">
        <v>169</v>
      </c>
      <c r="DM303" s="250" t="s">
        <v>806</v>
      </c>
      <c r="DO303" s="260" t="s">
        <v>569</v>
      </c>
      <c r="DR303" s="46" t="s">
        <v>852</v>
      </c>
    </row>
    <row r="304" spans="1:122" s="250" customFormat="1" ht="37.5" hidden="1" x14ac:dyDescent="0.3">
      <c r="A304" s="779">
        <v>7</v>
      </c>
      <c r="B304" s="784" t="s">
        <v>807</v>
      </c>
      <c r="C304" s="241">
        <f t="shared" si="159"/>
        <v>4.45</v>
      </c>
      <c r="D304" s="241"/>
      <c r="E304" s="241">
        <f t="shared" si="186"/>
        <v>4.45</v>
      </c>
      <c r="F304" s="241">
        <f t="shared" si="187"/>
        <v>4.45</v>
      </c>
      <c r="G304" s="241">
        <f t="shared" si="188"/>
        <v>0</v>
      </c>
      <c r="H304" s="244"/>
      <c r="I304" s="243"/>
      <c r="J304" s="243"/>
      <c r="K304" s="258"/>
      <c r="L304" s="258"/>
      <c r="M304" s="241">
        <f t="shared" si="183"/>
        <v>4.45</v>
      </c>
      <c r="N304" s="244"/>
      <c r="O304" s="243"/>
      <c r="P304" s="244">
        <v>4.45</v>
      </c>
      <c r="Q304" s="243"/>
      <c r="R304" s="244"/>
      <c r="S304" s="243"/>
      <c r="T304" s="243"/>
      <c r="U304" s="241">
        <f t="shared" si="184"/>
        <v>0</v>
      </c>
      <c r="V304" s="243"/>
      <c r="W304" s="243"/>
      <c r="X304" s="243"/>
      <c r="Y304" s="243"/>
      <c r="Z304" s="244"/>
      <c r="AA304" s="243"/>
      <c r="AB304" s="243"/>
      <c r="AC304" s="243"/>
      <c r="AD304" s="245">
        <f t="shared" si="185"/>
        <v>0</v>
      </c>
      <c r="AE304" s="258"/>
      <c r="AF304" s="258"/>
      <c r="AG304" s="243"/>
      <c r="AH304" s="243"/>
      <c r="AI304" s="258"/>
      <c r="AJ304" s="243"/>
      <c r="AK304" s="258"/>
      <c r="AL304" s="243"/>
      <c r="AM304" s="243"/>
      <c r="AN304" s="243"/>
      <c r="AO304" s="243"/>
      <c r="AP304" s="243"/>
      <c r="AQ304" s="243"/>
      <c r="AR304" s="243"/>
      <c r="AS304" s="243"/>
      <c r="AT304" s="243"/>
      <c r="AU304" s="243"/>
      <c r="AV304" s="244"/>
      <c r="AW304" s="243"/>
      <c r="AX304" s="243"/>
      <c r="AY304" s="258"/>
      <c r="AZ304" s="258"/>
      <c r="BA304" s="243"/>
      <c r="BB304" s="243"/>
      <c r="BC304" s="243"/>
      <c r="BD304" s="258"/>
      <c r="BE304" s="243"/>
      <c r="BF304" s="243"/>
      <c r="BG304" s="241">
        <f t="shared" si="172"/>
        <v>0</v>
      </c>
      <c r="BH304" s="246"/>
      <c r="BI304" s="259"/>
      <c r="BJ304" s="246"/>
      <c r="BK304" s="247" t="s">
        <v>409</v>
      </c>
      <c r="BL304" s="248" t="s">
        <v>161</v>
      </c>
      <c r="BM304" s="239"/>
      <c r="BN304" s="248" t="s">
        <v>79</v>
      </c>
      <c r="BO304" s="779" t="s">
        <v>810</v>
      </c>
      <c r="BP304" s="798" t="s">
        <v>606</v>
      </c>
      <c r="BQ304" s="249"/>
      <c r="BS304" s="251"/>
      <c r="BT304" s="254"/>
      <c r="BU304" s="254"/>
      <c r="BZ304" s="250">
        <f>SUM(G304:BJ304)</f>
        <v>8.9</v>
      </c>
      <c r="DM304" s="250" t="s">
        <v>806</v>
      </c>
      <c r="DO304" s="784" t="s">
        <v>574</v>
      </c>
      <c r="DR304" s="46" t="s">
        <v>852</v>
      </c>
    </row>
    <row r="305" spans="1:125" s="250" customFormat="1" ht="37.5" hidden="1" x14ac:dyDescent="0.3">
      <c r="A305" s="779"/>
      <c r="B305" s="784"/>
      <c r="C305" s="241">
        <f t="shared" si="159"/>
        <v>0.31</v>
      </c>
      <c r="D305" s="241"/>
      <c r="E305" s="241">
        <f t="shared" si="186"/>
        <v>0.31</v>
      </c>
      <c r="F305" s="241">
        <f t="shared" si="187"/>
        <v>0.31</v>
      </c>
      <c r="G305" s="241">
        <f t="shared" si="188"/>
        <v>0</v>
      </c>
      <c r="H305" s="244"/>
      <c r="I305" s="243"/>
      <c r="J305" s="243"/>
      <c r="K305" s="258">
        <v>0.31</v>
      </c>
      <c r="L305" s="258"/>
      <c r="M305" s="241">
        <f t="shared" si="183"/>
        <v>0</v>
      </c>
      <c r="N305" s="244"/>
      <c r="O305" s="243"/>
      <c r="P305" s="244"/>
      <c r="Q305" s="243"/>
      <c r="R305" s="244"/>
      <c r="S305" s="243"/>
      <c r="T305" s="243"/>
      <c r="U305" s="241">
        <f t="shared" si="184"/>
        <v>0</v>
      </c>
      <c r="V305" s="243"/>
      <c r="W305" s="243"/>
      <c r="X305" s="243"/>
      <c r="Y305" s="243"/>
      <c r="Z305" s="244"/>
      <c r="AA305" s="243"/>
      <c r="AB305" s="243"/>
      <c r="AC305" s="243"/>
      <c r="AD305" s="245">
        <f t="shared" si="185"/>
        <v>0</v>
      </c>
      <c r="AE305" s="258"/>
      <c r="AF305" s="258"/>
      <c r="AG305" s="243"/>
      <c r="AH305" s="243"/>
      <c r="AI305" s="258"/>
      <c r="AJ305" s="243"/>
      <c r="AK305" s="258"/>
      <c r="AL305" s="243"/>
      <c r="AM305" s="243"/>
      <c r="AN305" s="243"/>
      <c r="AO305" s="243"/>
      <c r="AP305" s="243"/>
      <c r="AQ305" s="243"/>
      <c r="AR305" s="243"/>
      <c r="AS305" s="243"/>
      <c r="AT305" s="243"/>
      <c r="AU305" s="243"/>
      <c r="AV305" s="244"/>
      <c r="AW305" s="243"/>
      <c r="AX305" s="243"/>
      <c r="AY305" s="258"/>
      <c r="AZ305" s="258"/>
      <c r="BA305" s="243"/>
      <c r="BB305" s="243"/>
      <c r="BC305" s="243"/>
      <c r="BD305" s="258"/>
      <c r="BE305" s="243"/>
      <c r="BF305" s="243"/>
      <c r="BG305" s="241">
        <f t="shared" si="172"/>
        <v>0</v>
      </c>
      <c r="BH305" s="246"/>
      <c r="BI305" s="259"/>
      <c r="BJ305" s="246"/>
      <c r="BK305" s="247" t="s">
        <v>409</v>
      </c>
      <c r="BL305" s="248" t="s">
        <v>161</v>
      </c>
      <c r="BM305" s="239"/>
      <c r="BN305" s="248" t="s">
        <v>121</v>
      </c>
      <c r="BO305" s="779"/>
      <c r="BP305" s="799"/>
      <c r="BQ305" s="249"/>
      <c r="BS305" s="251"/>
      <c r="BT305" s="254"/>
      <c r="BU305" s="254"/>
      <c r="DO305" s="784"/>
      <c r="DR305" s="46" t="s">
        <v>852</v>
      </c>
    </row>
    <row r="306" spans="1:125" s="250" customFormat="1" ht="33.6" hidden="1" customHeight="1" x14ac:dyDescent="0.3">
      <c r="A306" s="779">
        <v>8</v>
      </c>
      <c r="B306" s="803" t="s">
        <v>807</v>
      </c>
      <c r="C306" s="241">
        <f t="shared" si="159"/>
        <v>2.6</v>
      </c>
      <c r="D306" s="241"/>
      <c r="E306" s="241">
        <f t="shared" si="186"/>
        <v>2.6</v>
      </c>
      <c r="F306" s="241">
        <f t="shared" si="187"/>
        <v>2.6</v>
      </c>
      <c r="G306" s="241">
        <f t="shared" si="188"/>
        <v>0</v>
      </c>
      <c r="H306" s="262"/>
      <c r="I306" s="243"/>
      <c r="J306" s="243"/>
      <c r="K306" s="262">
        <v>2.6</v>
      </c>
      <c r="L306" s="262"/>
      <c r="M306" s="241">
        <f t="shared" si="183"/>
        <v>0</v>
      </c>
      <c r="N306" s="262"/>
      <c r="O306" s="243"/>
      <c r="P306" s="262"/>
      <c r="Q306" s="243"/>
      <c r="R306" s="262"/>
      <c r="S306" s="243"/>
      <c r="T306" s="243"/>
      <c r="U306" s="241">
        <f t="shared" si="184"/>
        <v>0</v>
      </c>
      <c r="V306" s="243"/>
      <c r="W306" s="243"/>
      <c r="X306" s="243"/>
      <c r="Y306" s="243"/>
      <c r="Z306" s="262"/>
      <c r="AA306" s="243"/>
      <c r="AB306" s="243"/>
      <c r="AC306" s="243"/>
      <c r="AD306" s="245">
        <f t="shared" si="185"/>
        <v>0</v>
      </c>
      <c r="AE306" s="262"/>
      <c r="AF306" s="262"/>
      <c r="AG306" s="243"/>
      <c r="AH306" s="243"/>
      <c r="AI306" s="262"/>
      <c r="AJ306" s="243"/>
      <c r="AK306" s="244"/>
      <c r="AL306" s="243"/>
      <c r="AM306" s="243"/>
      <c r="AN306" s="243"/>
      <c r="AO306" s="243"/>
      <c r="AP306" s="243"/>
      <c r="AQ306" s="243"/>
      <c r="AR306" s="243"/>
      <c r="AS306" s="243"/>
      <c r="AT306" s="243"/>
      <c r="AU306" s="243"/>
      <c r="AV306" s="262"/>
      <c r="AW306" s="243"/>
      <c r="AX306" s="243"/>
      <c r="AY306" s="262"/>
      <c r="AZ306" s="262"/>
      <c r="BA306" s="243"/>
      <c r="BB306" s="243"/>
      <c r="BC306" s="243"/>
      <c r="BD306" s="262"/>
      <c r="BE306" s="243"/>
      <c r="BF306" s="243"/>
      <c r="BG306" s="241">
        <f t="shared" si="172"/>
        <v>0</v>
      </c>
      <c r="BH306" s="241"/>
      <c r="BI306" s="241"/>
      <c r="BJ306" s="241"/>
      <c r="BK306" s="247" t="s">
        <v>409</v>
      </c>
      <c r="BL306" s="239" t="s">
        <v>169</v>
      </c>
      <c r="BM306" s="263"/>
      <c r="BN306" s="264" t="s">
        <v>121</v>
      </c>
      <c r="BO306" s="779" t="s">
        <v>810</v>
      </c>
      <c r="BP306" s="798" t="s">
        <v>606</v>
      </c>
      <c r="BQ306" s="265"/>
      <c r="BR306" s="266"/>
      <c r="CE306" s="250" t="s">
        <v>522</v>
      </c>
      <c r="DM306" s="250" t="s">
        <v>806</v>
      </c>
      <c r="DO306" s="803" t="s">
        <v>527</v>
      </c>
      <c r="DR306" s="46" t="s">
        <v>852</v>
      </c>
    </row>
    <row r="307" spans="1:125" s="250" customFormat="1" ht="30.6" hidden="1" customHeight="1" x14ac:dyDescent="0.3">
      <c r="A307" s="779"/>
      <c r="B307" s="803"/>
      <c r="C307" s="241">
        <f t="shared" si="159"/>
        <v>141.69999999999999</v>
      </c>
      <c r="D307" s="241"/>
      <c r="E307" s="241">
        <f t="shared" si="186"/>
        <v>141.69999999999999</v>
      </c>
      <c r="F307" s="241">
        <f t="shared" si="187"/>
        <v>141.69999999999999</v>
      </c>
      <c r="G307" s="241">
        <f t="shared" si="188"/>
        <v>0</v>
      </c>
      <c r="H307" s="262"/>
      <c r="I307" s="243"/>
      <c r="J307" s="243"/>
      <c r="K307" s="262"/>
      <c r="L307" s="262"/>
      <c r="M307" s="241">
        <f t="shared" si="183"/>
        <v>141.69999999999999</v>
      </c>
      <c r="N307" s="262"/>
      <c r="O307" s="243"/>
      <c r="P307" s="262">
        <v>141.69999999999999</v>
      </c>
      <c r="Q307" s="243"/>
      <c r="R307" s="262"/>
      <c r="S307" s="243"/>
      <c r="T307" s="243"/>
      <c r="U307" s="241">
        <f t="shared" si="184"/>
        <v>0</v>
      </c>
      <c r="V307" s="243"/>
      <c r="W307" s="243"/>
      <c r="X307" s="243"/>
      <c r="Y307" s="243"/>
      <c r="Z307" s="262"/>
      <c r="AA307" s="243"/>
      <c r="AB307" s="243"/>
      <c r="AC307" s="243"/>
      <c r="AD307" s="245">
        <f t="shared" si="185"/>
        <v>0</v>
      </c>
      <c r="AE307" s="262"/>
      <c r="AF307" s="262"/>
      <c r="AG307" s="243"/>
      <c r="AH307" s="243"/>
      <c r="AI307" s="262"/>
      <c r="AJ307" s="243"/>
      <c r="AK307" s="244"/>
      <c r="AL307" s="243"/>
      <c r="AM307" s="243"/>
      <c r="AN307" s="243"/>
      <c r="AO307" s="243"/>
      <c r="AP307" s="243"/>
      <c r="AQ307" s="243"/>
      <c r="AR307" s="243"/>
      <c r="AS307" s="243"/>
      <c r="AT307" s="243"/>
      <c r="AU307" s="243"/>
      <c r="AV307" s="262"/>
      <c r="AW307" s="243"/>
      <c r="AX307" s="243"/>
      <c r="AY307" s="262"/>
      <c r="AZ307" s="262"/>
      <c r="BA307" s="243"/>
      <c r="BB307" s="243"/>
      <c r="BC307" s="243"/>
      <c r="BD307" s="262"/>
      <c r="BE307" s="243"/>
      <c r="BF307" s="243"/>
      <c r="BG307" s="241">
        <f t="shared" si="172"/>
        <v>0</v>
      </c>
      <c r="BH307" s="241"/>
      <c r="BI307" s="241"/>
      <c r="BJ307" s="241"/>
      <c r="BK307" s="247" t="s">
        <v>409</v>
      </c>
      <c r="BL307" s="239" t="s">
        <v>169</v>
      </c>
      <c r="BM307" s="263"/>
      <c r="BN307" s="264" t="s">
        <v>79</v>
      </c>
      <c r="BO307" s="779"/>
      <c r="BP307" s="799"/>
      <c r="BQ307" s="265"/>
      <c r="BR307" s="266"/>
      <c r="CE307" s="250" t="s">
        <v>522</v>
      </c>
      <c r="CF307" s="267"/>
      <c r="DO307" s="803"/>
      <c r="DR307" s="46" t="s">
        <v>852</v>
      </c>
    </row>
    <row r="308" spans="1:125" s="250" customFormat="1" ht="46.35" hidden="1" customHeight="1" x14ac:dyDescent="0.3">
      <c r="A308" s="798">
        <v>9</v>
      </c>
      <c r="B308" s="800" t="s">
        <v>807</v>
      </c>
      <c r="C308" s="241">
        <f t="shared" si="159"/>
        <v>0.72</v>
      </c>
      <c r="D308" s="241"/>
      <c r="E308" s="241">
        <f t="shared" si="186"/>
        <v>0.72</v>
      </c>
      <c r="F308" s="241">
        <f t="shared" si="187"/>
        <v>0.72</v>
      </c>
      <c r="G308" s="241">
        <f t="shared" si="188"/>
        <v>0</v>
      </c>
      <c r="H308" s="244"/>
      <c r="I308" s="243"/>
      <c r="J308" s="243"/>
      <c r="K308" s="243">
        <v>0.72</v>
      </c>
      <c r="L308" s="243"/>
      <c r="M308" s="241">
        <f t="shared" si="183"/>
        <v>0</v>
      </c>
      <c r="N308" s="243"/>
      <c r="O308" s="243"/>
      <c r="P308" s="243"/>
      <c r="Q308" s="243"/>
      <c r="R308" s="243"/>
      <c r="S308" s="243"/>
      <c r="T308" s="243"/>
      <c r="U308" s="241">
        <f t="shared" si="184"/>
        <v>0</v>
      </c>
      <c r="V308" s="243"/>
      <c r="W308" s="243"/>
      <c r="X308" s="243"/>
      <c r="Y308" s="243"/>
      <c r="Z308" s="243"/>
      <c r="AA308" s="243"/>
      <c r="AB308" s="243"/>
      <c r="AC308" s="243"/>
      <c r="AD308" s="245">
        <f t="shared" si="185"/>
        <v>0</v>
      </c>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c r="BF308" s="243"/>
      <c r="BG308" s="241">
        <f t="shared" si="172"/>
        <v>0</v>
      </c>
      <c r="BH308" s="246"/>
      <c r="BI308" s="246"/>
      <c r="BJ308" s="246"/>
      <c r="BK308" s="247" t="s">
        <v>409</v>
      </c>
      <c r="BL308" s="248" t="s">
        <v>161</v>
      </c>
      <c r="BM308" s="239"/>
      <c r="BN308" s="248" t="s">
        <v>74</v>
      </c>
      <c r="BO308" s="798" t="s">
        <v>810</v>
      </c>
      <c r="BP308" s="798" t="s">
        <v>606</v>
      </c>
      <c r="BQ308" s="249" t="s">
        <v>392</v>
      </c>
      <c r="BT308" s="252" t="s">
        <v>71</v>
      </c>
      <c r="BU308" s="251" t="s">
        <v>138</v>
      </c>
      <c r="BZ308" s="250">
        <f>SUM(G308:BJ308)</f>
        <v>0.72</v>
      </c>
      <c r="DM308" s="250" t="s">
        <v>806</v>
      </c>
      <c r="DO308" s="800" t="s">
        <v>772</v>
      </c>
      <c r="DR308" s="46" t="s">
        <v>852</v>
      </c>
    </row>
    <row r="309" spans="1:125" s="250" customFormat="1" ht="38.450000000000003" hidden="1" customHeight="1" x14ac:dyDescent="0.3">
      <c r="A309" s="799"/>
      <c r="B309" s="801"/>
      <c r="C309" s="241">
        <f t="shared" si="159"/>
        <v>0.49</v>
      </c>
      <c r="D309" s="241"/>
      <c r="E309" s="241">
        <f t="shared" si="186"/>
        <v>0.49</v>
      </c>
      <c r="F309" s="241">
        <f t="shared" si="187"/>
        <v>0.49</v>
      </c>
      <c r="G309" s="241">
        <f t="shared" si="188"/>
        <v>0</v>
      </c>
      <c r="H309" s="244"/>
      <c r="I309" s="243"/>
      <c r="J309" s="243"/>
      <c r="K309" s="243">
        <v>0.49</v>
      </c>
      <c r="L309" s="243"/>
      <c r="M309" s="241">
        <f t="shared" si="183"/>
        <v>0</v>
      </c>
      <c r="N309" s="243"/>
      <c r="O309" s="243"/>
      <c r="P309" s="243"/>
      <c r="Q309" s="243"/>
      <c r="R309" s="243"/>
      <c r="S309" s="243"/>
      <c r="T309" s="243"/>
      <c r="U309" s="241">
        <f t="shared" si="184"/>
        <v>0</v>
      </c>
      <c r="V309" s="243"/>
      <c r="W309" s="243"/>
      <c r="X309" s="243"/>
      <c r="Y309" s="243"/>
      <c r="Z309" s="243"/>
      <c r="AA309" s="243"/>
      <c r="AB309" s="243"/>
      <c r="AC309" s="243"/>
      <c r="AD309" s="245">
        <f t="shared" si="185"/>
        <v>0</v>
      </c>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c r="BF309" s="243"/>
      <c r="BG309" s="241">
        <f t="shared" si="172"/>
        <v>0</v>
      </c>
      <c r="BH309" s="246"/>
      <c r="BI309" s="246"/>
      <c r="BJ309" s="246"/>
      <c r="BK309" s="247" t="s">
        <v>409</v>
      </c>
      <c r="BL309" s="248" t="s">
        <v>161</v>
      </c>
      <c r="BM309" s="239"/>
      <c r="BN309" s="248" t="s">
        <v>121</v>
      </c>
      <c r="BO309" s="799"/>
      <c r="BP309" s="799"/>
      <c r="BQ309" s="249" t="s">
        <v>392</v>
      </c>
      <c r="BT309" s="252" t="s">
        <v>71</v>
      </c>
      <c r="BU309" s="251" t="s">
        <v>138</v>
      </c>
      <c r="BZ309" s="250">
        <f>SUM(G309:BJ309)</f>
        <v>0.49</v>
      </c>
      <c r="DO309" s="801"/>
      <c r="DR309" s="46" t="s">
        <v>852</v>
      </c>
    </row>
    <row r="310" spans="1:125" s="26" customFormat="1" ht="22.35" hidden="1" customHeight="1" x14ac:dyDescent="0.3">
      <c r="A310" s="27" t="s">
        <v>359</v>
      </c>
      <c r="B310" s="139" t="s">
        <v>13</v>
      </c>
      <c r="C310" s="141">
        <f t="shared" si="159"/>
        <v>75.14</v>
      </c>
      <c r="D310" s="141">
        <f>D311+D335+D337+D342+D345</f>
        <v>46.81</v>
      </c>
      <c r="E310" s="141">
        <f t="shared" si="186"/>
        <v>28.33</v>
      </c>
      <c r="F310" s="141">
        <f t="shared" si="187"/>
        <v>27.83</v>
      </c>
      <c r="G310" s="141">
        <f t="shared" ref="G310:L310" si="189">G311+G335+G337+G342+G345</f>
        <v>0</v>
      </c>
      <c r="H310" s="141">
        <f t="shared" si="189"/>
        <v>0</v>
      </c>
      <c r="I310" s="141">
        <f t="shared" si="189"/>
        <v>0</v>
      </c>
      <c r="J310" s="141">
        <f t="shared" si="189"/>
        <v>0</v>
      </c>
      <c r="K310" s="141">
        <f t="shared" si="189"/>
        <v>19.95</v>
      </c>
      <c r="L310" s="141">
        <f t="shared" si="189"/>
        <v>4.88</v>
      </c>
      <c r="M310" s="141">
        <f t="shared" si="183"/>
        <v>3</v>
      </c>
      <c r="N310" s="141">
        <f t="shared" ref="N310:T310" si="190">N311+N335+N337+N342+N345</f>
        <v>0</v>
      </c>
      <c r="O310" s="141">
        <f t="shared" si="190"/>
        <v>0</v>
      </c>
      <c r="P310" s="141">
        <f t="shared" si="190"/>
        <v>3</v>
      </c>
      <c r="Q310" s="141">
        <f t="shared" si="190"/>
        <v>0</v>
      </c>
      <c r="R310" s="141">
        <f t="shared" si="190"/>
        <v>0</v>
      </c>
      <c r="S310" s="141">
        <f t="shared" si="190"/>
        <v>0</v>
      </c>
      <c r="T310" s="141">
        <f t="shared" si="190"/>
        <v>0</v>
      </c>
      <c r="U310" s="141">
        <f t="shared" si="184"/>
        <v>0</v>
      </c>
      <c r="V310" s="141">
        <f t="shared" ref="V310:AC310" si="191">V311+V335+V337+V342+V345</f>
        <v>0</v>
      </c>
      <c r="W310" s="141">
        <f t="shared" si="191"/>
        <v>0</v>
      </c>
      <c r="X310" s="141">
        <f t="shared" si="191"/>
        <v>0</v>
      </c>
      <c r="Y310" s="141">
        <f t="shared" si="191"/>
        <v>0</v>
      </c>
      <c r="Z310" s="141">
        <f t="shared" si="191"/>
        <v>0</v>
      </c>
      <c r="AA310" s="141">
        <f t="shared" si="191"/>
        <v>0</v>
      </c>
      <c r="AB310" s="141">
        <f t="shared" si="191"/>
        <v>0</v>
      </c>
      <c r="AC310" s="141">
        <f t="shared" si="191"/>
        <v>0</v>
      </c>
      <c r="AD310" s="141">
        <f t="shared" si="185"/>
        <v>0</v>
      </c>
      <c r="AE310" s="141">
        <f t="shared" ref="AE310:BJ310" si="192">AE311+AE335+AE337+AE342+AE345</f>
        <v>0</v>
      </c>
      <c r="AF310" s="141">
        <f t="shared" si="192"/>
        <v>0</v>
      </c>
      <c r="AG310" s="141">
        <f t="shared" si="192"/>
        <v>0</v>
      </c>
      <c r="AH310" s="141">
        <f t="shared" si="192"/>
        <v>0</v>
      </c>
      <c r="AI310" s="141">
        <f t="shared" si="192"/>
        <v>0</v>
      </c>
      <c r="AJ310" s="141">
        <f t="shared" si="192"/>
        <v>0</v>
      </c>
      <c r="AK310" s="141">
        <f t="shared" si="192"/>
        <v>0</v>
      </c>
      <c r="AL310" s="141">
        <f t="shared" si="192"/>
        <v>0</v>
      </c>
      <c r="AM310" s="141">
        <f t="shared" si="192"/>
        <v>0</v>
      </c>
      <c r="AN310" s="141">
        <f t="shared" si="192"/>
        <v>0</v>
      </c>
      <c r="AO310" s="141">
        <f t="shared" si="192"/>
        <v>0</v>
      </c>
      <c r="AP310" s="141">
        <f t="shared" si="192"/>
        <v>0</v>
      </c>
      <c r="AQ310" s="141">
        <f t="shared" si="192"/>
        <v>0</v>
      </c>
      <c r="AR310" s="141">
        <f t="shared" si="192"/>
        <v>0</v>
      </c>
      <c r="AS310" s="141">
        <f t="shared" si="192"/>
        <v>0</v>
      </c>
      <c r="AT310" s="141">
        <f t="shared" si="192"/>
        <v>0</v>
      </c>
      <c r="AU310" s="141">
        <f t="shared" si="192"/>
        <v>0</v>
      </c>
      <c r="AV310" s="141">
        <f t="shared" si="192"/>
        <v>0</v>
      </c>
      <c r="AW310" s="141">
        <f t="shared" si="192"/>
        <v>0</v>
      </c>
      <c r="AX310" s="141">
        <f t="shared" si="192"/>
        <v>0</v>
      </c>
      <c r="AY310" s="141">
        <f t="shared" si="192"/>
        <v>0</v>
      </c>
      <c r="AZ310" s="141">
        <f t="shared" si="192"/>
        <v>0</v>
      </c>
      <c r="BA310" s="141">
        <f t="shared" si="192"/>
        <v>0</v>
      </c>
      <c r="BB310" s="141">
        <f t="shared" si="192"/>
        <v>0</v>
      </c>
      <c r="BC310" s="141">
        <f t="shared" si="192"/>
        <v>0</v>
      </c>
      <c r="BD310" s="141">
        <f t="shared" si="192"/>
        <v>0</v>
      </c>
      <c r="BE310" s="141">
        <f t="shared" si="192"/>
        <v>0</v>
      </c>
      <c r="BF310" s="141">
        <f t="shared" si="192"/>
        <v>0</v>
      </c>
      <c r="BG310" s="141">
        <f t="shared" si="192"/>
        <v>0.5</v>
      </c>
      <c r="BH310" s="141">
        <f t="shared" si="192"/>
        <v>0</v>
      </c>
      <c r="BI310" s="141">
        <f t="shared" si="192"/>
        <v>0.5</v>
      </c>
      <c r="BJ310" s="141">
        <f t="shared" si="192"/>
        <v>0</v>
      </c>
      <c r="BK310" s="29"/>
      <c r="BL310" s="29"/>
      <c r="BM310" s="29"/>
      <c r="BN310" s="29"/>
      <c r="BO310" s="29"/>
      <c r="BP310" s="143">
        <v>0</v>
      </c>
      <c r="BQ310" s="164"/>
      <c r="BZ310" s="39"/>
    </row>
    <row r="311" spans="1:125" s="26" customFormat="1" ht="42" hidden="1" customHeight="1" x14ac:dyDescent="0.3">
      <c r="A311" s="27" t="s">
        <v>360</v>
      </c>
      <c r="B311" s="163" t="s">
        <v>361</v>
      </c>
      <c r="C311" s="141">
        <f t="shared" si="159"/>
        <v>13.149999999999999</v>
      </c>
      <c r="D311" s="141">
        <f>SUM(D312:D334)</f>
        <v>0</v>
      </c>
      <c r="E311" s="141">
        <f t="shared" si="186"/>
        <v>13.149999999999999</v>
      </c>
      <c r="F311" s="141">
        <f t="shared" si="187"/>
        <v>13.149999999999999</v>
      </c>
      <c r="G311" s="141">
        <f t="shared" ref="G311:L311" si="193">SUM(G312:G334)</f>
        <v>0</v>
      </c>
      <c r="H311" s="141">
        <f t="shared" si="193"/>
        <v>0</v>
      </c>
      <c r="I311" s="141">
        <f t="shared" si="193"/>
        <v>0</v>
      </c>
      <c r="J311" s="141">
        <f t="shared" si="193"/>
        <v>0</v>
      </c>
      <c r="K311" s="141">
        <f t="shared" si="193"/>
        <v>9.85</v>
      </c>
      <c r="L311" s="141">
        <f t="shared" si="193"/>
        <v>3.3</v>
      </c>
      <c r="M311" s="141">
        <f t="shared" si="183"/>
        <v>0</v>
      </c>
      <c r="N311" s="141">
        <f t="shared" ref="N311:T311" si="194">SUM(N312:N334)</f>
        <v>0</v>
      </c>
      <c r="O311" s="141">
        <f t="shared" si="194"/>
        <v>0</v>
      </c>
      <c r="P311" s="141">
        <f t="shared" si="194"/>
        <v>0</v>
      </c>
      <c r="Q311" s="141">
        <f t="shared" si="194"/>
        <v>0</v>
      </c>
      <c r="R311" s="141">
        <f t="shared" si="194"/>
        <v>0</v>
      </c>
      <c r="S311" s="141">
        <f t="shared" si="194"/>
        <v>0</v>
      </c>
      <c r="T311" s="141">
        <f t="shared" si="194"/>
        <v>0</v>
      </c>
      <c r="U311" s="141">
        <f t="shared" si="184"/>
        <v>0</v>
      </c>
      <c r="V311" s="141">
        <f t="shared" ref="V311:AC311" si="195">SUM(V312:V334)</f>
        <v>0</v>
      </c>
      <c r="W311" s="141">
        <f t="shared" si="195"/>
        <v>0</v>
      </c>
      <c r="X311" s="141">
        <f t="shared" si="195"/>
        <v>0</v>
      </c>
      <c r="Y311" s="141">
        <f t="shared" si="195"/>
        <v>0</v>
      </c>
      <c r="Z311" s="141">
        <f t="shared" si="195"/>
        <v>0</v>
      </c>
      <c r="AA311" s="141">
        <f t="shared" si="195"/>
        <v>0</v>
      </c>
      <c r="AB311" s="141">
        <f t="shared" si="195"/>
        <v>0</v>
      </c>
      <c r="AC311" s="141">
        <f t="shared" si="195"/>
        <v>0</v>
      </c>
      <c r="AD311" s="141">
        <f t="shared" si="185"/>
        <v>0</v>
      </c>
      <c r="AE311" s="141">
        <f t="shared" ref="AE311:BF311" si="196">SUM(AE312:AE334)</f>
        <v>0</v>
      </c>
      <c r="AF311" s="141">
        <f t="shared" si="196"/>
        <v>0</v>
      </c>
      <c r="AG311" s="141">
        <f t="shared" si="196"/>
        <v>0</v>
      </c>
      <c r="AH311" s="141">
        <f t="shared" si="196"/>
        <v>0</v>
      </c>
      <c r="AI311" s="141">
        <f t="shared" si="196"/>
        <v>0</v>
      </c>
      <c r="AJ311" s="141">
        <f t="shared" si="196"/>
        <v>0</v>
      </c>
      <c r="AK311" s="141">
        <f t="shared" si="196"/>
        <v>0</v>
      </c>
      <c r="AL311" s="141">
        <f t="shared" si="196"/>
        <v>0</v>
      </c>
      <c r="AM311" s="141">
        <f t="shared" si="196"/>
        <v>0</v>
      </c>
      <c r="AN311" s="141">
        <f t="shared" si="196"/>
        <v>0</v>
      </c>
      <c r="AO311" s="141">
        <f t="shared" si="196"/>
        <v>0</v>
      </c>
      <c r="AP311" s="141">
        <f t="shared" si="196"/>
        <v>0</v>
      </c>
      <c r="AQ311" s="141">
        <f t="shared" si="196"/>
        <v>0</v>
      </c>
      <c r="AR311" s="141">
        <f t="shared" si="196"/>
        <v>0</v>
      </c>
      <c r="AS311" s="141">
        <f t="shared" si="196"/>
        <v>0</v>
      </c>
      <c r="AT311" s="141">
        <f t="shared" si="196"/>
        <v>0</v>
      </c>
      <c r="AU311" s="141">
        <f t="shared" si="196"/>
        <v>0</v>
      </c>
      <c r="AV311" s="141">
        <f t="shared" si="196"/>
        <v>0</v>
      </c>
      <c r="AW311" s="141">
        <f t="shared" si="196"/>
        <v>0</v>
      </c>
      <c r="AX311" s="141">
        <f t="shared" si="196"/>
        <v>0</v>
      </c>
      <c r="AY311" s="141">
        <f t="shared" si="196"/>
        <v>0</v>
      </c>
      <c r="AZ311" s="141">
        <f t="shared" si="196"/>
        <v>0</v>
      </c>
      <c r="BA311" s="141">
        <f t="shared" si="196"/>
        <v>0</v>
      </c>
      <c r="BB311" s="141">
        <f t="shared" si="196"/>
        <v>0</v>
      </c>
      <c r="BC311" s="141">
        <f t="shared" si="196"/>
        <v>0</v>
      </c>
      <c r="BD311" s="141">
        <f t="shared" si="196"/>
        <v>0</v>
      </c>
      <c r="BE311" s="141">
        <f t="shared" si="196"/>
        <v>0</v>
      </c>
      <c r="BF311" s="141">
        <f t="shared" si="196"/>
        <v>0</v>
      </c>
      <c r="BG311" s="141">
        <f t="shared" ref="BG311:BG342" si="197">BH311+BI311+BJ311</f>
        <v>0</v>
      </c>
      <c r="BH311" s="141">
        <f>SUM(BH312:BH334)</f>
        <v>0</v>
      </c>
      <c r="BI311" s="141">
        <f>SUM(BI312:BI334)</f>
        <v>0</v>
      </c>
      <c r="BJ311" s="141">
        <f>SUM(BJ312:BJ334)</f>
        <v>0</v>
      </c>
      <c r="BK311" s="29"/>
      <c r="BL311" s="29"/>
      <c r="BM311" s="29"/>
      <c r="BN311" s="29"/>
      <c r="BO311" s="29"/>
      <c r="BP311" s="143">
        <v>0</v>
      </c>
      <c r="BQ311" s="164"/>
      <c r="BZ311" s="39"/>
    </row>
    <row r="312" spans="1:125" ht="61.35" hidden="1" customHeight="1" x14ac:dyDescent="0.3">
      <c r="A312" s="149">
        <v>1</v>
      </c>
      <c r="B312" s="56" t="s">
        <v>707</v>
      </c>
      <c r="C312" s="140">
        <f t="shared" si="159"/>
        <v>1</v>
      </c>
      <c r="D312" s="140"/>
      <c r="E312" s="140">
        <f t="shared" si="186"/>
        <v>1</v>
      </c>
      <c r="F312" s="140">
        <f t="shared" si="187"/>
        <v>1</v>
      </c>
      <c r="G312" s="140">
        <f t="shared" ref="G312:G334" si="198">H312+I312+J312</f>
        <v>0</v>
      </c>
      <c r="H312" s="157"/>
      <c r="I312" s="157"/>
      <c r="J312" s="157"/>
      <c r="K312" s="157">
        <v>0.5</v>
      </c>
      <c r="L312" s="157">
        <v>0.5</v>
      </c>
      <c r="M312" s="140">
        <f t="shared" si="183"/>
        <v>0</v>
      </c>
      <c r="N312" s="157"/>
      <c r="O312" s="157"/>
      <c r="P312" s="157"/>
      <c r="Q312" s="157"/>
      <c r="R312" s="157"/>
      <c r="S312" s="157"/>
      <c r="T312" s="157"/>
      <c r="U312" s="140">
        <f t="shared" si="184"/>
        <v>0</v>
      </c>
      <c r="V312" s="157"/>
      <c r="W312" s="157"/>
      <c r="X312" s="157"/>
      <c r="Y312" s="157"/>
      <c r="Z312" s="157"/>
      <c r="AA312" s="157"/>
      <c r="AB312" s="157"/>
      <c r="AC312" s="157"/>
      <c r="AD312" s="141">
        <f t="shared" si="185"/>
        <v>0</v>
      </c>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40">
        <f t="shared" si="197"/>
        <v>0</v>
      </c>
      <c r="BH312" s="56"/>
      <c r="BI312" s="56"/>
      <c r="BJ312" s="56"/>
      <c r="BK312" s="152" t="s">
        <v>409</v>
      </c>
      <c r="BL312" s="156" t="s">
        <v>373</v>
      </c>
      <c r="BM312" s="149"/>
      <c r="BN312" s="149" t="s">
        <v>113</v>
      </c>
      <c r="BO312" s="149" t="s">
        <v>512</v>
      </c>
      <c r="BP312" s="149" t="s">
        <v>606</v>
      </c>
      <c r="BR312" s="46"/>
      <c r="BS312" s="46"/>
      <c r="BT312" s="170"/>
      <c r="BU312" s="46"/>
      <c r="BV312" s="46"/>
      <c r="BW312" s="46"/>
      <c r="BX312" s="46"/>
      <c r="BY312" s="46"/>
      <c r="BZ312" s="46"/>
      <c r="CA312" s="46"/>
      <c r="CB312" s="46"/>
      <c r="CC312" s="46"/>
      <c r="CD312" s="46"/>
      <c r="CE312" s="46"/>
      <c r="CF312" s="46"/>
      <c r="CG312" s="46"/>
      <c r="CH312" s="46"/>
      <c r="CI312" s="46" t="s">
        <v>589</v>
      </c>
      <c r="CJ312" s="46"/>
      <c r="CK312" s="46"/>
      <c r="CL312" s="46"/>
      <c r="CM312" s="46"/>
      <c r="CN312" s="46"/>
      <c r="CO312" s="46"/>
      <c r="CP312" s="46"/>
      <c r="CQ312" s="46"/>
      <c r="CR312" s="46"/>
      <c r="CS312" s="46"/>
      <c r="CT312" s="46"/>
      <c r="CU312" s="46"/>
      <c r="CV312" s="46"/>
      <c r="CW312" s="46"/>
      <c r="CX312" s="46"/>
      <c r="CY312" s="46"/>
      <c r="CZ312" s="46" t="s">
        <v>445</v>
      </c>
      <c r="DR312" s="46" t="s">
        <v>852</v>
      </c>
    </row>
    <row r="313" spans="1:125" ht="43.35" hidden="1" customHeight="1" x14ac:dyDescent="0.3">
      <c r="A313" s="149">
        <v>2</v>
      </c>
      <c r="B313" s="56" t="s">
        <v>754</v>
      </c>
      <c r="C313" s="241">
        <f t="shared" si="159"/>
        <v>0.1</v>
      </c>
      <c r="D313" s="241"/>
      <c r="E313" s="241">
        <f t="shared" si="186"/>
        <v>0.1</v>
      </c>
      <c r="F313" s="241">
        <f t="shared" si="187"/>
        <v>0.1</v>
      </c>
      <c r="G313" s="241">
        <f t="shared" si="198"/>
        <v>0</v>
      </c>
      <c r="H313" s="243"/>
      <c r="I313" s="243"/>
      <c r="J313" s="243"/>
      <c r="K313" s="262"/>
      <c r="L313" s="262">
        <v>0.1</v>
      </c>
      <c r="M313" s="140">
        <f t="shared" si="183"/>
        <v>0</v>
      </c>
      <c r="N313" s="157"/>
      <c r="O313" s="157"/>
      <c r="P313" s="157"/>
      <c r="Q313" s="157"/>
      <c r="R313" s="157"/>
      <c r="S313" s="157"/>
      <c r="T313" s="157"/>
      <c r="U313" s="140">
        <f t="shared" si="184"/>
        <v>0</v>
      </c>
      <c r="V313" s="157"/>
      <c r="W313" s="157"/>
      <c r="X313" s="157"/>
      <c r="Y313" s="157"/>
      <c r="Z313" s="157"/>
      <c r="AA313" s="157"/>
      <c r="AB313" s="157"/>
      <c r="AC313" s="157"/>
      <c r="AD313" s="141">
        <f t="shared" si="185"/>
        <v>0</v>
      </c>
      <c r="AE313" s="157"/>
      <c r="AF313" s="157"/>
      <c r="AG313" s="157"/>
      <c r="AH313" s="157"/>
      <c r="AI313" s="157"/>
      <c r="AJ313" s="157"/>
      <c r="AK313" s="168"/>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40">
        <f t="shared" si="197"/>
        <v>0</v>
      </c>
      <c r="BH313" s="56"/>
      <c r="BI313" s="56"/>
      <c r="BJ313" s="56"/>
      <c r="BK313" s="152" t="s">
        <v>409</v>
      </c>
      <c r="BL313" s="149" t="s">
        <v>169</v>
      </c>
      <c r="BM313" s="149" t="s">
        <v>432</v>
      </c>
      <c r="BN313" s="149" t="s">
        <v>113</v>
      </c>
      <c r="BO313" s="149" t="s">
        <v>512</v>
      </c>
      <c r="BP313" s="149" t="s">
        <v>606</v>
      </c>
      <c r="BQ313" s="60" t="s">
        <v>392</v>
      </c>
      <c r="BS313" s="61"/>
      <c r="BT313" s="170" t="s">
        <v>75</v>
      </c>
      <c r="BU313" s="61"/>
      <c r="BZ313" s="39">
        <f t="shared" ref="BZ313:BZ334" si="199">SUM(G313:BJ313)</f>
        <v>0.1</v>
      </c>
      <c r="CI313" s="46"/>
      <c r="DR313" s="46" t="s">
        <v>852</v>
      </c>
      <c r="DU313" s="250">
        <v>0.2</v>
      </c>
    </row>
    <row r="314" spans="1:125" ht="37.5" hidden="1" x14ac:dyDescent="0.3">
      <c r="A314" s="149">
        <v>3</v>
      </c>
      <c r="B314" s="56" t="s">
        <v>797</v>
      </c>
      <c r="C314" s="241">
        <f t="shared" si="159"/>
        <v>0.1</v>
      </c>
      <c r="D314" s="241"/>
      <c r="E314" s="241">
        <f t="shared" si="186"/>
        <v>0.1</v>
      </c>
      <c r="F314" s="241">
        <f t="shared" si="187"/>
        <v>0.1</v>
      </c>
      <c r="G314" s="241">
        <f t="shared" si="198"/>
        <v>0</v>
      </c>
      <c r="H314" s="243"/>
      <c r="I314" s="243"/>
      <c r="J314" s="243"/>
      <c r="K314" s="262">
        <v>0.1</v>
      </c>
      <c r="L314" s="262"/>
      <c r="M314" s="140">
        <f t="shared" si="183"/>
        <v>0</v>
      </c>
      <c r="N314" s="157"/>
      <c r="O314" s="157"/>
      <c r="P314" s="157"/>
      <c r="Q314" s="157"/>
      <c r="R314" s="157"/>
      <c r="S314" s="157"/>
      <c r="T314" s="157"/>
      <c r="U314" s="140">
        <f t="shared" si="184"/>
        <v>0</v>
      </c>
      <c r="V314" s="157"/>
      <c r="W314" s="157"/>
      <c r="X314" s="157"/>
      <c r="Y314" s="157"/>
      <c r="Z314" s="157"/>
      <c r="AA314" s="157"/>
      <c r="AB314" s="157"/>
      <c r="AC314" s="157"/>
      <c r="AD314" s="141">
        <f t="shared" si="185"/>
        <v>0</v>
      </c>
      <c r="AE314" s="157"/>
      <c r="AF314" s="157"/>
      <c r="AG314" s="157"/>
      <c r="AH314" s="157"/>
      <c r="AI314" s="157"/>
      <c r="AJ314" s="157"/>
      <c r="AK314" s="168"/>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40">
        <f t="shared" si="197"/>
        <v>0</v>
      </c>
      <c r="BH314" s="56"/>
      <c r="BI314" s="56"/>
      <c r="BJ314" s="56"/>
      <c r="BK314" s="152" t="s">
        <v>409</v>
      </c>
      <c r="BL314" s="149" t="s">
        <v>169</v>
      </c>
      <c r="BM314" s="149" t="s">
        <v>432</v>
      </c>
      <c r="BN314" s="149" t="s">
        <v>113</v>
      </c>
      <c r="BO314" s="149" t="s">
        <v>512</v>
      </c>
      <c r="BP314" s="149" t="s">
        <v>606</v>
      </c>
      <c r="BQ314" s="60" t="s">
        <v>392</v>
      </c>
      <c r="BS314" s="61"/>
      <c r="BT314" s="170" t="s">
        <v>166</v>
      </c>
      <c r="BU314" s="61"/>
      <c r="BZ314" s="39">
        <f t="shared" si="199"/>
        <v>0.1</v>
      </c>
      <c r="DF314" s="46" t="s">
        <v>748</v>
      </c>
      <c r="DR314" s="46" t="s">
        <v>852</v>
      </c>
      <c r="DU314" s="250">
        <v>0.2</v>
      </c>
    </row>
    <row r="315" spans="1:125" ht="37.5" hidden="1" x14ac:dyDescent="0.3">
      <c r="A315" s="149">
        <v>4</v>
      </c>
      <c r="B315" s="56" t="s">
        <v>753</v>
      </c>
      <c r="C315" s="241">
        <f t="shared" si="159"/>
        <v>0.3</v>
      </c>
      <c r="D315" s="241"/>
      <c r="E315" s="241">
        <f t="shared" si="186"/>
        <v>0.3</v>
      </c>
      <c r="F315" s="241">
        <f t="shared" si="187"/>
        <v>0.3</v>
      </c>
      <c r="G315" s="241">
        <f t="shared" si="198"/>
        <v>0</v>
      </c>
      <c r="H315" s="243"/>
      <c r="I315" s="243"/>
      <c r="J315" s="243"/>
      <c r="K315" s="262">
        <v>0.3</v>
      </c>
      <c r="L315" s="262"/>
      <c r="M315" s="140">
        <f t="shared" si="183"/>
        <v>0</v>
      </c>
      <c r="N315" s="157"/>
      <c r="O315" s="157"/>
      <c r="P315" s="157"/>
      <c r="Q315" s="157"/>
      <c r="R315" s="157"/>
      <c r="S315" s="157"/>
      <c r="T315" s="157"/>
      <c r="U315" s="140">
        <f t="shared" si="184"/>
        <v>0</v>
      </c>
      <c r="V315" s="157"/>
      <c r="W315" s="157"/>
      <c r="X315" s="157"/>
      <c r="Y315" s="157"/>
      <c r="Z315" s="157"/>
      <c r="AA315" s="157"/>
      <c r="AB315" s="157"/>
      <c r="AC315" s="157"/>
      <c r="AD315" s="141">
        <f t="shared" si="185"/>
        <v>0</v>
      </c>
      <c r="AE315" s="157"/>
      <c r="AF315" s="157"/>
      <c r="AG315" s="157"/>
      <c r="AH315" s="157"/>
      <c r="AI315" s="157"/>
      <c r="AJ315" s="157"/>
      <c r="AK315" s="168"/>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40">
        <f t="shared" si="197"/>
        <v>0</v>
      </c>
      <c r="BH315" s="56"/>
      <c r="BI315" s="56"/>
      <c r="BJ315" s="56"/>
      <c r="BK315" s="152" t="s">
        <v>409</v>
      </c>
      <c r="BL315" s="149" t="s">
        <v>169</v>
      </c>
      <c r="BM315" s="149" t="s">
        <v>432</v>
      </c>
      <c r="BN315" s="149" t="s">
        <v>113</v>
      </c>
      <c r="BO315" s="149" t="s">
        <v>512</v>
      </c>
      <c r="BP315" s="149" t="s">
        <v>606</v>
      </c>
      <c r="BQ315" s="60" t="s">
        <v>392</v>
      </c>
      <c r="BR315" s="46"/>
      <c r="BS315" s="132"/>
      <c r="BT315" s="170" t="s">
        <v>166</v>
      </c>
      <c r="BU315" s="132"/>
      <c r="BV315" s="46"/>
      <c r="BW315" s="46"/>
      <c r="BX315" s="46"/>
      <c r="BY315" s="46"/>
      <c r="BZ315" s="46">
        <f t="shared" si="199"/>
        <v>0.3</v>
      </c>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DF315" s="46" t="s">
        <v>748</v>
      </c>
      <c r="DR315" s="46" t="s">
        <v>852</v>
      </c>
      <c r="DU315" s="250">
        <v>0.4</v>
      </c>
    </row>
    <row r="316" spans="1:125" ht="37.5" hidden="1" x14ac:dyDescent="0.3">
      <c r="A316" s="149">
        <v>5</v>
      </c>
      <c r="B316" s="56" t="s">
        <v>798</v>
      </c>
      <c r="C316" s="241">
        <f t="shared" si="159"/>
        <v>0.1</v>
      </c>
      <c r="D316" s="241"/>
      <c r="E316" s="241">
        <f t="shared" si="186"/>
        <v>0.1</v>
      </c>
      <c r="F316" s="241">
        <f t="shared" si="187"/>
        <v>0.1</v>
      </c>
      <c r="G316" s="241">
        <f t="shared" si="198"/>
        <v>0</v>
      </c>
      <c r="H316" s="243"/>
      <c r="I316" s="243"/>
      <c r="J316" s="243"/>
      <c r="K316" s="262">
        <v>0.1</v>
      </c>
      <c r="L316" s="262"/>
      <c r="M316" s="140">
        <f t="shared" si="183"/>
        <v>0</v>
      </c>
      <c r="N316" s="157"/>
      <c r="O316" s="157"/>
      <c r="P316" s="157"/>
      <c r="Q316" s="157"/>
      <c r="R316" s="157"/>
      <c r="S316" s="157"/>
      <c r="T316" s="157"/>
      <c r="U316" s="140">
        <f t="shared" si="184"/>
        <v>0</v>
      </c>
      <c r="V316" s="157"/>
      <c r="W316" s="157"/>
      <c r="X316" s="157"/>
      <c r="Y316" s="157"/>
      <c r="Z316" s="157"/>
      <c r="AA316" s="157"/>
      <c r="AB316" s="157"/>
      <c r="AC316" s="157"/>
      <c r="AD316" s="141">
        <f t="shared" si="185"/>
        <v>0</v>
      </c>
      <c r="AE316" s="157"/>
      <c r="AF316" s="157"/>
      <c r="AG316" s="157"/>
      <c r="AH316" s="157"/>
      <c r="AI316" s="157"/>
      <c r="AJ316" s="157"/>
      <c r="AK316" s="168"/>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40">
        <f t="shared" si="197"/>
        <v>0</v>
      </c>
      <c r="BH316" s="56"/>
      <c r="BI316" s="56"/>
      <c r="BJ316" s="56"/>
      <c r="BK316" s="152" t="s">
        <v>409</v>
      </c>
      <c r="BL316" s="149" t="s">
        <v>169</v>
      </c>
      <c r="BM316" s="149" t="s">
        <v>432</v>
      </c>
      <c r="BN316" s="149" t="s">
        <v>113</v>
      </c>
      <c r="BO316" s="149" t="s">
        <v>512</v>
      </c>
      <c r="BP316" s="149" t="s">
        <v>606</v>
      </c>
      <c r="BQ316" s="60" t="s">
        <v>392</v>
      </c>
      <c r="BR316" s="46"/>
      <c r="BS316" s="132"/>
      <c r="BT316" s="170" t="s">
        <v>166</v>
      </c>
      <c r="BU316" s="132"/>
      <c r="BV316" s="46"/>
      <c r="BW316" s="46"/>
      <c r="BX316" s="46"/>
      <c r="BY316" s="46"/>
      <c r="BZ316" s="46">
        <f t="shared" si="199"/>
        <v>0.1</v>
      </c>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DF316" s="46" t="s">
        <v>748</v>
      </c>
      <c r="DR316" s="46" t="s">
        <v>852</v>
      </c>
      <c r="DU316" s="250">
        <v>0.2</v>
      </c>
    </row>
    <row r="317" spans="1:125" ht="37.5" hidden="1" x14ac:dyDescent="0.3">
      <c r="A317" s="149">
        <v>6</v>
      </c>
      <c r="B317" s="56" t="s">
        <v>799</v>
      </c>
      <c r="C317" s="241">
        <f t="shared" si="159"/>
        <v>0.2</v>
      </c>
      <c r="D317" s="241"/>
      <c r="E317" s="241">
        <f t="shared" si="186"/>
        <v>0.2</v>
      </c>
      <c r="F317" s="241">
        <f t="shared" si="187"/>
        <v>0.2</v>
      </c>
      <c r="G317" s="241">
        <f t="shared" si="198"/>
        <v>0</v>
      </c>
      <c r="H317" s="243"/>
      <c r="I317" s="243"/>
      <c r="J317" s="243"/>
      <c r="K317" s="262"/>
      <c r="L317" s="262">
        <v>0.2</v>
      </c>
      <c r="M317" s="140">
        <f t="shared" si="183"/>
        <v>0</v>
      </c>
      <c r="N317" s="157"/>
      <c r="O317" s="157"/>
      <c r="P317" s="157"/>
      <c r="Q317" s="157"/>
      <c r="R317" s="157"/>
      <c r="S317" s="157"/>
      <c r="T317" s="157"/>
      <c r="U317" s="140">
        <f t="shared" si="184"/>
        <v>0</v>
      </c>
      <c r="V317" s="157"/>
      <c r="W317" s="157"/>
      <c r="X317" s="157"/>
      <c r="Y317" s="157"/>
      <c r="Z317" s="157"/>
      <c r="AA317" s="157"/>
      <c r="AB317" s="157"/>
      <c r="AC317" s="157"/>
      <c r="AD317" s="141">
        <f t="shared" si="185"/>
        <v>0</v>
      </c>
      <c r="AE317" s="157"/>
      <c r="AF317" s="157"/>
      <c r="AG317" s="157"/>
      <c r="AH317" s="157"/>
      <c r="AI317" s="157"/>
      <c r="AJ317" s="157"/>
      <c r="AK317" s="168"/>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40">
        <f t="shared" si="197"/>
        <v>0</v>
      </c>
      <c r="BH317" s="56"/>
      <c r="BI317" s="56"/>
      <c r="BJ317" s="56"/>
      <c r="BK317" s="152" t="s">
        <v>409</v>
      </c>
      <c r="BL317" s="149" t="s">
        <v>169</v>
      </c>
      <c r="BM317" s="149" t="s">
        <v>432</v>
      </c>
      <c r="BN317" s="149" t="s">
        <v>113</v>
      </c>
      <c r="BO317" s="149" t="s">
        <v>512</v>
      </c>
      <c r="BP317" s="149" t="s">
        <v>606</v>
      </c>
      <c r="BQ317" s="60" t="s">
        <v>392</v>
      </c>
      <c r="BR317" s="46"/>
      <c r="BS317" s="132"/>
      <c r="BT317" s="170" t="s">
        <v>75</v>
      </c>
      <c r="BU317" s="132"/>
      <c r="BV317" s="46"/>
      <c r="BW317" s="46"/>
      <c r="BX317" s="46"/>
      <c r="BY317" s="46"/>
      <c r="BZ317" s="46">
        <f t="shared" si="199"/>
        <v>0.2</v>
      </c>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DF317" s="46" t="s">
        <v>748</v>
      </c>
      <c r="DR317" s="46" t="s">
        <v>852</v>
      </c>
      <c r="DU317" s="250">
        <v>0.3</v>
      </c>
    </row>
    <row r="318" spans="1:125" ht="37.5" hidden="1" x14ac:dyDescent="0.3">
      <c r="A318" s="149">
        <v>7</v>
      </c>
      <c r="B318" s="56" t="s">
        <v>800</v>
      </c>
      <c r="C318" s="241">
        <f t="shared" si="159"/>
        <v>0.2</v>
      </c>
      <c r="D318" s="241"/>
      <c r="E318" s="241">
        <f t="shared" si="186"/>
        <v>0.2</v>
      </c>
      <c r="F318" s="241">
        <f t="shared" si="187"/>
        <v>0.2</v>
      </c>
      <c r="G318" s="241">
        <f t="shared" si="198"/>
        <v>0</v>
      </c>
      <c r="H318" s="243"/>
      <c r="I318" s="243"/>
      <c r="J318" s="243"/>
      <c r="K318" s="262">
        <v>0.2</v>
      </c>
      <c r="L318" s="262"/>
      <c r="M318" s="140">
        <f t="shared" si="183"/>
        <v>0</v>
      </c>
      <c r="N318" s="157"/>
      <c r="O318" s="157"/>
      <c r="P318" s="157"/>
      <c r="Q318" s="157"/>
      <c r="R318" s="157"/>
      <c r="S318" s="157"/>
      <c r="T318" s="157"/>
      <c r="U318" s="140">
        <f t="shared" si="184"/>
        <v>0</v>
      </c>
      <c r="V318" s="157"/>
      <c r="W318" s="157"/>
      <c r="X318" s="157"/>
      <c r="Y318" s="157"/>
      <c r="Z318" s="157"/>
      <c r="AA318" s="157"/>
      <c r="AB318" s="157"/>
      <c r="AC318" s="157"/>
      <c r="AD318" s="141">
        <f t="shared" si="185"/>
        <v>0</v>
      </c>
      <c r="AE318" s="157"/>
      <c r="AF318" s="157"/>
      <c r="AG318" s="157"/>
      <c r="AH318" s="157"/>
      <c r="AI318" s="157"/>
      <c r="AJ318" s="157"/>
      <c r="AK318" s="168"/>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40">
        <f t="shared" si="197"/>
        <v>0</v>
      </c>
      <c r="BH318" s="56"/>
      <c r="BI318" s="56"/>
      <c r="BJ318" s="56"/>
      <c r="BK318" s="152" t="s">
        <v>409</v>
      </c>
      <c r="BL318" s="149" t="s">
        <v>169</v>
      </c>
      <c r="BM318" s="149" t="s">
        <v>432</v>
      </c>
      <c r="BN318" s="149" t="s">
        <v>113</v>
      </c>
      <c r="BO318" s="149" t="s">
        <v>512</v>
      </c>
      <c r="BP318" s="149" t="s">
        <v>606</v>
      </c>
      <c r="BQ318" s="60" t="s">
        <v>392</v>
      </c>
      <c r="BR318" s="46"/>
      <c r="BS318" s="132"/>
      <c r="BT318" s="170" t="s">
        <v>166</v>
      </c>
      <c r="BU318" s="132"/>
      <c r="BV318" s="46"/>
      <c r="BW318" s="46"/>
      <c r="BX318" s="46"/>
      <c r="BY318" s="46"/>
      <c r="BZ318" s="46">
        <f t="shared" si="199"/>
        <v>0.2</v>
      </c>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DF318" s="46" t="s">
        <v>748</v>
      </c>
      <c r="DR318" s="46" t="s">
        <v>852</v>
      </c>
      <c r="DU318" s="250">
        <v>0.3</v>
      </c>
    </row>
    <row r="319" spans="1:125" ht="37.5" hidden="1" x14ac:dyDescent="0.3">
      <c r="A319" s="149">
        <v>8</v>
      </c>
      <c r="B319" s="56" t="s">
        <v>801</v>
      </c>
      <c r="C319" s="241">
        <f t="shared" si="159"/>
        <v>0.2</v>
      </c>
      <c r="D319" s="241"/>
      <c r="E319" s="241">
        <f t="shared" si="186"/>
        <v>0.2</v>
      </c>
      <c r="F319" s="241">
        <f t="shared" si="187"/>
        <v>0.2</v>
      </c>
      <c r="G319" s="241">
        <f t="shared" si="198"/>
        <v>0</v>
      </c>
      <c r="H319" s="243"/>
      <c r="I319" s="243"/>
      <c r="J319" s="243"/>
      <c r="K319" s="262">
        <v>0.2</v>
      </c>
      <c r="L319" s="262"/>
      <c r="M319" s="140">
        <f t="shared" si="183"/>
        <v>0</v>
      </c>
      <c r="N319" s="157"/>
      <c r="O319" s="157"/>
      <c r="P319" s="157"/>
      <c r="Q319" s="157"/>
      <c r="R319" s="157"/>
      <c r="S319" s="157"/>
      <c r="T319" s="157"/>
      <c r="U319" s="140">
        <f t="shared" si="184"/>
        <v>0</v>
      </c>
      <c r="V319" s="157"/>
      <c r="W319" s="157"/>
      <c r="X319" s="157"/>
      <c r="Y319" s="157"/>
      <c r="Z319" s="157"/>
      <c r="AA319" s="157"/>
      <c r="AB319" s="157"/>
      <c r="AC319" s="157"/>
      <c r="AD319" s="141">
        <f t="shared" si="185"/>
        <v>0</v>
      </c>
      <c r="AE319" s="157"/>
      <c r="AF319" s="157"/>
      <c r="AG319" s="157"/>
      <c r="AH319" s="157"/>
      <c r="AI319" s="157"/>
      <c r="AJ319" s="157"/>
      <c r="AK319" s="168"/>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40">
        <f t="shared" si="197"/>
        <v>0</v>
      </c>
      <c r="BH319" s="56"/>
      <c r="BI319" s="56"/>
      <c r="BJ319" s="56"/>
      <c r="BK319" s="152" t="s">
        <v>409</v>
      </c>
      <c r="BL319" s="149" t="s">
        <v>169</v>
      </c>
      <c r="BM319" s="149" t="s">
        <v>432</v>
      </c>
      <c r="BN319" s="149" t="s">
        <v>113</v>
      </c>
      <c r="BO319" s="149" t="s">
        <v>512</v>
      </c>
      <c r="BP319" s="149" t="s">
        <v>606</v>
      </c>
      <c r="BQ319" s="60" t="s">
        <v>392</v>
      </c>
      <c r="BR319" s="46"/>
      <c r="BS319" s="132"/>
      <c r="BT319" s="170" t="s">
        <v>166</v>
      </c>
      <c r="BU319" s="132"/>
      <c r="BV319" s="46"/>
      <c r="BW319" s="46"/>
      <c r="BX319" s="46"/>
      <c r="BY319" s="46"/>
      <c r="BZ319" s="46">
        <f t="shared" si="199"/>
        <v>0.2</v>
      </c>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DF319" s="46" t="s">
        <v>748</v>
      </c>
      <c r="DR319" s="46" t="s">
        <v>852</v>
      </c>
      <c r="DU319" s="250">
        <v>0.3</v>
      </c>
    </row>
    <row r="320" spans="1:125" ht="37.5" hidden="1" x14ac:dyDescent="0.3">
      <c r="A320" s="149">
        <v>9</v>
      </c>
      <c r="B320" s="56" t="s">
        <v>802</v>
      </c>
      <c r="C320" s="241">
        <f t="shared" si="159"/>
        <v>0.2</v>
      </c>
      <c r="D320" s="241"/>
      <c r="E320" s="241">
        <f t="shared" si="186"/>
        <v>0.2</v>
      </c>
      <c r="F320" s="241">
        <f t="shared" si="187"/>
        <v>0.2</v>
      </c>
      <c r="G320" s="241">
        <f t="shared" si="198"/>
        <v>0</v>
      </c>
      <c r="H320" s="243"/>
      <c r="I320" s="243"/>
      <c r="J320" s="243"/>
      <c r="K320" s="262">
        <v>0.1</v>
      </c>
      <c r="L320" s="262">
        <v>0.1</v>
      </c>
      <c r="M320" s="140">
        <f t="shared" si="183"/>
        <v>0</v>
      </c>
      <c r="N320" s="157"/>
      <c r="O320" s="157"/>
      <c r="P320" s="157"/>
      <c r="Q320" s="157"/>
      <c r="R320" s="157"/>
      <c r="S320" s="157"/>
      <c r="T320" s="157"/>
      <c r="U320" s="140">
        <f t="shared" si="184"/>
        <v>0</v>
      </c>
      <c r="V320" s="157"/>
      <c r="W320" s="157"/>
      <c r="X320" s="157"/>
      <c r="Y320" s="157"/>
      <c r="Z320" s="157"/>
      <c r="AA320" s="157"/>
      <c r="AB320" s="157"/>
      <c r="AC320" s="157"/>
      <c r="AD320" s="141">
        <f t="shared" si="185"/>
        <v>0</v>
      </c>
      <c r="AE320" s="157"/>
      <c r="AF320" s="157"/>
      <c r="AG320" s="157"/>
      <c r="AH320" s="157"/>
      <c r="AI320" s="157"/>
      <c r="AJ320" s="157"/>
      <c r="AK320" s="168"/>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40">
        <f t="shared" si="197"/>
        <v>0</v>
      </c>
      <c r="BH320" s="56"/>
      <c r="BI320" s="56"/>
      <c r="BJ320" s="56"/>
      <c r="BK320" s="152" t="s">
        <v>409</v>
      </c>
      <c r="BL320" s="149" t="s">
        <v>169</v>
      </c>
      <c r="BM320" s="149" t="s">
        <v>432</v>
      </c>
      <c r="BN320" s="149" t="s">
        <v>113</v>
      </c>
      <c r="BO320" s="149" t="s">
        <v>512</v>
      </c>
      <c r="BP320" s="149" t="s">
        <v>606</v>
      </c>
      <c r="BQ320" s="60" t="s">
        <v>392</v>
      </c>
      <c r="BR320" s="46"/>
      <c r="BS320" s="132"/>
      <c r="BT320" s="170" t="s">
        <v>133</v>
      </c>
      <c r="BU320" s="132"/>
      <c r="BV320" s="46"/>
      <c r="BW320" s="46"/>
      <c r="BX320" s="46"/>
      <c r="BY320" s="46"/>
      <c r="BZ320" s="46">
        <f t="shared" si="199"/>
        <v>0.2</v>
      </c>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DF320" s="46" t="s">
        <v>748</v>
      </c>
      <c r="DR320" s="46" t="s">
        <v>852</v>
      </c>
      <c r="DU320" s="250">
        <v>0.4</v>
      </c>
    </row>
    <row r="321" spans="1:125" ht="37.5" hidden="1" x14ac:dyDescent="0.3">
      <c r="A321" s="149">
        <v>10</v>
      </c>
      <c r="B321" s="56" t="s">
        <v>755</v>
      </c>
      <c r="C321" s="241">
        <f t="shared" si="159"/>
        <v>0.2</v>
      </c>
      <c r="D321" s="241"/>
      <c r="E321" s="241">
        <f t="shared" si="186"/>
        <v>0.2</v>
      </c>
      <c r="F321" s="241">
        <f t="shared" si="187"/>
        <v>0.2</v>
      </c>
      <c r="G321" s="241">
        <f t="shared" si="198"/>
        <v>0</v>
      </c>
      <c r="H321" s="243"/>
      <c r="I321" s="243"/>
      <c r="J321" s="243"/>
      <c r="K321" s="262">
        <v>0.2</v>
      </c>
      <c r="L321" s="262"/>
      <c r="M321" s="140">
        <f t="shared" si="183"/>
        <v>0</v>
      </c>
      <c r="N321" s="157"/>
      <c r="O321" s="157"/>
      <c r="P321" s="157"/>
      <c r="Q321" s="157"/>
      <c r="R321" s="157"/>
      <c r="S321" s="157"/>
      <c r="T321" s="157"/>
      <c r="U321" s="140">
        <f t="shared" si="184"/>
        <v>0</v>
      </c>
      <c r="V321" s="157"/>
      <c r="W321" s="157"/>
      <c r="X321" s="157"/>
      <c r="Y321" s="157"/>
      <c r="Z321" s="157"/>
      <c r="AA321" s="157"/>
      <c r="AB321" s="157"/>
      <c r="AC321" s="157"/>
      <c r="AD321" s="141">
        <f t="shared" si="185"/>
        <v>0</v>
      </c>
      <c r="AE321" s="157"/>
      <c r="AF321" s="157"/>
      <c r="AG321" s="157"/>
      <c r="AH321" s="157"/>
      <c r="AI321" s="157"/>
      <c r="AJ321" s="157"/>
      <c r="AK321" s="168"/>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40">
        <f t="shared" si="197"/>
        <v>0</v>
      </c>
      <c r="BH321" s="56"/>
      <c r="BI321" s="56"/>
      <c r="BJ321" s="56"/>
      <c r="BK321" s="152" t="s">
        <v>409</v>
      </c>
      <c r="BL321" s="149" t="s">
        <v>169</v>
      </c>
      <c r="BM321" s="149" t="s">
        <v>432</v>
      </c>
      <c r="BN321" s="149" t="s">
        <v>113</v>
      </c>
      <c r="BO321" s="149" t="s">
        <v>512</v>
      </c>
      <c r="BP321" s="149" t="s">
        <v>606</v>
      </c>
      <c r="BQ321" s="60" t="s">
        <v>392</v>
      </c>
      <c r="BR321" s="46"/>
      <c r="BS321" s="132"/>
      <c r="BT321" s="170" t="s">
        <v>312</v>
      </c>
      <c r="BU321" s="132"/>
      <c r="BV321" s="46"/>
      <c r="BW321" s="46"/>
      <c r="BX321" s="46"/>
      <c r="BY321" s="46"/>
      <c r="BZ321" s="46">
        <f t="shared" si="199"/>
        <v>0.2</v>
      </c>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DF321" s="46" t="s">
        <v>748</v>
      </c>
      <c r="DR321" s="46" t="s">
        <v>852</v>
      </c>
      <c r="DU321" s="250">
        <v>0.6</v>
      </c>
    </row>
    <row r="322" spans="1:125" ht="37.5" hidden="1" x14ac:dyDescent="0.3">
      <c r="A322" s="149">
        <v>11</v>
      </c>
      <c r="B322" s="56" t="s">
        <v>756</v>
      </c>
      <c r="C322" s="241">
        <f t="shared" si="159"/>
        <v>0.3</v>
      </c>
      <c r="D322" s="241"/>
      <c r="E322" s="241">
        <f t="shared" si="186"/>
        <v>0.3</v>
      </c>
      <c r="F322" s="241">
        <f t="shared" si="187"/>
        <v>0.3</v>
      </c>
      <c r="G322" s="241">
        <f t="shared" si="198"/>
        <v>0</v>
      </c>
      <c r="H322" s="243"/>
      <c r="I322" s="243"/>
      <c r="J322" s="243"/>
      <c r="K322" s="262">
        <v>0.3</v>
      </c>
      <c r="L322" s="262"/>
      <c r="M322" s="140">
        <f t="shared" si="183"/>
        <v>0</v>
      </c>
      <c r="N322" s="157"/>
      <c r="O322" s="157"/>
      <c r="P322" s="157"/>
      <c r="Q322" s="157"/>
      <c r="R322" s="157"/>
      <c r="S322" s="157"/>
      <c r="T322" s="157"/>
      <c r="U322" s="140">
        <f t="shared" si="184"/>
        <v>0</v>
      </c>
      <c r="V322" s="157"/>
      <c r="W322" s="157"/>
      <c r="X322" s="157"/>
      <c r="Y322" s="157"/>
      <c r="Z322" s="157"/>
      <c r="AA322" s="157"/>
      <c r="AB322" s="157"/>
      <c r="AC322" s="157"/>
      <c r="AD322" s="141">
        <f t="shared" si="185"/>
        <v>0</v>
      </c>
      <c r="AE322" s="157"/>
      <c r="AF322" s="157"/>
      <c r="AG322" s="157"/>
      <c r="AH322" s="157"/>
      <c r="AI322" s="157"/>
      <c r="AJ322" s="157"/>
      <c r="AK322" s="168"/>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40">
        <f t="shared" si="197"/>
        <v>0</v>
      </c>
      <c r="BH322" s="56"/>
      <c r="BI322" s="56"/>
      <c r="BJ322" s="56"/>
      <c r="BK322" s="152" t="s">
        <v>409</v>
      </c>
      <c r="BL322" s="149" t="s">
        <v>169</v>
      </c>
      <c r="BM322" s="149" t="s">
        <v>432</v>
      </c>
      <c r="BN322" s="149" t="s">
        <v>113</v>
      </c>
      <c r="BO322" s="149" t="s">
        <v>512</v>
      </c>
      <c r="BP322" s="149" t="s">
        <v>606</v>
      </c>
      <c r="BQ322" s="60" t="s">
        <v>392</v>
      </c>
      <c r="BR322" s="46"/>
      <c r="BS322" s="132"/>
      <c r="BT322" s="170" t="s">
        <v>153</v>
      </c>
      <c r="BU322" s="132"/>
      <c r="BV322" s="46"/>
      <c r="BW322" s="46"/>
      <c r="BX322" s="46"/>
      <c r="BY322" s="46"/>
      <c r="BZ322" s="46">
        <f t="shared" si="199"/>
        <v>0.3</v>
      </c>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DF322" s="46" t="s">
        <v>748</v>
      </c>
      <c r="DR322" s="46" t="s">
        <v>852</v>
      </c>
      <c r="DU322" s="250">
        <v>0.4</v>
      </c>
    </row>
    <row r="323" spans="1:125" ht="37.5" hidden="1" x14ac:dyDescent="0.3">
      <c r="A323" s="149">
        <v>12</v>
      </c>
      <c r="B323" s="56" t="s">
        <v>749</v>
      </c>
      <c r="C323" s="140">
        <f t="shared" si="159"/>
        <v>3</v>
      </c>
      <c r="D323" s="140"/>
      <c r="E323" s="140">
        <f t="shared" si="186"/>
        <v>3</v>
      </c>
      <c r="F323" s="140">
        <f t="shared" si="187"/>
        <v>3</v>
      </c>
      <c r="G323" s="140">
        <f t="shared" si="198"/>
        <v>0</v>
      </c>
      <c r="H323" s="157"/>
      <c r="I323" s="157"/>
      <c r="J323" s="157"/>
      <c r="K323" s="168">
        <v>3</v>
      </c>
      <c r="L323" s="215"/>
      <c r="M323" s="140">
        <f t="shared" si="183"/>
        <v>0</v>
      </c>
      <c r="N323" s="215"/>
      <c r="O323" s="157"/>
      <c r="P323" s="215"/>
      <c r="Q323" s="157"/>
      <c r="R323" s="215"/>
      <c r="S323" s="157"/>
      <c r="T323" s="157"/>
      <c r="U323" s="140">
        <f t="shared" si="184"/>
        <v>0</v>
      </c>
      <c r="V323" s="157"/>
      <c r="W323" s="157"/>
      <c r="X323" s="157"/>
      <c r="Y323" s="157"/>
      <c r="Z323" s="215"/>
      <c r="AA323" s="157"/>
      <c r="AB323" s="157"/>
      <c r="AC323" s="157"/>
      <c r="AD323" s="141">
        <f t="shared" si="185"/>
        <v>0</v>
      </c>
      <c r="AE323" s="157"/>
      <c r="AF323" s="157"/>
      <c r="AG323" s="157"/>
      <c r="AH323" s="157"/>
      <c r="AI323" s="215"/>
      <c r="AJ323" s="157"/>
      <c r="AK323" s="215"/>
      <c r="AL323" s="157"/>
      <c r="AM323" s="157"/>
      <c r="AN323" s="157"/>
      <c r="AO323" s="157"/>
      <c r="AP323" s="157"/>
      <c r="AQ323" s="157"/>
      <c r="AR323" s="157"/>
      <c r="AS323" s="157"/>
      <c r="AT323" s="157"/>
      <c r="AU323" s="157"/>
      <c r="AV323" s="215"/>
      <c r="AW323" s="157"/>
      <c r="AX323" s="157"/>
      <c r="AY323" s="157"/>
      <c r="AZ323" s="157"/>
      <c r="BA323" s="157"/>
      <c r="BB323" s="157"/>
      <c r="BC323" s="157"/>
      <c r="BD323" s="215"/>
      <c r="BE323" s="157"/>
      <c r="BF323" s="157"/>
      <c r="BG323" s="140">
        <f t="shared" si="197"/>
        <v>0</v>
      </c>
      <c r="BH323" s="56"/>
      <c r="BI323" s="56"/>
      <c r="BJ323" s="56"/>
      <c r="BK323" s="152" t="s">
        <v>409</v>
      </c>
      <c r="BL323" s="149" t="s">
        <v>137</v>
      </c>
      <c r="BM323" s="154" t="s">
        <v>610</v>
      </c>
      <c r="BN323" s="149" t="s">
        <v>113</v>
      </c>
      <c r="BO323" s="149" t="s">
        <v>512</v>
      </c>
      <c r="BP323" s="149" t="s">
        <v>606</v>
      </c>
      <c r="BQ323" s="60" t="s">
        <v>392</v>
      </c>
      <c r="BR323" s="46"/>
      <c r="BS323" s="229"/>
      <c r="BT323" s="217" t="s">
        <v>166</v>
      </c>
      <c r="BU323" s="170">
        <v>2022</v>
      </c>
      <c r="BV323" s="46"/>
      <c r="BW323" s="46"/>
      <c r="BX323" s="46"/>
      <c r="BY323" s="46"/>
      <c r="BZ323" s="46">
        <f t="shared" si="199"/>
        <v>3</v>
      </c>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c r="CW323" s="46"/>
      <c r="CX323" s="46"/>
      <c r="CY323" s="46"/>
      <c r="DF323" s="46" t="s">
        <v>748</v>
      </c>
      <c r="DR323" s="46" t="s">
        <v>852</v>
      </c>
    </row>
    <row r="324" spans="1:125" hidden="1" x14ac:dyDescent="0.3">
      <c r="A324" s="149">
        <v>13</v>
      </c>
      <c r="B324" s="56" t="s">
        <v>750</v>
      </c>
      <c r="C324" s="140">
        <f t="shared" si="159"/>
        <v>1</v>
      </c>
      <c r="D324" s="140"/>
      <c r="E324" s="140">
        <f t="shared" si="186"/>
        <v>1</v>
      </c>
      <c r="F324" s="140">
        <f t="shared" si="187"/>
        <v>1</v>
      </c>
      <c r="G324" s="140">
        <f t="shared" si="198"/>
        <v>0</v>
      </c>
      <c r="H324" s="157"/>
      <c r="I324" s="157"/>
      <c r="J324" s="157"/>
      <c r="K324" s="215">
        <v>0.5</v>
      </c>
      <c r="L324" s="215">
        <v>0.5</v>
      </c>
      <c r="M324" s="140">
        <f t="shared" si="183"/>
        <v>0</v>
      </c>
      <c r="N324" s="215"/>
      <c r="O324" s="157"/>
      <c r="P324" s="215"/>
      <c r="Q324" s="157"/>
      <c r="R324" s="215"/>
      <c r="S324" s="157"/>
      <c r="T324" s="157"/>
      <c r="U324" s="140">
        <f t="shared" si="184"/>
        <v>0</v>
      </c>
      <c r="V324" s="157"/>
      <c r="W324" s="157"/>
      <c r="X324" s="157"/>
      <c r="Y324" s="157"/>
      <c r="Z324" s="215"/>
      <c r="AA324" s="157"/>
      <c r="AB324" s="157"/>
      <c r="AC324" s="157"/>
      <c r="AD324" s="141">
        <f t="shared" si="185"/>
        <v>0</v>
      </c>
      <c r="AE324" s="157"/>
      <c r="AF324" s="157"/>
      <c r="AG324" s="157"/>
      <c r="AH324" s="157"/>
      <c r="AI324" s="215"/>
      <c r="AJ324" s="157"/>
      <c r="AK324" s="215"/>
      <c r="AL324" s="157"/>
      <c r="AM324" s="157"/>
      <c r="AN324" s="157"/>
      <c r="AO324" s="157"/>
      <c r="AP324" s="157"/>
      <c r="AQ324" s="157"/>
      <c r="AR324" s="157"/>
      <c r="AS324" s="157"/>
      <c r="AT324" s="157"/>
      <c r="AU324" s="157"/>
      <c r="AV324" s="215"/>
      <c r="AW324" s="157"/>
      <c r="AX324" s="157"/>
      <c r="AY324" s="157"/>
      <c r="AZ324" s="157"/>
      <c r="BA324" s="157"/>
      <c r="BB324" s="157"/>
      <c r="BC324" s="157"/>
      <c r="BD324" s="215"/>
      <c r="BE324" s="157"/>
      <c r="BF324" s="157"/>
      <c r="BG324" s="140">
        <f t="shared" si="197"/>
        <v>0</v>
      </c>
      <c r="BH324" s="56"/>
      <c r="BI324" s="56"/>
      <c r="BJ324" s="56"/>
      <c r="BK324" s="152" t="s">
        <v>409</v>
      </c>
      <c r="BL324" s="149" t="s">
        <v>137</v>
      </c>
      <c r="BM324" s="149"/>
      <c r="BN324" s="149" t="s">
        <v>113</v>
      </c>
      <c r="BO324" s="149" t="s">
        <v>512</v>
      </c>
      <c r="BP324" s="149" t="s">
        <v>606</v>
      </c>
      <c r="BQ324" s="60" t="s">
        <v>392</v>
      </c>
      <c r="BR324" s="46"/>
      <c r="BS324" s="227"/>
      <c r="BT324" s="217" t="s">
        <v>153</v>
      </c>
      <c r="BU324" s="227" t="s">
        <v>313</v>
      </c>
      <c r="BV324" s="46"/>
      <c r="BW324" s="46"/>
      <c r="BX324" s="46"/>
      <c r="BY324" s="46"/>
      <c r="BZ324" s="46">
        <f t="shared" si="199"/>
        <v>1</v>
      </c>
      <c r="CA324" s="46"/>
      <c r="CB324" s="46"/>
      <c r="CC324" s="46"/>
      <c r="CD324" s="46"/>
      <c r="CE324" s="46"/>
      <c r="CF324" s="46"/>
      <c r="CG324" s="46"/>
      <c r="CH324" s="46"/>
      <c r="CI324" s="46"/>
      <c r="CJ324" s="46"/>
      <c r="CK324" s="46"/>
      <c r="CL324" s="46"/>
      <c r="CM324" s="46"/>
      <c r="CN324" s="46"/>
      <c r="CO324" s="46"/>
      <c r="CP324" s="46"/>
      <c r="CQ324" s="46"/>
      <c r="CR324" s="46"/>
      <c r="CS324" s="46"/>
      <c r="CT324" s="46"/>
      <c r="CU324" s="46"/>
      <c r="CV324" s="46"/>
      <c r="CW324" s="46"/>
      <c r="CX324" s="46"/>
      <c r="CY324" s="46"/>
      <c r="DR324" s="46" t="s">
        <v>852</v>
      </c>
    </row>
    <row r="325" spans="1:125" ht="37.5" hidden="1" x14ac:dyDescent="0.3">
      <c r="A325" s="149">
        <v>14</v>
      </c>
      <c r="B325" s="56" t="s">
        <v>315</v>
      </c>
      <c r="C325" s="140">
        <f t="shared" si="159"/>
        <v>0.3</v>
      </c>
      <c r="D325" s="140"/>
      <c r="E325" s="140">
        <f t="shared" si="186"/>
        <v>0.3</v>
      </c>
      <c r="F325" s="140">
        <f t="shared" si="187"/>
        <v>0.3</v>
      </c>
      <c r="G325" s="140">
        <f t="shared" si="198"/>
        <v>0</v>
      </c>
      <c r="H325" s="157"/>
      <c r="I325" s="157"/>
      <c r="J325" s="157"/>
      <c r="K325" s="215">
        <v>0.3</v>
      </c>
      <c r="L325" s="215"/>
      <c r="M325" s="140">
        <f t="shared" ref="M325:M351" si="200">SUM(N325:P325)</f>
        <v>0</v>
      </c>
      <c r="N325" s="215"/>
      <c r="O325" s="157"/>
      <c r="P325" s="215"/>
      <c r="Q325" s="157"/>
      <c r="R325" s="215"/>
      <c r="S325" s="157"/>
      <c r="T325" s="157"/>
      <c r="U325" s="140">
        <f t="shared" ref="U325:U351" si="201">V325+W325+X325+Y325+Z325+AA325+AB325+AC325+AD325+AU325+AV325+AW325+AX325+AY325+AZ325+BA325+BB325+BC325+BD325+BE325+BF325</f>
        <v>0</v>
      </c>
      <c r="V325" s="157"/>
      <c r="W325" s="157"/>
      <c r="X325" s="157"/>
      <c r="Y325" s="157"/>
      <c r="Z325" s="215"/>
      <c r="AA325" s="157"/>
      <c r="AB325" s="157"/>
      <c r="AC325" s="157"/>
      <c r="AD325" s="141">
        <f t="shared" ref="AD325:AD351" si="202">SUM(AE325:AT325)</f>
        <v>0</v>
      </c>
      <c r="AE325" s="157"/>
      <c r="AF325" s="157"/>
      <c r="AG325" s="157"/>
      <c r="AH325" s="157"/>
      <c r="AI325" s="215"/>
      <c r="AJ325" s="157"/>
      <c r="AK325" s="157"/>
      <c r="AL325" s="157"/>
      <c r="AM325" s="157"/>
      <c r="AN325" s="157"/>
      <c r="AO325" s="157"/>
      <c r="AP325" s="157"/>
      <c r="AQ325" s="157"/>
      <c r="AR325" s="157"/>
      <c r="AS325" s="157"/>
      <c r="AT325" s="157"/>
      <c r="AU325" s="157"/>
      <c r="AV325" s="215"/>
      <c r="AW325" s="157"/>
      <c r="AX325" s="157"/>
      <c r="AY325" s="157"/>
      <c r="AZ325" s="157"/>
      <c r="BA325" s="157"/>
      <c r="BB325" s="157"/>
      <c r="BC325" s="157"/>
      <c r="BD325" s="157"/>
      <c r="BE325" s="157"/>
      <c r="BF325" s="157"/>
      <c r="BG325" s="140">
        <f t="shared" si="197"/>
        <v>0</v>
      </c>
      <c r="BH325" s="56"/>
      <c r="BI325" s="228"/>
      <c r="BJ325" s="56"/>
      <c r="BK325" s="152" t="s">
        <v>409</v>
      </c>
      <c r="BL325" s="149" t="s">
        <v>131</v>
      </c>
      <c r="BM325" s="149"/>
      <c r="BN325" s="149" t="s">
        <v>113</v>
      </c>
      <c r="BO325" s="149" t="s">
        <v>512</v>
      </c>
      <c r="BP325" s="149" t="s">
        <v>606</v>
      </c>
      <c r="BQ325" s="60" t="s">
        <v>392</v>
      </c>
      <c r="BR325" s="46"/>
      <c r="BS325" s="46"/>
      <c r="BT325" s="170" t="s">
        <v>166</v>
      </c>
      <c r="BU325" s="137"/>
      <c r="BV325" s="46"/>
      <c r="BW325" s="46"/>
      <c r="BX325" s="46"/>
      <c r="BY325" s="46"/>
      <c r="BZ325" s="46">
        <f t="shared" si="199"/>
        <v>0.3</v>
      </c>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DF325" s="46" t="s">
        <v>705</v>
      </c>
      <c r="DR325" s="46" t="s">
        <v>852</v>
      </c>
    </row>
    <row r="326" spans="1:125" ht="75" hidden="1" x14ac:dyDescent="0.3">
      <c r="A326" s="149">
        <v>15</v>
      </c>
      <c r="B326" s="56" t="s">
        <v>316</v>
      </c>
      <c r="C326" s="140">
        <f t="shared" si="159"/>
        <v>0.25</v>
      </c>
      <c r="D326" s="140"/>
      <c r="E326" s="140">
        <f t="shared" si="186"/>
        <v>0.25</v>
      </c>
      <c r="F326" s="140">
        <f t="shared" si="187"/>
        <v>0.25</v>
      </c>
      <c r="G326" s="140">
        <f t="shared" si="198"/>
        <v>0</v>
      </c>
      <c r="H326" s="157"/>
      <c r="I326" s="157"/>
      <c r="J326" s="157"/>
      <c r="K326" s="215">
        <v>0.25</v>
      </c>
      <c r="L326" s="215"/>
      <c r="M326" s="140">
        <f t="shared" si="200"/>
        <v>0</v>
      </c>
      <c r="N326" s="215"/>
      <c r="O326" s="157"/>
      <c r="P326" s="215"/>
      <c r="Q326" s="157"/>
      <c r="R326" s="215"/>
      <c r="S326" s="157"/>
      <c r="T326" s="157"/>
      <c r="U326" s="140">
        <f t="shared" si="201"/>
        <v>0</v>
      </c>
      <c r="V326" s="157"/>
      <c r="W326" s="157"/>
      <c r="X326" s="157"/>
      <c r="Y326" s="157"/>
      <c r="Z326" s="215"/>
      <c r="AA326" s="157"/>
      <c r="AB326" s="157"/>
      <c r="AC326" s="157"/>
      <c r="AD326" s="141">
        <f t="shared" si="202"/>
        <v>0</v>
      </c>
      <c r="AE326" s="157"/>
      <c r="AF326" s="157"/>
      <c r="AG326" s="157"/>
      <c r="AH326" s="157"/>
      <c r="AI326" s="215"/>
      <c r="AJ326" s="157"/>
      <c r="AK326" s="157"/>
      <c r="AL326" s="157"/>
      <c r="AM326" s="157"/>
      <c r="AN326" s="157"/>
      <c r="AO326" s="157"/>
      <c r="AP326" s="157"/>
      <c r="AQ326" s="157"/>
      <c r="AR326" s="157"/>
      <c r="AS326" s="157"/>
      <c r="AT326" s="157"/>
      <c r="AU326" s="157"/>
      <c r="AV326" s="215"/>
      <c r="AW326" s="157"/>
      <c r="AX326" s="157"/>
      <c r="AY326" s="157"/>
      <c r="AZ326" s="157"/>
      <c r="BA326" s="157"/>
      <c r="BB326" s="157"/>
      <c r="BC326" s="157"/>
      <c r="BD326" s="157"/>
      <c r="BE326" s="157"/>
      <c r="BF326" s="157"/>
      <c r="BG326" s="140">
        <f t="shared" si="197"/>
        <v>0</v>
      </c>
      <c r="BH326" s="56"/>
      <c r="BI326" s="228"/>
      <c r="BJ326" s="56"/>
      <c r="BK326" s="152" t="s">
        <v>409</v>
      </c>
      <c r="BL326" s="149" t="s">
        <v>131</v>
      </c>
      <c r="BM326" s="149" t="s">
        <v>417</v>
      </c>
      <c r="BN326" s="149" t="s">
        <v>113</v>
      </c>
      <c r="BO326" s="149" t="s">
        <v>512</v>
      </c>
      <c r="BP326" s="149" t="s">
        <v>606</v>
      </c>
      <c r="BQ326" s="60" t="s">
        <v>392</v>
      </c>
      <c r="BR326" s="46"/>
      <c r="BS326" s="46"/>
      <c r="BT326" s="170" t="s">
        <v>153</v>
      </c>
      <c r="BU326" s="137"/>
      <c r="BV326" s="46"/>
      <c r="BW326" s="46"/>
      <c r="BX326" s="46"/>
      <c r="BY326" s="46"/>
      <c r="BZ326" s="46">
        <f t="shared" si="199"/>
        <v>0.25</v>
      </c>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DF326" s="46" t="s">
        <v>705</v>
      </c>
      <c r="DR326" s="46" t="s">
        <v>852</v>
      </c>
    </row>
    <row r="327" spans="1:125" ht="56.25" hidden="1" x14ac:dyDescent="0.3">
      <c r="A327" s="149">
        <v>16</v>
      </c>
      <c r="B327" s="56" t="s">
        <v>660</v>
      </c>
      <c r="C327" s="140">
        <f t="shared" si="159"/>
        <v>0.3</v>
      </c>
      <c r="D327" s="140"/>
      <c r="E327" s="140">
        <f t="shared" si="186"/>
        <v>0.3</v>
      </c>
      <c r="F327" s="140">
        <f t="shared" si="187"/>
        <v>0.3</v>
      </c>
      <c r="G327" s="140">
        <f t="shared" si="198"/>
        <v>0</v>
      </c>
      <c r="H327" s="157"/>
      <c r="I327" s="157"/>
      <c r="J327" s="157"/>
      <c r="K327" s="215">
        <v>0.3</v>
      </c>
      <c r="L327" s="215"/>
      <c r="M327" s="140">
        <f t="shared" si="200"/>
        <v>0</v>
      </c>
      <c r="N327" s="215"/>
      <c r="O327" s="157"/>
      <c r="P327" s="215"/>
      <c r="Q327" s="157"/>
      <c r="R327" s="215"/>
      <c r="S327" s="157"/>
      <c r="T327" s="157"/>
      <c r="U327" s="140">
        <f t="shared" si="201"/>
        <v>0</v>
      </c>
      <c r="V327" s="157"/>
      <c r="W327" s="157"/>
      <c r="X327" s="157"/>
      <c r="Y327" s="157"/>
      <c r="Z327" s="215"/>
      <c r="AA327" s="157"/>
      <c r="AB327" s="157"/>
      <c r="AC327" s="157"/>
      <c r="AD327" s="141">
        <f t="shared" si="202"/>
        <v>0</v>
      </c>
      <c r="AE327" s="157"/>
      <c r="AF327" s="157"/>
      <c r="AG327" s="157"/>
      <c r="AH327" s="157"/>
      <c r="AI327" s="215"/>
      <c r="AJ327" s="157"/>
      <c r="AK327" s="157"/>
      <c r="AL327" s="157"/>
      <c r="AM327" s="157"/>
      <c r="AN327" s="157"/>
      <c r="AO327" s="157"/>
      <c r="AP327" s="157"/>
      <c r="AQ327" s="157"/>
      <c r="AR327" s="157"/>
      <c r="AS327" s="157"/>
      <c r="AT327" s="157"/>
      <c r="AU327" s="157"/>
      <c r="AV327" s="215"/>
      <c r="AW327" s="157"/>
      <c r="AX327" s="157"/>
      <c r="AY327" s="157"/>
      <c r="AZ327" s="157"/>
      <c r="BA327" s="157"/>
      <c r="BB327" s="157"/>
      <c r="BC327" s="157"/>
      <c r="BD327" s="157"/>
      <c r="BE327" s="157"/>
      <c r="BF327" s="157"/>
      <c r="BG327" s="140">
        <f t="shared" si="197"/>
        <v>0</v>
      </c>
      <c r="BH327" s="56"/>
      <c r="BI327" s="228"/>
      <c r="BJ327" s="56"/>
      <c r="BK327" s="152" t="s">
        <v>409</v>
      </c>
      <c r="BL327" s="149" t="s">
        <v>131</v>
      </c>
      <c r="BM327" s="149"/>
      <c r="BN327" s="149" t="s">
        <v>113</v>
      </c>
      <c r="BO327" s="149" t="s">
        <v>512</v>
      </c>
      <c r="BP327" s="149" t="s">
        <v>606</v>
      </c>
      <c r="BQ327" s="60" t="s">
        <v>392</v>
      </c>
      <c r="BR327" s="46"/>
      <c r="BS327" s="46"/>
      <c r="BT327" s="170" t="s">
        <v>166</v>
      </c>
      <c r="BU327" s="137"/>
      <c r="BV327" s="46"/>
      <c r="BW327" s="46"/>
      <c r="BX327" s="46"/>
      <c r="BY327" s="46"/>
      <c r="BZ327" s="46">
        <f t="shared" si="199"/>
        <v>0.3</v>
      </c>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DF327" s="46" t="s">
        <v>705</v>
      </c>
      <c r="DR327" s="46" t="s">
        <v>852</v>
      </c>
    </row>
    <row r="328" spans="1:125" hidden="1" x14ac:dyDescent="0.3">
      <c r="A328" s="149">
        <v>17</v>
      </c>
      <c r="B328" s="56" t="s">
        <v>541</v>
      </c>
      <c r="C328" s="140">
        <f t="shared" si="159"/>
        <v>0.4</v>
      </c>
      <c r="D328" s="140"/>
      <c r="E328" s="140">
        <f t="shared" si="186"/>
        <v>0.4</v>
      </c>
      <c r="F328" s="140">
        <f t="shared" si="187"/>
        <v>0.4</v>
      </c>
      <c r="G328" s="140">
        <f t="shared" si="198"/>
        <v>0</v>
      </c>
      <c r="H328" s="157"/>
      <c r="I328" s="157"/>
      <c r="J328" s="157"/>
      <c r="K328" s="215"/>
      <c r="L328" s="215">
        <v>0.4</v>
      </c>
      <c r="M328" s="140">
        <f t="shared" si="200"/>
        <v>0</v>
      </c>
      <c r="N328" s="215"/>
      <c r="O328" s="157"/>
      <c r="P328" s="215"/>
      <c r="Q328" s="157"/>
      <c r="R328" s="215"/>
      <c r="S328" s="157"/>
      <c r="T328" s="157"/>
      <c r="U328" s="140">
        <f t="shared" si="201"/>
        <v>0</v>
      </c>
      <c r="V328" s="157"/>
      <c r="W328" s="157"/>
      <c r="X328" s="157"/>
      <c r="Y328" s="157"/>
      <c r="Z328" s="215"/>
      <c r="AA328" s="157"/>
      <c r="AB328" s="157"/>
      <c r="AC328" s="157"/>
      <c r="AD328" s="141">
        <f t="shared" si="202"/>
        <v>0</v>
      </c>
      <c r="AE328" s="157"/>
      <c r="AF328" s="157"/>
      <c r="AG328" s="157"/>
      <c r="AH328" s="157"/>
      <c r="AI328" s="215"/>
      <c r="AJ328" s="157"/>
      <c r="AK328" s="157"/>
      <c r="AL328" s="157"/>
      <c r="AM328" s="157"/>
      <c r="AN328" s="157"/>
      <c r="AO328" s="157"/>
      <c r="AP328" s="157"/>
      <c r="AQ328" s="157"/>
      <c r="AR328" s="157"/>
      <c r="AS328" s="157"/>
      <c r="AT328" s="157"/>
      <c r="AU328" s="157"/>
      <c r="AV328" s="215"/>
      <c r="AW328" s="157"/>
      <c r="AX328" s="157"/>
      <c r="AY328" s="157"/>
      <c r="AZ328" s="157"/>
      <c r="BA328" s="157"/>
      <c r="BB328" s="157"/>
      <c r="BC328" s="157"/>
      <c r="BD328" s="157"/>
      <c r="BE328" s="157"/>
      <c r="BF328" s="157"/>
      <c r="BG328" s="140">
        <f t="shared" si="197"/>
        <v>0</v>
      </c>
      <c r="BH328" s="56"/>
      <c r="BI328" s="228"/>
      <c r="BJ328" s="56"/>
      <c r="BK328" s="152" t="s">
        <v>409</v>
      </c>
      <c r="BL328" s="149" t="s">
        <v>131</v>
      </c>
      <c r="BM328" s="149" t="s">
        <v>418</v>
      </c>
      <c r="BN328" s="149" t="s">
        <v>113</v>
      </c>
      <c r="BO328" s="149" t="s">
        <v>512</v>
      </c>
      <c r="BP328" s="149" t="s">
        <v>606</v>
      </c>
      <c r="BQ328" s="60" t="s">
        <v>392</v>
      </c>
      <c r="BR328" s="46"/>
      <c r="BS328" s="46"/>
      <c r="BT328" s="170" t="s">
        <v>153</v>
      </c>
      <c r="BU328" s="137"/>
      <c r="BV328" s="46"/>
      <c r="BW328" s="46"/>
      <c r="BX328" s="46"/>
      <c r="BY328" s="46"/>
      <c r="BZ328" s="46">
        <f t="shared" si="199"/>
        <v>0.4</v>
      </c>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DF328" s="46" t="s">
        <v>705</v>
      </c>
      <c r="DR328" s="46" t="s">
        <v>852</v>
      </c>
    </row>
    <row r="329" spans="1:125" ht="56.25" hidden="1" x14ac:dyDescent="0.3">
      <c r="A329" s="149">
        <v>18</v>
      </c>
      <c r="B329" s="56" t="s">
        <v>717</v>
      </c>
      <c r="C329" s="140">
        <f t="shared" si="159"/>
        <v>2</v>
      </c>
      <c r="D329" s="140"/>
      <c r="E329" s="140">
        <f t="shared" si="186"/>
        <v>2</v>
      </c>
      <c r="F329" s="140">
        <f t="shared" si="187"/>
        <v>2</v>
      </c>
      <c r="G329" s="140">
        <f t="shared" si="198"/>
        <v>0</v>
      </c>
      <c r="H329" s="215"/>
      <c r="I329" s="157"/>
      <c r="J329" s="157"/>
      <c r="K329" s="215">
        <v>1.5</v>
      </c>
      <c r="L329" s="215">
        <v>0.5</v>
      </c>
      <c r="M329" s="140">
        <f t="shared" si="200"/>
        <v>0</v>
      </c>
      <c r="N329" s="215"/>
      <c r="O329" s="157"/>
      <c r="P329" s="215"/>
      <c r="Q329" s="157"/>
      <c r="R329" s="215"/>
      <c r="S329" s="157"/>
      <c r="T329" s="157"/>
      <c r="U329" s="140">
        <f t="shared" si="201"/>
        <v>0</v>
      </c>
      <c r="V329" s="157"/>
      <c r="W329" s="157"/>
      <c r="X329" s="157"/>
      <c r="Y329" s="157"/>
      <c r="Z329" s="215"/>
      <c r="AA329" s="157"/>
      <c r="AB329" s="157"/>
      <c r="AC329" s="157"/>
      <c r="AD329" s="141">
        <f t="shared" si="202"/>
        <v>0</v>
      </c>
      <c r="AE329" s="157"/>
      <c r="AF329" s="157"/>
      <c r="AG329" s="157"/>
      <c r="AH329" s="157"/>
      <c r="AI329" s="157"/>
      <c r="AJ329" s="157"/>
      <c r="AK329" s="157"/>
      <c r="AL329" s="157"/>
      <c r="AM329" s="157"/>
      <c r="AN329" s="157"/>
      <c r="AO329" s="157"/>
      <c r="AP329" s="157"/>
      <c r="AQ329" s="157"/>
      <c r="AR329" s="157"/>
      <c r="AS329" s="157"/>
      <c r="AT329" s="157"/>
      <c r="AU329" s="157"/>
      <c r="AV329" s="215"/>
      <c r="AW329" s="157"/>
      <c r="AX329" s="157"/>
      <c r="AY329" s="157"/>
      <c r="AZ329" s="157"/>
      <c r="BA329" s="157"/>
      <c r="BB329" s="157"/>
      <c r="BC329" s="157"/>
      <c r="BD329" s="157"/>
      <c r="BE329" s="157"/>
      <c r="BF329" s="157"/>
      <c r="BG329" s="140">
        <f t="shared" si="197"/>
        <v>0</v>
      </c>
      <c r="BH329" s="56"/>
      <c r="BI329" s="56"/>
      <c r="BJ329" s="56"/>
      <c r="BK329" s="152" t="s">
        <v>409</v>
      </c>
      <c r="BL329" s="149" t="s">
        <v>139</v>
      </c>
      <c r="BM329" s="154" t="s">
        <v>613</v>
      </c>
      <c r="BN329" s="149" t="s">
        <v>113</v>
      </c>
      <c r="BO329" s="149" t="s">
        <v>716</v>
      </c>
      <c r="BP329" s="149" t="s">
        <v>606</v>
      </c>
      <c r="BQ329" s="60" t="s">
        <v>393</v>
      </c>
      <c r="BR329" s="46"/>
      <c r="BS329" s="268"/>
      <c r="BT329" s="170" t="s">
        <v>75</v>
      </c>
      <c r="BU329" s="268"/>
      <c r="BV329" s="46"/>
      <c r="BW329" s="46"/>
      <c r="BX329" s="46"/>
      <c r="BY329" s="46"/>
      <c r="BZ329" s="46">
        <f t="shared" si="199"/>
        <v>2</v>
      </c>
      <c r="CA329" s="46"/>
      <c r="CB329" s="46"/>
      <c r="CC329" s="46"/>
      <c r="CD329" s="46"/>
      <c r="CE329" s="46"/>
      <c r="CF329" s="46"/>
      <c r="CG329" s="46"/>
      <c r="CH329" s="46"/>
      <c r="CI329" s="46"/>
      <c r="CJ329" s="46"/>
      <c r="CK329" s="46"/>
      <c r="CL329" s="46"/>
      <c r="CM329" s="46"/>
      <c r="CN329" s="46"/>
      <c r="CO329" s="46"/>
      <c r="CP329" s="46"/>
      <c r="CQ329" s="46"/>
      <c r="CR329" s="46"/>
      <c r="CS329" s="46"/>
      <c r="CT329" s="46"/>
      <c r="CU329" s="46"/>
      <c r="CV329" s="46"/>
      <c r="CW329" s="46"/>
      <c r="CX329" s="46"/>
      <c r="CY329" s="46"/>
      <c r="DF329" s="46" t="s">
        <v>718</v>
      </c>
      <c r="DR329" s="46" t="s">
        <v>852</v>
      </c>
    </row>
    <row r="330" spans="1:125" hidden="1" x14ac:dyDescent="0.3">
      <c r="A330" s="149">
        <v>19</v>
      </c>
      <c r="B330" s="56" t="s">
        <v>702</v>
      </c>
      <c r="C330" s="140">
        <f t="shared" ref="C330:C366" si="203">D330+E330</f>
        <v>0.5</v>
      </c>
      <c r="D330" s="140"/>
      <c r="E330" s="140">
        <f t="shared" si="186"/>
        <v>0.5</v>
      </c>
      <c r="F330" s="140">
        <f t="shared" si="187"/>
        <v>0.5</v>
      </c>
      <c r="G330" s="140">
        <f t="shared" si="198"/>
        <v>0</v>
      </c>
      <c r="H330" s="215"/>
      <c r="I330" s="157"/>
      <c r="J330" s="157"/>
      <c r="K330" s="215">
        <v>0.5</v>
      </c>
      <c r="L330" s="215"/>
      <c r="M330" s="140">
        <f t="shared" si="200"/>
        <v>0</v>
      </c>
      <c r="N330" s="215"/>
      <c r="O330" s="157"/>
      <c r="P330" s="215"/>
      <c r="Q330" s="157"/>
      <c r="R330" s="215"/>
      <c r="S330" s="157"/>
      <c r="T330" s="157"/>
      <c r="U330" s="140">
        <f t="shared" si="201"/>
        <v>0</v>
      </c>
      <c r="V330" s="157"/>
      <c r="W330" s="157"/>
      <c r="X330" s="157"/>
      <c r="Y330" s="157"/>
      <c r="Z330" s="215"/>
      <c r="AA330" s="157"/>
      <c r="AB330" s="157"/>
      <c r="AC330" s="157"/>
      <c r="AD330" s="141">
        <f t="shared" si="202"/>
        <v>0</v>
      </c>
      <c r="AE330" s="157"/>
      <c r="AF330" s="157"/>
      <c r="AG330" s="157"/>
      <c r="AH330" s="157"/>
      <c r="AI330" s="157"/>
      <c r="AJ330" s="157"/>
      <c r="AK330" s="157"/>
      <c r="AL330" s="157"/>
      <c r="AM330" s="157"/>
      <c r="AN330" s="157"/>
      <c r="AO330" s="157"/>
      <c r="AP330" s="157"/>
      <c r="AQ330" s="157"/>
      <c r="AR330" s="157"/>
      <c r="AS330" s="157"/>
      <c r="AT330" s="157"/>
      <c r="AU330" s="157"/>
      <c r="AV330" s="215"/>
      <c r="AW330" s="157"/>
      <c r="AX330" s="157"/>
      <c r="AY330" s="157"/>
      <c r="AZ330" s="157"/>
      <c r="BA330" s="157"/>
      <c r="BB330" s="157"/>
      <c r="BC330" s="157"/>
      <c r="BD330" s="157"/>
      <c r="BE330" s="157"/>
      <c r="BF330" s="157"/>
      <c r="BG330" s="140">
        <f t="shared" si="197"/>
        <v>0</v>
      </c>
      <c r="BH330" s="56"/>
      <c r="BI330" s="56"/>
      <c r="BJ330" s="56"/>
      <c r="BK330" s="152" t="s">
        <v>409</v>
      </c>
      <c r="BL330" s="149" t="s">
        <v>139</v>
      </c>
      <c r="BM330" s="154" t="s">
        <v>616</v>
      </c>
      <c r="BN330" s="149" t="s">
        <v>113</v>
      </c>
      <c r="BO330" s="149" t="s">
        <v>512</v>
      </c>
      <c r="BP330" s="149" t="s">
        <v>606</v>
      </c>
      <c r="BQ330" s="60" t="s">
        <v>392</v>
      </c>
      <c r="BR330" s="46"/>
      <c r="BS330" s="268"/>
      <c r="BT330" s="170" t="s">
        <v>166</v>
      </c>
      <c r="BU330" s="268"/>
      <c r="BV330" s="46"/>
      <c r="BW330" s="46"/>
      <c r="BX330" s="46"/>
      <c r="BY330" s="46"/>
      <c r="BZ330" s="46">
        <f t="shared" si="199"/>
        <v>0.5</v>
      </c>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c r="CY330" s="46"/>
      <c r="DF330" s="46" t="s">
        <v>456</v>
      </c>
      <c r="DR330" s="46" t="s">
        <v>852</v>
      </c>
    </row>
    <row r="331" spans="1:125" hidden="1" x14ac:dyDescent="0.3">
      <c r="A331" s="149">
        <v>20</v>
      </c>
      <c r="B331" s="56" t="s">
        <v>703</v>
      </c>
      <c r="C331" s="140">
        <f t="shared" si="203"/>
        <v>0.5</v>
      </c>
      <c r="D331" s="140"/>
      <c r="E331" s="140">
        <f t="shared" si="186"/>
        <v>0.5</v>
      </c>
      <c r="F331" s="140">
        <f t="shared" si="187"/>
        <v>0.5</v>
      </c>
      <c r="G331" s="140">
        <f t="shared" si="198"/>
        <v>0</v>
      </c>
      <c r="H331" s="215"/>
      <c r="I331" s="157"/>
      <c r="J331" s="157"/>
      <c r="K331" s="215"/>
      <c r="L331" s="215">
        <v>0.5</v>
      </c>
      <c r="M331" s="140">
        <f t="shared" si="200"/>
        <v>0</v>
      </c>
      <c r="N331" s="215"/>
      <c r="O331" s="157"/>
      <c r="P331" s="215"/>
      <c r="Q331" s="157"/>
      <c r="R331" s="215"/>
      <c r="S331" s="157"/>
      <c r="T331" s="157"/>
      <c r="U331" s="140">
        <f t="shared" si="201"/>
        <v>0</v>
      </c>
      <c r="V331" s="157"/>
      <c r="W331" s="157"/>
      <c r="X331" s="157"/>
      <c r="Y331" s="157"/>
      <c r="Z331" s="215"/>
      <c r="AA331" s="157"/>
      <c r="AB331" s="157"/>
      <c r="AC331" s="157"/>
      <c r="AD331" s="141">
        <f t="shared" si="202"/>
        <v>0</v>
      </c>
      <c r="AE331" s="157"/>
      <c r="AF331" s="157"/>
      <c r="AG331" s="157"/>
      <c r="AH331" s="157"/>
      <c r="AI331" s="157"/>
      <c r="AJ331" s="157"/>
      <c r="AK331" s="157"/>
      <c r="AL331" s="157"/>
      <c r="AM331" s="157"/>
      <c r="AN331" s="157"/>
      <c r="AO331" s="157"/>
      <c r="AP331" s="157"/>
      <c r="AQ331" s="157"/>
      <c r="AR331" s="157"/>
      <c r="AS331" s="157"/>
      <c r="AT331" s="157"/>
      <c r="AU331" s="157"/>
      <c r="AV331" s="215"/>
      <c r="AW331" s="157"/>
      <c r="AX331" s="157"/>
      <c r="AY331" s="157"/>
      <c r="AZ331" s="157"/>
      <c r="BA331" s="157"/>
      <c r="BB331" s="157"/>
      <c r="BC331" s="157"/>
      <c r="BD331" s="157"/>
      <c r="BE331" s="157"/>
      <c r="BF331" s="157"/>
      <c r="BG331" s="140">
        <f t="shared" si="197"/>
        <v>0</v>
      </c>
      <c r="BH331" s="56"/>
      <c r="BI331" s="56"/>
      <c r="BJ331" s="56"/>
      <c r="BK331" s="152" t="s">
        <v>409</v>
      </c>
      <c r="BL331" s="149" t="s">
        <v>139</v>
      </c>
      <c r="BM331" s="154" t="s">
        <v>614</v>
      </c>
      <c r="BN331" s="149" t="s">
        <v>113</v>
      </c>
      <c r="BO331" s="149" t="s">
        <v>512</v>
      </c>
      <c r="BP331" s="149" t="s">
        <v>606</v>
      </c>
      <c r="BQ331" s="60" t="s">
        <v>392</v>
      </c>
      <c r="BR331" s="46"/>
      <c r="BS331" s="268"/>
      <c r="BT331" s="170" t="s">
        <v>319</v>
      </c>
      <c r="BU331" s="268"/>
      <c r="BV331" s="46"/>
      <c r="BW331" s="46"/>
      <c r="BX331" s="46"/>
      <c r="BY331" s="46"/>
      <c r="BZ331" s="46">
        <f t="shared" si="199"/>
        <v>0.5</v>
      </c>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DF331" s="46" t="s">
        <v>456</v>
      </c>
      <c r="DR331" s="46" t="s">
        <v>852</v>
      </c>
    </row>
    <row r="332" spans="1:125" hidden="1" x14ac:dyDescent="0.3">
      <c r="A332" s="149">
        <v>21</v>
      </c>
      <c r="B332" s="56" t="s">
        <v>704</v>
      </c>
      <c r="C332" s="140">
        <f t="shared" si="203"/>
        <v>0.5</v>
      </c>
      <c r="D332" s="140"/>
      <c r="E332" s="140">
        <f t="shared" si="186"/>
        <v>0.5</v>
      </c>
      <c r="F332" s="140">
        <f t="shared" si="187"/>
        <v>0.5</v>
      </c>
      <c r="G332" s="140">
        <f t="shared" si="198"/>
        <v>0</v>
      </c>
      <c r="H332" s="215"/>
      <c r="I332" s="157"/>
      <c r="J332" s="157"/>
      <c r="K332" s="215">
        <v>0.5</v>
      </c>
      <c r="L332" s="215"/>
      <c r="M332" s="140">
        <f t="shared" si="200"/>
        <v>0</v>
      </c>
      <c r="N332" s="215"/>
      <c r="O332" s="157"/>
      <c r="P332" s="215"/>
      <c r="Q332" s="157"/>
      <c r="R332" s="215"/>
      <c r="S332" s="157"/>
      <c r="T332" s="157"/>
      <c r="U332" s="140">
        <f t="shared" si="201"/>
        <v>0</v>
      </c>
      <c r="V332" s="157"/>
      <c r="W332" s="157"/>
      <c r="X332" s="157"/>
      <c r="Y332" s="157"/>
      <c r="Z332" s="215"/>
      <c r="AA332" s="157"/>
      <c r="AB332" s="157"/>
      <c r="AC332" s="157"/>
      <c r="AD332" s="141">
        <f t="shared" si="202"/>
        <v>0</v>
      </c>
      <c r="AE332" s="157"/>
      <c r="AF332" s="157"/>
      <c r="AG332" s="157"/>
      <c r="AH332" s="157"/>
      <c r="AI332" s="157"/>
      <c r="AJ332" s="157"/>
      <c r="AK332" s="157"/>
      <c r="AL332" s="157"/>
      <c r="AM332" s="157"/>
      <c r="AN332" s="157"/>
      <c r="AO332" s="157"/>
      <c r="AP332" s="157"/>
      <c r="AQ332" s="157"/>
      <c r="AR332" s="157"/>
      <c r="AS332" s="157"/>
      <c r="AT332" s="157"/>
      <c r="AU332" s="157"/>
      <c r="AV332" s="215"/>
      <c r="AW332" s="157"/>
      <c r="AX332" s="157"/>
      <c r="AY332" s="157"/>
      <c r="AZ332" s="157"/>
      <c r="BA332" s="157"/>
      <c r="BB332" s="157"/>
      <c r="BC332" s="157"/>
      <c r="BD332" s="157"/>
      <c r="BE332" s="157"/>
      <c r="BF332" s="157"/>
      <c r="BG332" s="140">
        <f t="shared" si="197"/>
        <v>0</v>
      </c>
      <c r="BH332" s="56"/>
      <c r="BI332" s="56"/>
      <c r="BJ332" s="56"/>
      <c r="BK332" s="152" t="s">
        <v>409</v>
      </c>
      <c r="BL332" s="149" t="s">
        <v>139</v>
      </c>
      <c r="BM332" s="154" t="s">
        <v>615</v>
      </c>
      <c r="BN332" s="149" t="s">
        <v>113</v>
      </c>
      <c r="BO332" s="149" t="s">
        <v>512</v>
      </c>
      <c r="BP332" s="149" t="s">
        <v>606</v>
      </c>
      <c r="BQ332" s="60" t="s">
        <v>392</v>
      </c>
      <c r="BR332" s="46"/>
      <c r="BS332" s="268"/>
      <c r="BT332" s="170" t="s">
        <v>71</v>
      </c>
      <c r="BU332" s="268"/>
      <c r="BV332" s="46"/>
      <c r="BW332" s="46"/>
      <c r="BX332" s="46"/>
      <c r="BY332" s="46"/>
      <c r="BZ332" s="46">
        <f t="shared" si="199"/>
        <v>0.5</v>
      </c>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DF332" s="46" t="s">
        <v>456</v>
      </c>
      <c r="DR332" s="46" t="s">
        <v>852</v>
      </c>
    </row>
    <row r="333" spans="1:125" ht="56.25" hidden="1" x14ac:dyDescent="0.3">
      <c r="A333" s="149">
        <v>22</v>
      </c>
      <c r="B333" s="56" t="s">
        <v>708</v>
      </c>
      <c r="C333" s="140">
        <f t="shared" si="203"/>
        <v>0.5</v>
      </c>
      <c r="D333" s="140"/>
      <c r="E333" s="140">
        <f t="shared" si="186"/>
        <v>0.5</v>
      </c>
      <c r="F333" s="140">
        <f t="shared" si="187"/>
        <v>0.5</v>
      </c>
      <c r="G333" s="140">
        <f t="shared" si="198"/>
        <v>0</v>
      </c>
      <c r="H333" s="157"/>
      <c r="I333" s="157"/>
      <c r="J333" s="157"/>
      <c r="K333" s="215">
        <v>0.5</v>
      </c>
      <c r="L333" s="215"/>
      <c r="M333" s="140">
        <f t="shared" si="200"/>
        <v>0</v>
      </c>
      <c r="N333" s="157"/>
      <c r="O333" s="157"/>
      <c r="P333" s="215"/>
      <c r="Q333" s="157"/>
      <c r="R333" s="157"/>
      <c r="S333" s="157"/>
      <c r="T333" s="157"/>
      <c r="U333" s="140">
        <f t="shared" si="201"/>
        <v>0</v>
      </c>
      <c r="V333" s="157"/>
      <c r="W333" s="157"/>
      <c r="X333" s="157"/>
      <c r="Y333" s="157"/>
      <c r="Z333" s="157"/>
      <c r="AA333" s="157"/>
      <c r="AB333" s="157"/>
      <c r="AC333" s="157"/>
      <c r="AD333" s="141">
        <f t="shared" si="202"/>
        <v>0</v>
      </c>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40">
        <f t="shared" si="197"/>
        <v>0</v>
      </c>
      <c r="BH333" s="56"/>
      <c r="BI333" s="56"/>
      <c r="BJ333" s="56"/>
      <c r="BK333" s="152" t="s">
        <v>409</v>
      </c>
      <c r="BL333" s="156" t="s">
        <v>132</v>
      </c>
      <c r="BM333" s="149" t="s">
        <v>426</v>
      </c>
      <c r="BN333" s="149" t="s">
        <v>113</v>
      </c>
      <c r="BO333" s="149" t="s">
        <v>512</v>
      </c>
      <c r="BP333" s="149" t="s">
        <v>606</v>
      </c>
      <c r="BQ333" s="60" t="s">
        <v>392</v>
      </c>
      <c r="BR333" s="46"/>
      <c r="BS333" s="46"/>
      <c r="BT333" s="170" t="s">
        <v>153</v>
      </c>
      <c r="BU333" s="46"/>
      <c r="BV333" s="46"/>
      <c r="BW333" s="46"/>
      <c r="BX333" s="46"/>
      <c r="BY333" s="46"/>
      <c r="BZ333" s="46">
        <f t="shared" si="199"/>
        <v>0.5</v>
      </c>
      <c r="CA333" s="46"/>
      <c r="CB333" s="46"/>
      <c r="CC333" s="46"/>
      <c r="CD333" s="46"/>
      <c r="CE333" s="46"/>
      <c r="CF333" s="46"/>
      <c r="CG333" s="46"/>
      <c r="CH333" s="46"/>
      <c r="CI333" s="46"/>
      <c r="CJ333" s="46"/>
      <c r="CK333" s="46"/>
      <c r="CL333" s="46"/>
      <c r="CM333" s="46"/>
      <c r="CN333" s="46"/>
      <c r="CO333" s="46"/>
      <c r="CP333" s="46"/>
      <c r="CQ333" s="46"/>
      <c r="CR333" s="46"/>
      <c r="CS333" s="46"/>
      <c r="CT333" s="46"/>
      <c r="CU333" s="46"/>
      <c r="CV333" s="46"/>
      <c r="CW333" s="46"/>
      <c r="CX333" s="46"/>
      <c r="CY333" s="46"/>
      <c r="DF333" s="46" t="s">
        <v>709</v>
      </c>
      <c r="DR333" s="46" t="s">
        <v>852</v>
      </c>
    </row>
    <row r="334" spans="1:125" ht="37.5" x14ac:dyDescent="0.3">
      <c r="A334" s="149">
        <v>23</v>
      </c>
      <c r="B334" s="56" t="s">
        <v>320</v>
      </c>
      <c r="C334" s="140">
        <f t="shared" si="203"/>
        <v>1</v>
      </c>
      <c r="D334" s="140"/>
      <c r="E334" s="140">
        <f t="shared" si="186"/>
        <v>1</v>
      </c>
      <c r="F334" s="140">
        <f t="shared" si="187"/>
        <v>1</v>
      </c>
      <c r="G334" s="140">
        <f t="shared" si="198"/>
        <v>0</v>
      </c>
      <c r="H334" s="157"/>
      <c r="I334" s="157"/>
      <c r="J334" s="157"/>
      <c r="K334" s="168">
        <v>0.5</v>
      </c>
      <c r="L334" s="168">
        <v>0.5</v>
      </c>
      <c r="M334" s="140">
        <f t="shared" si="200"/>
        <v>0</v>
      </c>
      <c r="N334" s="157"/>
      <c r="O334" s="157"/>
      <c r="P334" s="157"/>
      <c r="Q334" s="157"/>
      <c r="R334" s="157"/>
      <c r="S334" s="157"/>
      <c r="T334" s="157"/>
      <c r="U334" s="140">
        <f t="shared" si="201"/>
        <v>0</v>
      </c>
      <c r="V334" s="157"/>
      <c r="W334" s="157"/>
      <c r="X334" s="157"/>
      <c r="Y334" s="157"/>
      <c r="Z334" s="157"/>
      <c r="AA334" s="157"/>
      <c r="AB334" s="157"/>
      <c r="AC334" s="157"/>
      <c r="AD334" s="141">
        <f t="shared" si="202"/>
        <v>0</v>
      </c>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40">
        <f t="shared" si="197"/>
        <v>0</v>
      </c>
      <c r="BH334" s="56"/>
      <c r="BI334" s="56"/>
      <c r="BJ334" s="56"/>
      <c r="BK334" s="152" t="s">
        <v>409</v>
      </c>
      <c r="BL334" s="156" t="s">
        <v>450</v>
      </c>
      <c r="BM334" s="149" t="s">
        <v>640</v>
      </c>
      <c r="BN334" s="149" t="s">
        <v>113</v>
      </c>
      <c r="BO334" s="149" t="s">
        <v>512</v>
      </c>
      <c r="BP334" s="149" t="s">
        <v>606</v>
      </c>
      <c r="BQ334" s="60" t="s">
        <v>392</v>
      </c>
      <c r="BT334" s="170" t="s">
        <v>153</v>
      </c>
      <c r="BZ334" s="39">
        <f t="shared" si="199"/>
        <v>1</v>
      </c>
      <c r="CZ334" s="46" t="s">
        <v>464</v>
      </c>
      <c r="DR334" s="46" t="s">
        <v>852</v>
      </c>
    </row>
    <row r="335" spans="1:125" s="26" customFormat="1" ht="37.5" hidden="1" x14ac:dyDescent="0.3">
      <c r="A335" s="27" t="s">
        <v>362</v>
      </c>
      <c r="B335" s="163" t="s">
        <v>363</v>
      </c>
      <c r="C335" s="140">
        <f t="shared" si="203"/>
        <v>2.5</v>
      </c>
      <c r="D335" s="141"/>
      <c r="E335" s="141">
        <f t="shared" si="186"/>
        <v>2.5</v>
      </c>
      <c r="F335" s="141">
        <f t="shared" si="187"/>
        <v>2.5</v>
      </c>
      <c r="G335" s="141">
        <f t="shared" ref="G335:L335" si="204">G336</f>
        <v>0</v>
      </c>
      <c r="H335" s="141">
        <f t="shared" si="204"/>
        <v>0</v>
      </c>
      <c r="I335" s="141">
        <f t="shared" si="204"/>
        <v>0</v>
      </c>
      <c r="J335" s="141">
        <f t="shared" si="204"/>
        <v>0</v>
      </c>
      <c r="K335" s="141">
        <f t="shared" si="204"/>
        <v>1.5</v>
      </c>
      <c r="L335" s="141">
        <f t="shared" si="204"/>
        <v>1</v>
      </c>
      <c r="M335" s="141">
        <f t="shared" si="200"/>
        <v>0</v>
      </c>
      <c r="N335" s="141">
        <f t="shared" ref="N335:T335" si="205">N336</f>
        <v>0</v>
      </c>
      <c r="O335" s="141">
        <f t="shared" si="205"/>
        <v>0</v>
      </c>
      <c r="P335" s="141">
        <f t="shared" si="205"/>
        <v>0</v>
      </c>
      <c r="Q335" s="141">
        <f t="shared" si="205"/>
        <v>0</v>
      </c>
      <c r="R335" s="141">
        <f t="shared" si="205"/>
        <v>0</v>
      </c>
      <c r="S335" s="141">
        <f t="shared" si="205"/>
        <v>0</v>
      </c>
      <c r="T335" s="141">
        <f t="shared" si="205"/>
        <v>0</v>
      </c>
      <c r="U335" s="141">
        <f t="shared" si="201"/>
        <v>0</v>
      </c>
      <c r="V335" s="141">
        <f t="shared" ref="V335:AC335" si="206">V336</f>
        <v>0</v>
      </c>
      <c r="W335" s="141">
        <f t="shared" si="206"/>
        <v>0</v>
      </c>
      <c r="X335" s="141">
        <f t="shared" si="206"/>
        <v>0</v>
      </c>
      <c r="Y335" s="141">
        <f t="shared" si="206"/>
        <v>0</v>
      </c>
      <c r="Z335" s="141">
        <f t="shared" si="206"/>
        <v>0</v>
      </c>
      <c r="AA335" s="141">
        <f t="shared" si="206"/>
        <v>0</v>
      </c>
      <c r="AB335" s="141">
        <f t="shared" si="206"/>
        <v>0</v>
      </c>
      <c r="AC335" s="141">
        <f t="shared" si="206"/>
        <v>0</v>
      </c>
      <c r="AD335" s="141">
        <f t="shared" si="202"/>
        <v>0</v>
      </c>
      <c r="AE335" s="141">
        <f t="shared" ref="AE335:BF335" si="207">AE336</f>
        <v>0</v>
      </c>
      <c r="AF335" s="141">
        <f t="shared" si="207"/>
        <v>0</v>
      </c>
      <c r="AG335" s="141">
        <f t="shared" si="207"/>
        <v>0</v>
      </c>
      <c r="AH335" s="141">
        <f t="shared" si="207"/>
        <v>0</v>
      </c>
      <c r="AI335" s="141">
        <f t="shared" si="207"/>
        <v>0</v>
      </c>
      <c r="AJ335" s="141">
        <f t="shared" si="207"/>
        <v>0</v>
      </c>
      <c r="AK335" s="141">
        <f t="shared" si="207"/>
        <v>0</v>
      </c>
      <c r="AL335" s="141">
        <f t="shared" si="207"/>
        <v>0</v>
      </c>
      <c r="AM335" s="141">
        <f t="shared" si="207"/>
        <v>0</v>
      </c>
      <c r="AN335" s="141">
        <f t="shared" si="207"/>
        <v>0</v>
      </c>
      <c r="AO335" s="141">
        <f t="shared" si="207"/>
        <v>0</v>
      </c>
      <c r="AP335" s="141">
        <f t="shared" si="207"/>
        <v>0</v>
      </c>
      <c r="AQ335" s="141">
        <f t="shared" si="207"/>
        <v>0</v>
      </c>
      <c r="AR335" s="141">
        <f t="shared" si="207"/>
        <v>0</v>
      </c>
      <c r="AS335" s="141">
        <f t="shared" si="207"/>
        <v>0</v>
      </c>
      <c r="AT335" s="141">
        <f t="shared" si="207"/>
        <v>0</v>
      </c>
      <c r="AU335" s="141">
        <f t="shared" si="207"/>
        <v>0</v>
      </c>
      <c r="AV335" s="141">
        <f t="shared" si="207"/>
        <v>0</v>
      </c>
      <c r="AW335" s="141">
        <f t="shared" si="207"/>
        <v>0</v>
      </c>
      <c r="AX335" s="141">
        <f t="shared" si="207"/>
        <v>0</v>
      </c>
      <c r="AY335" s="141">
        <f t="shared" si="207"/>
        <v>0</v>
      </c>
      <c r="AZ335" s="141">
        <f t="shared" si="207"/>
        <v>0</v>
      </c>
      <c r="BA335" s="141">
        <f t="shared" si="207"/>
        <v>0</v>
      </c>
      <c r="BB335" s="141">
        <f t="shared" si="207"/>
        <v>0</v>
      </c>
      <c r="BC335" s="141">
        <f t="shared" si="207"/>
        <v>0</v>
      </c>
      <c r="BD335" s="141">
        <f t="shared" si="207"/>
        <v>0</v>
      </c>
      <c r="BE335" s="141">
        <f t="shared" si="207"/>
        <v>0</v>
      </c>
      <c r="BF335" s="141">
        <f t="shared" si="207"/>
        <v>0</v>
      </c>
      <c r="BG335" s="141">
        <f t="shared" si="197"/>
        <v>0</v>
      </c>
      <c r="BH335" s="141">
        <f>BH336</f>
        <v>0</v>
      </c>
      <c r="BI335" s="141">
        <f>BI336</f>
        <v>0</v>
      </c>
      <c r="BJ335" s="141">
        <f>BJ336</f>
        <v>0</v>
      </c>
      <c r="BK335" s="29"/>
      <c r="BL335" s="29"/>
      <c r="BM335" s="29"/>
      <c r="BN335" s="29"/>
      <c r="BO335" s="29"/>
      <c r="BP335" s="143">
        <v>0</v>
      </c>
      <c r="BQ335" s="164"/>
      <c r="BZ335" s="39"/>
    </row>
    <row r="336" spans="1:125" s="250" customFormat="1" ht="37.5" hidden="1" x14ac:dyDescent="0.3">
      <c r="A336" s="264">
        <v>1</v>
      </c>
      <c r="B336" s="434" t="s">
        <v>374</v>
      </c>
      <c r="C336" s="241">
        <f t="shared" si="203"/>
        <v>2.5</v>
      </c>
      <c r="D336" s="241"/>
      <c r="E336" s="241">
        <f t="shared" si="186"/>
        <v>2.5</v>
      </c>
      <c r="F336" s="241">
        <f t="shared" si="187"/>
        <v>2.5</v>
      </c>
      <c r="G336" s="140">
        <f>H336+I336+J336</f>
        <v>0</v>
      </c>
      <c r="H336" s="140"/>
      <c r="I336" s="140"/>
      <c r="J336" s="140"/>
      <c r="K336" s="435">
        <v>1.5</v>
      </c>
      <c r="L336" s="241">
        <v>1</v>
      </c>
      <c r="M336" s="241">
        <f t="shared" si="200"/>
        <v>0</v>
      </c>
      <c r="N336" s="241"/>
      <c r="O336" s="140"/>
      <c r="P336" s="241"/>
      <c r="Q336" s="241"/>
      <c r="R336" s="140"/>
      <c r="S336" s="140"/>
      <c r="T336" s="140"/>
      <c r="U336" s="241">
        <f t="shared" si="201"/>
        <v>0</v>
      </c>
      <c r="V336" s="140"/>
      <c r="W336" s="140"/>
      <c r="X336" s="140"/>
      <c r="Y336" s="140"/>
      <c r="Z336" s="140"/>
      <c r="AA336" s="140"/>
      <c r="AB336" s="140"/>
      <c r="AC336" s="140"/>
      <c r="AD336" s="141">
        <f t="shared" si="202"/>
        <v>0</v>
      </c>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f t="shared" si="197"/>
        <v>0</v>
      </c>
      <c r="BH336" s="140"/>
      <c r="BI336" s="140"/>
      <c r="BJ336" s="140"/>
      <c r="BK336" s="152" t="s">
        <v>409</v>
      </c>
      <c r="BL336" s="248" t="s">
        <v>161</v>
      </c>
      <c r="BM336" s="205"/>
      <c r="BN336" s="264" t="s">
        <v>114</v>
      </c>
      <c r="BO336" s="264" t="s">
        <v>512</v>
      </c>
      <c r="BP336" s="239" t="s">
        <v>606</v>
      </c>
      <c r="BQ336" s="60" t="s">
        <v>393</v>
      </c>
      <c r="BR336" s="39"/>
      <c r="BS336" s="39"/>
      <c r="BT336" s="39"/>
      <c r="BU336" s="39"/>
      <c r="BV336" s="39"/>
      <c r="BW336" s="39"/>
      <c r="BX336" s="39"/>
      <c r="BY336" s="39"/>
      <c r="BZ336" s="39">
        <f>SUM(G336:BJ336)</f>
        <v>2.5</v>
      </c>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46"/>
      <c r="DA336" s="46"/>
      <c r="DB336" s="46"/>
      <c r="DC336" s="46"/>
      <c r="DD336" s="46"/>
      <c r="DE336" s="46"/>
      <c r="DF336" s="46"/>
      <c r="DG336" s="46"/>
      <c r="DH336" s="46"/>
      <c r="DI336" s="46"/>
      <c r="DJ336" s="46"/>
      <c r="DK336" s="46"/>
      <c r="DL336" s="46"/>
      <c r="DM336" s="46"/>
      <c r="DN336" s="46"/>
      <c r="DO336" s="46"/>
      <c r="DP336" s="46"/>
      <c r="DQ336" s="46"/>
      <c r="DR336" s="250" t="s">
        <v>852</v>
      </c>
      <c r="DT336" s="250" t="s">
        <v>918</v>
      </c>
    </row>
    <row r="337" spans="1:124" s="26" customFormat="1" hidden="1" x14ac:dyDescent="0.3">
      <c r="A337" s="27" t="s">
        <v>364</v>
      </c>
      <c r="B337" s="163" t="s">
        <v>365</v>
      </c>
      <c r="C337" s="140">
        <f t="shared" si="203"/>
        <v>3.56</v>
      </c>
      <c r="D337" s="141">
        <f>SUM(D338:D340)</f>
        <v>0.91</v>
      </c>
      <c r="E337" s="141">
        <f t="shared" si="186"/>
        <v>2.65</v>
      </c>
      <c r="F337" s="141">
        <f t="shared" si="187"/>
        <v>2.65</v>
      </c>
      <c r="G337" s="141">
        <f t="shared" ref="G337:L337" si="208">SUM(G338:G341)</f>
        <v>0</v>
      </c>
      <c r="H337" s="141">
        <f t="shared" si="208"/>
        <v>0</v>
      </c>
      <c r="I337" s="141">
        <f t="shared" si="208"/>
        <v>0</v>
      </c>
      <c r="J337" s="141">
        <f t="shared" si="208"/>
        <v>0</v>
      </c>
      <c r="K337" s="141">
        <f t="shared" si="208"/>
        <v>2.0699999999999998</v>
      </c>
      <c r="L337" s="141">
        <f t="shared" si="208"/>
        <v>0.57999999999999996</v>
      </c>
      <c r="M337" s="141">
        <f t="shared" si="200"/>
        <v>0</v>
      </c>
      <c r="N337" s="141">
        <f t="shared" ref="N337:T337" si="209">SUM(N338:N341)</f>
        <v>0</v>
      </c>
      <c r="O337" s="141">
        <f t="shared" si="209"/>
        <v>0</v>
      </c>
      <c r="P337" s="141">
        <f t="shared" si="209"/>
        <v>0</v>
      </c>
      <c r="Q337" s="141">
        <f t="shared" si="209"/>
        <v>0</v>
      </c>
      <c r="R337" s="141">
        <f t="shared" si="209"/>
        <v>0</v>
      </c>
      <c r="S337" s="141">
        <f t="shared" si="209"/>
        <v>0</v>
      </c>
      <c r="T337" s="141">
        <f t="shared" si="209"/>
        <v>0</v>
      </c>
      <c r="U337" s="141">
        <f t="shared" si="201"/>
        <v>0</v>
      </c>
      <c r="V337" s="141">
        <f t="shared" ref="V337:AC337" si="210">SUM(V338:V341)</f>
        <v>0</v>
      </c>
      <c r="W337" s="141">
        <f t="shared" si="210"/>
        <v>0</v>
      </c>
      <c r="X337" s="141">
        <f t="shared" si="210"/>
        <v>0</v>
      </c>
      <c r="Y337" s="141">
        <f t="shared" si="210"/>
        <v>0</v>
      </c>
      <c r="Z337" s="141">
        <f t="shared" si="210"/>
        <v>0</v>
      </c>
      <c r="AA337" s="141">
        <f t="shared" si="210"/>
        <v>0</v>
      </c>
      <c r="AB337" s="141">
        <f t="shared" si="210"/>
        <v>0</v>
      </c>
      <c r="AC337" s="141">
        <f t="shared" si="210"/>
        <v>0</v>
      </c>
      <c r="AD337" s="141">
        <f t="shared" si="202"/>
        <v>0</v>
      </c>
      <c r="AE337" s="141">
        <f t="shared" ref="AE337:BF337" si="211">SUM(AE338:AE341)</f>
        <v>0</v>
      </c>
      <c r="AF337" s="141">
        <f t="shared" si="211"/>
        <v>0</v>
      </c>
      <c r="AG337" s="141">
        <f t="shared" si="211"/>
        <v>0</v>
      </c>
      <c r="AH337" s="141">
        <f t="shared" si="211"/>
        <v>0</v>
      </c>
      <c r="AI337" s="141">
        <f t="shared" si="211"/>
        <v>0</v>
      </c>
      <c r="AJ337" s="141">
        <f t="shared" si="211"/>
        <v>0</v>
      </c>
      <c r="AK337" s="141">
        <f t="shared" si="211"/>
        <v>0</v>
      </c>
      <c r="AL337" s="141">
        <f t="shared" si="211"/>
        <v>0</v>
      </c>
      <c r="AM337" s="141">
        <f t="shared" si="211"/>
        <v>0</v>
      </c>
      <c r="AN337" s="141">
        <f t="shared" si="211"/>
        <v>0</v>
      </c>
      <c r="AO337" s="141">
        <f t="shared" si="211"/>
        <v>0</v>
      </c>
      <c r="AP337" s="141">
        <f t="shared" si="211"/>
        <v>0</v>
      </c>
      <c r="AQ337" s="141">
        <f t="shared" si="211"/>
        <v>0</v>
      </c>
      <c r="AR337" s="141">
        <f t="shared" si="211"/>
        <v>0</v>
      </c>
      <c r="AS337" s="141">
        <f t="shared" si="211"/>
        <v>0</v>
      </c>
      <c r="AT337" s="141">
        <f t="shared" si="211"/>
        <v>0</v>
      </c>
      <c r="AU337" s="141">
        <f t="shared" si="211"/>
        <v>0</v>
      </c>
      <c r="AV337" s="141">
        <f t="shared" si="211"/>
        <v>0</v>
      </c>
      <c r="AW337" s="141">
        <f t="shared" si="211"/>
        <v>0</v>
      </c>
      <c r="AX337" s="141">
        <f t="shared" si="211"/>
        <v>0</v>
      </c>
      <c r="AY337" s="141">
        <f t="shared" si="211"/>
        <v>0</v>
      </c>
      <c r="AZ337" s="141">
        <f t="shared" si="211"/>
        <v>0</v>
      </c>
      <c r="BA337" s="141">
        <f t="shared" si="211"/>
        <v>0</v>
      </c>
      <c r="BB337" s="141">
        <f t="shared" si="211"/>
        <v>0</v>
      </c>
      <c r="BC337" s="141">
        <f t="shared" si="211"/>
        <v>0</v>
      </c>
      <c r="BD337" s="141">
        <f t="shared" si="211"/>
        <v>0</v>
      </c>
      <c r="BE337" s="141">
        <f t="shared" si="211"/>
        <v>0</v>
      </c>
      <c r="BF337" s="141">
        <f t="shared" si="211"/>
        <v>0</v>
      </c>
      <c r="BG337" s="141">
        <f t="shared" si="197"/>
        <v>0</v>
      </c>
      <c r="BH337" s="141">
        <f>SUM(BH338:BH341)</f>
        <v>0</v>
      </c>
      <c r="BI337" s="141">
        <f>SUM(BI338:BI341)</f>
        <v>0</v>
      </c>
      <c r="BJ337" s="141">
        <f>SUM(BJ338:BJ341)</f>
        <v>0</v>
      </c>
      <c r="BK337" s="29"/>
      <c r="BL337" s="29"/>
      <c r="BM337" s="29"/>
      <c r="BN337" s="29"/>
      <c r="BO337" s="29"/>
      <c r="BP337" s="143">
        <v>0</v>
      </c>
      <c r="BQ337" s="164"/>
      <c r="BZ337" s="39"/>
    </row>
    <row r="338" spans="1:124" ht="56.25" hidden="1" x14ac:dyDescent="0.3">
      <c r="A338" s="149">
        <v>1</v>
      </c>
      <c r="B338" s="269" t="s">
        <v>590</v>
      </c>
      <c r="C338" s="140">
        <f t="shared" si="203"/>
        <v>0.57999999999999996</v>
      </c>
      <c r="D338" s="140"/>
      <c r="E338" s="140">
        <f t="shared" si="186"/>
        <v>0.57999999999999996</v>
      </c>
      <c r="F338" s="140">
        <f t="shared" si="187"/>
        <v>0.57999999999999996</v>
      </c>
      <c r="G338" s="140">
        <f>H338+I338+J338</f>
        <v>0</v>
      </c>
      <c r="H338" s="219"/>
      <c r="I338" s="157"/>
      <c r="J338" s="157"/>
      <c r="K338" s="219"/>
      <c r="L338" s="219">
        <v>0.57999999999999996</v>
      </c>
      <c r="M338" s="140">
        <f t="shared" si="200"/>
        <v>0</v>
      </c>
      <c r="N338" s="219"/>
      <c r="O338" s="157"/>
      <c r="P338" s="219"/>
      <c r="Q338" s="157"/>
      <c r="R338" s="168"/>
      <c r="S338" s="157"/>
      <c r="T338" s="157"/>
      <c r="U338" s="140">
        <f t="shared" si="201"/>
        <v>0</v>
      </c>
      <c r="V338" s="157"/>
      <c r="W338" s="157"/>
      <c r="X338" s="157"/>
      <c r="Y338" s="157"/>
      <c r="Z338" s="157"/>
      <c r="AA338" s="157"/>
      <c r="AB338" s="157"/>
      <c r="AC338" s="157"/>
      <c r="AD338" s="141">
        <f t="shared" si="202"/>
        <v>0</v>
      </c>
      <c r="AE338" s="157"/>
      <c r="AF338" s="157"/>
      <c r="AG338" s="157"/>
      <c r="AH338" s="157"/>
      <c r="AI338" s="157"/>
      <c r="AJ338" s="157"/>
      <c r="AK338" s="157"/>
      <c r="AL338" s="157"/>
      <c r="AM338" s="157"/>
      <c r="AN338" s="157"/>
      <c r="AO338" s="157"/>
      <c r="AP338" s="157"/>
      <c r="AQ338" s="157"/>
      <c r="AR338" s="157"/>
      <c r="AS338" s="157"/>
      <c r="AT338" s="157"/>
      <c r="AU338" s="157"/>
      <c r="AV338" s="168"/>
      <c r="AW338" s="157"/>
      <c r="AX338" s="157"/>
      <c r="AY338" s="219"/>
      <c r="AZ338" s="168"/>
      <c r="BA338" s="157"/>
      <c r="BB338" s="157"/>
      <c r="BC338" s="157"/>
      <c r="BD338" s="219"/>
      <c r="BE338" s="157"/>
      <c r="BF338" s="157"/>
      <c r="BG338" s="140">
        <f t="shared" si="197"/>
        <v>0</v>
      </c>
      <c r="BH338" s="56"/>
      <c r="BI338" s="56"/>
      <c r="BJ338" s="56"/>
      <c r="BK338" s="152" t="s">
        <v>409</v>
      </c>
      <c r="BL338" s="149" t="s">
        <v>199</v>
      </c>
      <c r="BM338" s="149"/>
      <c r="BN338" s="153" t="s">
        <v>89</v>
      </c>
      <c r="BO338" s="149" t="s">
        <v>519</v>
      </c>
      <c r="BP338" s="149" t="s">
        <v>606</v>
      </c>
      <c r="BQ338" s="60" t="s">
        <v>392</v>
      </c>
      <c r="BT338" s="192" t="s">
        <v>75</v>
      </c>
      <c r="BU338" s="170" t="s">
        <v>200</v>
      </c>
      <c r="BZ338" s="39">
        <f>SUM(G338:BJ338)</f>
        <v>0.57999999999999996</v>
      </c>
      <c r="CE338" s="39" t="s">
        <v>520</v>
      </c>
      <c r="CZ338" s="46" t="s">
        <v>462</v>
      </c>
      <c r="DR338" s="46" t="s">
        <v>900</v>
      </c>
    </row>
    <row r="339" spans="1:124" ht="56.25" hidden="1" x14ac:dyDescent="0.3">
      <c r="A339" s="149">
        <v>2</v>
      </c>
      <c r="B339" s="269" t="s">
        <v>501</v>
      </c>
      <c r="C339" s="140">
        <f t="shared" si="203"/>
        <v>0.91</v>
      </c>
      <c r="D339" s="140">
        <v>0.91</v>
      </c>
      <c r="E339" s="140">
        <f t="shared" si="186"/>
        <v>0</v>
      </c>
      <c r="F339" s="140">
        <f t="shared" si="187"/>
        <v>0</v>
      </c>
      <c r="G339" s="140">
        <f>H339+I339+J339</f>
        <v>0</v>
      </c>
      <c r="H339" s="157"/>
      <c r="I339" s="157"/>
      <c r="J339" s="157"/>
      <c r="K339" s="157"/>
      <c r="L339" s="157"/>
      <c r="M339" s="140">
        <f t="shared" si="200"/>
        <v>0</v>
      </c>
      <c r="N339" s="157"/>
      <c r="O339" s="157"/>
      <c r="P339" s="157"/>
      <c r="Q339" s="157"/>
      <c r="R339" s="157"/>
      <c r="S339" s="157"/>
      <c r="T339" s="157"/>
      <c r="U339" s="140">
        <f t="shared" si="201"/>
        <v>0</v>
      </c>
      <c r="V339" s="157"/>
      <c r="W339" s="157"/>
      <c r="X339" s="157"/>
      <c r="Y339" s="157"/>
      <c r="Z339" s="157"/>
      <c r="AA339" s="157"/>
      <c r="AB339" s="157"/>
      <c r="AC339" s="157"/>
      <c r="AD339" s="141">
        <f t="shared" si="202"/>
        <v>0</v>
      </c>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40">
        <f t="shared" si="197"/>
        <v>0</v>
      </c>
      <c r="BH339" s="56"/>
      <c r="BI339" s="56"/>
      <c r="BJ339" s="56"/>
      <c r="BK339" s="152" t="s">
        <v>409</v>
      </c>
      <c r="BL339" s="153" t="s">
        <v>161</v>
      </c>
      <c r="BM339" s="149"/>
      <c r="BN339" s="149" t="s">
        <v>89</v>
      </c>
      <c r="BO339" s="149" t="s">
        <v>591</v>
      </c>
      <c r="BP339" s="149" t="s">
        <v>606</v>
      </c>
      <c r="BQ339" s="60" t="s">
        <v>392</v>
      </c>
      <c r="BT339" s="170" t="s">
        <v>166</v>
      </c>
      <c r="BZ339" s="39">
        <f>SUM(G339:BJ339)</f>
        <v>0</v>
      </c>
      <c r="CZ339" s="46" t="s">
        <v>464</v>
      </c>
      <c r="DG339" s="46" t="s">
        <v>723</v>
      </c>
      <c r="DR339" s="46" t="s">
        <v>852</v>
      </c>
    </row>
    <row r="340" spans="1:124" ht="56.25" x14ac:dyDescent="0.3">
      <c r="A340" s="149">
        <v>3</v>
      </c>
      <c r="B340" s="56" t="s">
        <v>367</v>
      </c>
      <c r="C340" s="140">
        <f t="shared" si="203"/>
        <v>7.0000000000000007E-2</v>
      </c>
      <c r="D340" s="140"/>
      <c r="E340" s="140">
        <f t="shared" si="186"/>
        <v>7.0000000000000007E-2</v>
      </c>
      <c r="F340" s="140">
        <f t="shared" si="187"/>
        <v>7.0000000000000007E-2</v>
      </c>
      <c r="G340" s="140">
        <f>H340+I340+J340</f>
        <v>0</v>
      </c>
      <c r="H340" s="157"/>
      <c r="I340" s="157"/>
      <c r="J340" s="157"/>
      <c r="K340" s="157">
        <v>7.0000000000000007E-2</v>
      </c>
      <c r="L340" s="157"/>
      <c r="M340" s="140">
        <f t="shared" si="200"/>
        <v>0</v>
      </c>
      <c r="N340" s="157"/>
      <c r="O340" s="157"/>
      <c r="P340" s="157"/>
      <c r="Q340" s="157"/>
      <c r="R340" s="157"/>
      <c r="S340" s="157"/>
      <c r="T340" s="157"/>
      <c r="U340" s="140">
        <f t="shared" si="201"/>
        <v>0</v>
      </c>
      <c r="V340" s="157"/>
      <c r="W340" s="157"/>
      <c r="X340" s="157"/>
      <c r="Y340" s="157"/>
      <c r="Z340" s="157"/>
      <c r="AA340" s="157"/>
      <c r="AB340" s="157"/>
      <c r="AC340" s="157"/>
      <c r="AD340" s="141">
        <f t="shared" si="202"/>
        <v>0</v>
      </c>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40">
        <f t="shared" si="197"/>
        <v>0</v>
      </c>
      <c r="BH340" s="56"/>
      <c r="BI340" s="56"/>
      <c r="BJ340" s="56"/>
      <c r="BK340" s="152" t="s">
        <v>409</v>
      </c>
      <c r="BL340" s="156" t="s">
        <v>450</v>
      </c>
      <c r="BM340" s="149"/>
      <c r="BN340" s="149" t="s">
        <v>89</v>
      </c>
      <c r="BO340" s="149" t="s">
        <v>591</v>
      </c>
      <c r="BP340" s="149" t="s">
        <v>606</v>
      </c>
      <c r="BQ340" s="60" t="s">
        <v>392</v>
      </c>
      <c r="BT340" s="170" t="s">
        <v>166</v>
      </c>
      <c r="BZ340" s="39">
        <f>SUM(G340:BJ340)</f>
        <v>7.0000000000000007E-2</v>
      </c>
      <c r="CZ340" s="46" t="s">
        <v>464</v>
      </c>
      <c r="DR340" s="46" t="s">
        <v>852</v>
      </c>
    </row>
    <row r="341" spans="1:124" ht="75" hidden="1" x14ac:dyDescent="0.3">
      <c r="A341" s="149">
        <v>4</v>
      </c>
      <c r="B341" s="188" t="s">
        <v>592</v>
      </c>
      <c r="C341" s="140">
        <f t="shared" si="203"/>
        <v>2</v>
      </c>
      <c r="D341" s="140"/>
      <c r="E341" s="140">
        <f t="shared" si="186"/>
        <v>2</v>
      </c>
      <c r="F341" s="140">
        <f t="shared" si="187"/>
        <v>2</v>
      </c>
      <c r="G341" s="140">
        <f>H341+I341+J341</f>
        <v>0</v>
      </c>
      <c r="H341" s="168"/>
      <c r="I341" s="157"/>
      <c r="J341" s="157"/>
      <c r="K341" s="140">
        <v>2</v>
      </c>
      <c r="L341" s="157"/>
      <c r="M341" s="140">
        <f t="shared" si="200"/>
        <v>0</v>
      </c>
      <c r="N341" s="157"/>
      <c r="O341" s="157"/>
      <c r="P341" s="157"/>
      <c r="Q341" s="157"/>
      <c r="R341" s="157"/>
      <c r="S341" s="157"/>
      <c r="T341" s="157"/>
      <c r="U341" s="140">
        <f t="shared" si="201"/>
        <v>0</v>
      </c>
      <c r="V341" s="157"/>
      <c r="W341" s="157"/>
      <c r="X341" s="157"/>
      <c r="Y341" s="157"/>
      <c r="Z341" s="157"/>
      <c r="AA341" s="157"/>
      <c r="AB341" s="157"/>
      <c r="AC341" s="157"/>
      <c r="AD341" s="141">
        <f t="shared" si="202"/>
        <v>0</v>
      </c>
      <c r="AE341" s="168"/>
      <c r="AF341" s="168"/>
      <c r="AG341" s="157"/>
      <c r="AH341" s="157"/>
      <c r="AI341" s="168"/>
      <c r="AJ341" s="157"/>
      <c r="AK341" s="168"/>
      <c r="AL341" s="157"/>
      <c r="AM341" s="157"/>
      <c r="AN341" s="157"/>
      <c r="AO341" s="157"/>
      <c r="AP341" s="157"/>
      <c r="AQ341" s="157"/>
      <c r="AR341" s="157"/>
      <c r="AS341" s="157"/>
      <c r="AT341" s="157"/>
      <c r="AU341" s="157"/>
      <c r="AV341" s="157"/>
      <c r="AW341" s="157"/>
      <c r="AX341" s="157"/>
      <c r="AY341" s="168"/>
      <c r="AZ341" s="168"/>
      <c r="BA341" s="157"/>
      <c r="BB341" s="157"/>
      <c r="BC341" s="157"/>
      <c r="BD341" s="168"/>
      <c r="BE341" s="157"/>
      <c r="BF341" s="157"/>
      <c r="BG341" s="140">
        <f t="shared" si="197"/>
        <v>0</v>
      </c>
      <c r="BH341" s="56"/>
      <c r="BI341" s="56"/>
      <c r="BJ341" s="56"/>
      <c r="BK341" s="152" t="s">
        <v>409</v>
      </c>
      <c r="BL341" s="153" t="s">
        <v>161</v>
      </c>
      <c r="BM341" s="149"/>
      <c r="BN341" s="189" t="s">
        <v>89</v>
      </c>
      <c r="BO341" s="149" t="s">
        <v>739</v>
      </c>
      <c r="BP341" s="149" t="s">
        <v>606</v>
      </c>
      <c r="BQ341" s="60" t="s">
        <v>392</v>
      </c>
      <c r="BR341" s="46" t="s">
        <v>404</v>
      </c>
      <c r="BS341" s="132"/>
      <c r="BT341" s="170" t="s">
        <v>357</v>
      </c>
      <c r="BU341" s="132"/>
      <c r="BV341" s="46"/>
      <c r="BW341" s="46"/>
      <c r="BX341" s="46"/>
      <c r="BY341" s="46"/>
      <c r="BZ341" s="46">
        <f>SUM(G341:BJ341)</f>
        <v>2</v>
      </c>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t="s">
        <v>495</v>
      </c>
      <c r="DR341" s="46" t="s">
        <v>852</v>
      </c>
    </row>
    <row r="342" spans="1:124" s="26" customFormat="1" ht="37.5" hidden="1" x14ac:dyDescent="0.3">
      <c r="A342" s="27" t="s">
        <v>368</v>
      </c>
      <c r="B342" s="163" t="s">
        <v>28</v>
      </c>
      <c r="C342" s="140">
        <f t="shared" si="203"/>
        <v>4.5299999999999994</v>
      </c>
      <c r="D342" s="141">
        <f>SUM(D343:D344)</f>
        <v>0.5</v>
      </c>
      <c r="E342" s="141">
        <f t="shared" si="186"/>
        <v>4.0299999999999994</v>
      </c>
      <c r="F342" s="141">
        <f t="shared" si="187"/>
        <v>3.53</v>
      </c>
      <c r="G342" s="141">
        <f t="shared" ref="G342:L342" si="212">SUM(G343:G344)</f>
        <v>0</v>
      </c>
      <c r="H342" s="141">
        <f t="shared" si="212"/>
        <v>0</v>
      </c>
      <c r="I342" s="141">
        <f t="shared" si="212"/>
        <v>0</v>
      </c>
      <c r="J342" s="141">
        <f t="shared" si="212"/>
        <v>0</v>
      </c>
      <c r="K342" s="141">
        <f t="shared" si="212"/>
        <v>3.53</v>
      </c>
      <c r="L342" s="141">
        <f t="shared" si="212"/>
        <v>0</v>
      </c>
      <c r="M342" s="141">
        <f t="shared" si="200"/>
        <v>0</v>
      </c>
      <c r="N342" s="141">
        <f t="shared" ref="N342:T342" si="213">SUM(N343:N344)</f>
        <v>0</v>
      </c>
      <c r="O342" s="141">
        <f t="shared" si="213"/>
        <v>0</v>
      </c>
      <c r="P342" s="141">
        <f t="shared" si="213"/>
        <v>0</v>
      </c>
      <c r="Q342" s="141">
        <f t="shared" si="213"/>
        <v>0</v>
      </c>
      <c r="R342" s="141">
        <f t="shared" si="213"/>
        <v>0</v>
      </c>
      <c r="S342" s="141">
        <f t="shared" si="213"/>
        <v>0</v>
      </c>
      <c r="T342" s="141">
        <f t="shared" si="213"/>
        <v>0</v>
      </c>
      <c r="U342" s="141">
        <f t="shared" si="201"/>
        <v>0</v>
      </c>
      <c r="V342" s="141">
        <f t="shared" ref="V342:AC342" si="214">SUM(V343:V344)</f>
        <v>0</v>
      </c>
      <c r="W342" s="141">
        <f t="shared" si="214"/>
        <v>0</v>
      </c>
      <c r="X342" s="141">
        <f t="shared" si="214"/>
        <v>0</v>
      </c>
      <c r="Y342" s="141">
        <f t="shared" si="214"/>
        <v>0</v>
      </c>
      <c r="Z342" s="141">
        <f t="shared" si="214"/>
        <v>0</v>
      </c>
      <c r="AA342" s="141">
        <f t="shared" si="214"/>
        <v>0</v>
      </c>
      <c r="AB342" s="141">
        <f t="shared" si="214"/>
        <v>0</v>
      </c>
      <c r="AC342" s="141">
        <f t="shared" si="214"/>
        <v>0</v>
      </c>
      <c r="AD342" s="141">
        <f t="shared" si="202"/>
        <v>0</v>
      </c>
      <c r="AE342" s="141">
        <f t="shared" ref="AE342:BF342" si="215">SUM(AE343:AE344)</f>
        <v>0</v>
      </c>
      <c r="AF342" s="141">
        <f t="shared" si="215"/>
        <v>0</v>
      </c>
      <c r="AG342" s="141">
        <f t="shared" si="215"/>
        <v>0</v>
      </c>
      <c r="AH342" s="141">
        <f t="shared" si="215"/>
        <v>0</v>
      </c>
      <c r="AI342" s="141">
        <f t="shared" si="215"/>
        <v>0</v>
      </c>
      <c r="AJ342" s="141">
        <f t="shared" si="215"/>
        <v>0</v>
      </c>
      <c r="AK342" s="141">
        <f t="shared" si="215"/>
        <v>0</v>
      </c>
      <c r="AL342" s="141">
        <f t="shared" si="215"/>
        <v>0</v>
      </c>
      <c r="AM342" s="141">
        <f t="shared" si="215"/>
        <v>0</v>
      </c>
      <c r="AN342" s="141">
        <f t="shared" si="215"/>
        <v>0</v>
      </c>
      <c r="AO342" s="141">
        <f t="shared" si="215"/>
        <v>0</v>
      </c>
      <c r="AP342" s="141">
        <f t="shared" si="215"/>
        <v>0</v>
      </c>
      <c r="AQ342" s="141">
        <f t="shared" si="215"/>
        <v>0</v>
      </c>
      <c r="AR342" s="141">
        <f t="shared" si="215"/>
        <v>0</v>
      </c>
      <c r="AS342" s="141">
        <f t="shared" si="215"/>
        <v>0</v>
      </c>
      <c r="AT342" s="141">
        <f t="shared" si="215"/>
        <v>0</v>
      </c>
      <c r="AU342" s="141">
        <f t="shared" si="215"/>
        <v>0</v>
      </c>
      <c r="AV342" s="141">
        <f t="shared" si="215"/>
        <v>0</v>
      </c>
      <c r="AW342" s="141">
        <f t="shared" si="215"/>
        <v>0</v>
      </c>
      <c r="AX342" s="141">
        <f t="shared" si="215"/>
        <v>0</v>
      </c>
      <c r="AY342" s="141">
        <f t="shared" si="215"/>
        <v>0</v>
      </c>
      <c r="AZ342" s="141">
        <f t="shared" si="215"/>
        <v>0</v>
      </c>
      <c r="BA342" s="141">
        <f t="shared" si="215"/>
        <v>0</v>
      </c>
      <c r="BB342" s="141">
        <f t="shared" si="215"/>
        <v>0</v>
      </c>
      <c r="BC342" s="141">
        <f t="shared" si="215"/>
        <v>0</v>
      </c>
      <c r="BD342" s="141">
        <f t="shared" si="215"/>
        <v>0</v>
      </c>
      <c r="BE342" s="141">
        <f t="shared" si="215"/>
        <v>0</v>
      </c>
      <c r="BF342" s="141">
        <f t="shared" si="215"/>
        <v>0</v>
      </c>
      <c r="BG342" s="141">
        <f t="shared" si="197"/>
        <v>0.5</v>
      </c>
      <c r="BH342" s="141">
        <f>SUM(BH343:BH344)</f>
        <v>0</v>
      </c>
      <c r="BI342" s="141">
        <f>SUM(BI343:BI344)</f>
        <v>0.5</v>
      </c>
      <c r="BJ342" s="141">
        <f>SUM(BJ343:BJ344)</f>
        <v>0</v>
      </c>
      <c r="BK342" s="29"/>
      <c r="BL342" s="29"/>
      <c r="BM342" s="29"/>
      <c r="BN342" s="29"/>
      <c r="BO342" s="29"/>
      <c r="BP342" s="143">
        <v>0</v>
      </c>
      <c r="BQ342" s="164"/>
      <c r="BR342" s="166"/>
      <c r="BZ342" s="39"/>
    </row>
    <row r="343" spans="1:124" ht="50.25" hidden="1" customHeight="1" x14ac:dyDescent="0.3">
      <c r="A343" s="149">
        <v>1</v>
      </c>
      <c r="B343" s="56" t="s">
        <v>771</v>
      </c>
      <c r="C343" s="140">
        <f t="shared" si="203"/>
        <v>1</v>
      </c>
      <c r="D343" s="140">
        <v>0.5</v>
      </c>
      <c r="E343" s="140">
        <f t="shared" si="186"/>
        <v>0.5</v>
      </c>
      <c r="F343" s="140">
        <f t="shared" si="187"/>
        <v>0</v>
      </c>
      <c r="G343" s="140">
        <f>H343+I343+J343</f>
        <v>0</v>
      </c>
      <c r="H343" s="157"/>
      <c r="I343" s="157"/>
      <c r="J343" s="157"/>
      <c r="K343" s="157"/>
      <c r="L343" s="157"/>
      <c r="M343" s="140">
        <f t="shared" si="200"/>
        <v>0</v>
      </c>
      <c r="N343" s="157"/>
      <c r="O343" s="157"/>
      <c r="P343" s="157"/>
      <c r="Q343" s="157"/>
      <c r="R343" s="157"/>
      <c r="S343" s="157"/>
      <c r="T343" s="157"/>
      <c r="U343" s="140">
        <f t="shared" si="201"/>
        <v>0</v>
      </c>
      <c r="V343" s="157"/>
      <c r="W343" s="157"/>
      <c r="X343" s="157"/>
      <c r="Y343" s="157"/>
      <c r="Z343" s="157"/>
      <c r="AA343" s="157"/>
      <c r="AB343" s="157"/>
      <c r="AC343" s="157"/>
      <c r="AD343" s="141">
        <f t="shared" si="202"/>
        <v>0</v>
      </c>
      <c r="AE343" s="157"/>
      <c r="AF343" s="157"/>
      <c r="AG343" s="157"/>
      <c r="AH343" s="157"/>
      <c r="AI343" s="157"/>
      <c r="AJ343" s="157"/>
      <c r="AK343" s="168"/>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40">
        <f t="shared" ref="BG343:BG366" si="216">BH343+BI343+BJ343</f>
        <v>0.5</v>
      </c>
      <c r="BH343" s="56"/>
      <c r="BI343" s="149">
        <v>0.5</v>
      </c>
      <c r="BJ343" s="56"/>
      <c r="BK343" s="152" t="s">
        <v>409</v>
      </c>
      <c r="BL343" s="149" t="s">
        <v>169</v>
      </c>
      <c r="BM343" s="149"/>
      <c r="BN343" s="149" t="s">
        <v>90</v>
      </c>
      <c r="BO343" s="149" t="s">
        <v>511</v>
      </c>
      <c r="BP343" s="149" t="s">
        <v>606</v>
      </c>
      <c r="BQ343" s="60" t="s">
        <v>392</v>
      </c>
      <c r="BR343" s="46"/>
      <c r="BS343" s="132"/>
      <c r="BT343" s="170" t="s">
        <v>79</v>
      </c>
      <c r="BU343" s="132"/>
      <c r="BV343" s="46"/>
      <c r="BW343" s="46"/>
      <c r="BX343" s="46"/>
      <c r="BY343" s="46"/>
      <c r="BZ343" s="46">
        <f>SUM(G343:BJ343)</f>
        <v>1</v>
      </c>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DG343" s="46" t="s">
        <v>723</v>
      </c>
      <c r="DR343" s="46" t="s">
        <v>852</v>
      </c>
      <c r="DT343" s="46" t="s">
        <v>915</v>
      </c>
    </row>
    <row r="344" spans="1:124" ht="140.25" hidden="1" customHeight="1" x14ac:dyDescent="0.3">
      <c r="A344" s="149">
        <v>2</v>
      </c>
      <c r="B344" s="56" t="s">
        <v>410</v>
      </c>
      <c r="C344" s="140">
        <f t="shared" si="203"/>
        <v>3.53</v>
      </c>
      <c r="D344" s="140"/>
      <c r="E344" s="140">
        <f t="shared" si="186"/>
        <v>3.53</v>
      </c>
      <c r="F344" s="140">
        <f t="shared" si="187"/>
        <v>3.53</v>
      </c>
      <c r="G344" s="140">
        <f>H344+I344+J344</f>
        <v>0</v>
      </c>
      <c r="H344" s="168"/>
      <c r="I344" s="157"/>
      <c r="J344" s="157"/>
      <c r="K344" s="168">
        <v>3.53</v>
      </c>
      <c r="L344" s="168"/>
      <c r="M344" s="140">
        <f t="shared" si="200"/>
        <v>0</v>
      </c>
      <c r="N344" s="168"/>
      <c r="O344" s="157"/>
      <c r="P344" s="168"/>
      <c r="Q344" s="157"/>
      <c r="R344" s="168"/>
      <c r="S344" s="157"/>
      <c r="T344" s="157"/>
      <c r="U344" s="140">
        <f t="shared" si="201"/>
        <v>0</v>
      </c>
      <c r="V344" s="157"/>
      <c r="W344" s="157"/>
      <c r="X344" s="157"/>
      <c r="Y344" s="157"/>
      <c r="Z344" s="157"/>
      <c r="AA344" s="157"/>
      <c r="AB344" s="157"/>
      <c r="AC344" s="157"/>
      <c r="AD344" s="141">
        <f t="shared" si="202"/>
        <v>0</v>
      </c>
      <c r="AE344" s="157"/>
      <c r="AF344" s="157"/>
      <c r="AG344" s="157"/>
      <c r="AH344" s="157"/>
      <c r="AI344" s="157"/>
      <c r="AJ344" s="157"/>
      <c r="AK344" s="157"/>
      <c r="AL344" s="157"/>
      <c r="AM344" s="157"/>
      <c r="AN344" s="157"/>
      <c r="AO344" s="157"/>
      <c r="AP344" s="157"/>
      <c r="AQ344" s="157"/>
      <c r="AR344" s="157"/>
      <c r="AS344" s="157"/>
      <c r="AT344" s="157"/>
      <c r="AU344" s="157"/>
      <c r="AV344" s="168"/>
      <c r="AW344" s="157"/>
      <c r="AX344" s="157"/>
      <c r="AY344" s="168"/>
      <c r="AZ344" s="168"/>
      <c r="BA344" s="157"/>
      <c r="BB344" s="157"/>
      <c r="BC344" s="157"/>
      <c r="BD344" s="168"/>
      <c r="BE344" s="157"/>
      <c r="BF344" s="157"/>
      <c r="BG344" s="140">
        <f t="shared" si="216"/>
        <v>0</v>
      </c>
      <c r="BH344" s="56"/>
      <c r="BI344" s="56"/>
      <c r="BJ344" s="56"/>
      <c r="BK344" s="152" t="s">
        <v>409</v>
      </c>
      <c r="BL344" s="149" t="s">
        <v>199</v>
      </c>
      <c r="BM344" s="149" t="s">
        <v>421</v>
      </c>
      <c r="BN344" s="149" t="s">
        <v>90</v>
      </c>
      <c r="BO344" s="149" t="s">
        <v>506</v>
      </c>
      <c r="BP344" s="149" t="s">
        <v>606</v>
      </c>
      <c r="BQ344" s="60" t="s">
        <v>392</v>
      </c>
      <c r="BT344" s="192" t="s">
        <v>369</v>
      </c>
      <c r="BU344" s="170" t="s">
        <v>200</v>
      </c>
      <c r="BZ344" s="39">
        <f>SUM(G344:BJ344)</f>
        <v>3.53</v>
      </c>
      <c r="CZ344" s="46" t="s">
        <v>463</v>
      </c>
      <c r="DR344" s="46" t="s">
        <v>852</v>
      </c>
    </row>
    <row r="345" spans="1:124" s="26" customFormat="1" ht="37.5" hidden="1" x14ac:dyDescent="0.3">
      <c r="A345" s="27" t="s">
        <v>370</v>
      </c>
      <c r="B345" s="163" t="s">
        <v>30</v>
      </c>
      <c r="C345" s="140">
        <f t="shared" si="203"/>
        <v>51.4</v>
      </c>
      <c r="D345" s="141">
        <f>SUM(D346:D351)</f>
        <v>45.4</v>
      </c>
      <c r="E345" s="141">
        <f t="shared" si="186"/>
        <v>6</v>
      </c>
      <c r="F345" s="141">
        <f t="shared" si="187"/>
        <v>6</v>
      </c>
      <c r="G345" s="141">
        <f t="shared" ref="G345:L345" si="217">SUM(G346:G351)</f>
        <v>0</v>
      </c>
      <c r="H345" s="141">
        <f t="shared" si="217"/>
        <v>0</v>
      </c>
      <c r="I345" s="141">
        <f t="shared" si="217"/>
        <v>0</v>
      </c>
      <c r="J345" s="141">
        <f t="shared" si="217"/>
        <v>0</v>
      </c>
      <c r="K345" s="141">
        <f t="shared" si="217"/>
        <v>3</v>
      </c>
      <c r="L345" s="141">
        <f t="shared" si="217"/>
        <v>0</v>
      </c>
      <c r="M345" s="141">
        <f t="shared" si="200"/>
        <v>3</v>
      </c>
      <c r="N345" s="141">
        <f t="shared" ref="N345:T345" si="218">SUM(N346:N351)</f>
        <v>0</v>
      </c>
      <c r="O345" s="141">
        <f t="shared" si="218"/>
        <v>0</v>
      </c>
      <c r="P345" s="141">
        <f t="shared" si="218"/>
        <v>3</v>
      </c>
      <c r="Q345" s="141">
        <f t="shared" si="218"/>
        <v>0</v>
      </c>
      <c r="R345" s="141">
        <f t="shared" si="218"/>
        <v>0</v>
      </c>
      <c r="S345" s="141">
        <f t="shared" si="218"/>
        <v>0</v>
      </c>
      <c r="T345" s="141">
        <f t="shared" si="218"/>
        <v>0</v>
      </c>
      <c r="U345" s="141">
        <f t="shared" si="201"/>
        <v>0</v>
      </c>
      <c r="V345" s="141">
        <f t="shared" ref="V345:AC345" si="219">SUM(V346:V351)</f>
        <v>0</v>
      </c>
      <c r="W345" s="141">
        <f t="shared" si="219"/>
        <v>0</v>
      </c>
      <c r="X345" s="141">
        <f t="shared" si="219"/>
        <v>0</v>
      </c>
      <c r="Y345" s="141">
        <f t="shared" si="219"/>
        <v>0</v>
      </c>
      <c r="Z345" s="141">
        <f t="shared" si="219"/>
        <v>0</v>
      </c>
      <c r="AA345" s="141">
        <f t="shared" si="219"/>
        <v>0</v>
      </c>
      <c r="AB345" s="141">
        <f t="shared" si="219"/>
        <v>0</v>
      </c>
      <c r="AC345" s="141">
        <f t="shared" si="219"/>
        <v>0</v>
      </c>
      <c r="AD345" s="141">
        <f t="shared" si="202"/>
        <v>0</v>
      </c>
      <c r="AE345" s="141">
        <f t="shared" ref="AE345:BF345" si="220">SUM(AE346:AE351)</f>
        <v>0</v>
      </c>
      <c r="AF345" s="141">
        <f t="shared" si="220"/>
        <v>0</v>
      </c>
      <c r="AG345" s="141">
        <f t="shared" si="220"/>
        <v>0</v>
      </c>
      <c r="AH345" s="141">
        <f t="shared" si="220"/>
        <v>0</v>
      </c>
      <c r="AI345" s="141">
        <f t="shared" si="220"/>
        <v>0</v>
      </c>
      <c r="AJ345" s="141">
        <f t="shared" si="220"/>
        <v>0</v>
      </c>
      <c r="AK345" s="141">
        <f t="shared" si="220"/>
        <v>0</v>
      </c>
      <c r="AL345" s="141">
        <f t="shared" si="220"/>
        <v>0</v>
      </c>
      <c r="AM345" s="141">
        <f t="shared" si="220"/>
        <v>0</v>
      </c>
      <c r="AN345" s="141">
        <f t="shared" si="220"/>
        <v>0</v>
      </c>
      <c r="AO345" s="141">
        <f t="shared" si="220"/>
        <v>0</v>
      </c>
      <c r="AP345" s="141">
        <f t="shared" si="220"/>
        <v>0</v>
      </c>
      <c r="AQ345" s="141">
        <f t="shared" si="220"/>
        <v>0</v>
      </c>
      <c r="AR345" s="141">
        <f t="shared" si="220"/>
        <v>0</v>
      </c>
      <c r="AS345" s="141">
        <f t="shared" si="220"/>
        <v>0</v>
      </c>
      <c r="AT345" s="141">
        <f t="shared" si="220"/>
        <v>0</v>
      </c>
      <c r="AU345" s="141">
        <f t="shared" si="220"/>
        <v>0</v>
      </c>
      <c r="AV345" s="141">
        <f t="shared" si="220"/>
        <v>0</v>
      </c>
      <c r="AW345" s="141">
        <f t="shared" si="220"/>
        <v>0</v>
      </c>
      <c r="AX345" s="141">
        <f t="shared" si="220"/>
        <v>0</v>
      </c>
      <c r="AY345" s="141">
        <f t="shared" si="220"/>
        <v>0</v>
      </c>
      <c r="AZ345" s="141">
        <f t="shared" si="220"/>
        <v>0</v>
      </c>
      <c r="BA345" s="141">
        <f t="shared" si="220"/>
        <v>0</v>
      </c>
      <c r="BB345" s="141">
        <f t="shared" si="220"/>
        <v>0</v>
      </c>
      <c r="BC345" s="141">
        <f t="shared" si="220"/>
        <v>0</v>
      </c>
      <c r="BD345" s="141">
        <f t="shared" si="220"/>
        <v>0</v>
      </c>
      <c r="BE345" s="141">
        <f t="shared" si="220"/>
        <v>0</v>
      </c>
      <c r="BF345" s="141">
        <f t="shared" si="220"/>
        <v>0</v>
      </c>
      <c r="BG345" s="141">
        <f t="shared" si="216"/>
        <v>0</v>
      </c>
      <c r="BH345" s="141">
        <f>SUM(BH346:BH351)</f>
        <v>0</v>
      </c>
      <c r="BI345" s="141">
        <f>SUM(BI346:BI351)</f>
        <v>0</v>
      </c>
      <c r="BJ345" s="141">
        <f>SUM(BJ346:BJ351)</f>
        <v>0</v>
      </c>
      <c r="BK345" s="29"/>
      <c r="BL345" s="29"/>
      <c r="BM345" s="29"/>
      <c r="BN345" s="29"/>
      <c r="BO345" s="29"/>
      <c r="BP345" s="143">
        <v>0</v>
      </c>
      <c r="BQ345" s="164"/>
      <c r="BR345" s="166"/>
      <c r="BZ345" s="39"/>
    </row>
    <row r="346" spans="1:124" ht="56.25" hidden="1" x14ac:dyDescent="0.3">
      <c r="A346" s="149">
        <v>1</v>
      </c>
      <c r="B346" s="223" t="s">
        <v>593</v>
      </c>
      <c r="C346" s="140">
        <f t="shared" si="203"/>
        <v>42.4</v>
      </c>
      <c r="D346" s="140">
        <v>41.4</v>
      </c>
      <c r="E346" s="140">
        <f t="shared" si="186"/>
        <v>1</v>
      </c>
      <c r="F346" s="140">
        <f t="shared" si="187"/>
        <v>1</v>
      </c>
      <c r="G346" s="140">
        <f t="shared" ref="G346:G351" si="221">H346+I346+J346</f>
        <v>0</v>
      </c>
      <c r="H346" s="140"/>
      <c r="I346" s="140"/>
      <c r="J346" s="140"/>
      <c r="K346" s="140">
        <v>1</v>
      </c>
      <c r="L346" s="140"/>
      <c r="M346" s="140">
        <f t="shared" si="200"/>
        <v>0</v>
      </c>
      <c r="N346" s="140"/>
      <c r="O346" s="140"/>
      <c r="P346" s="140"/>
      <c r="Q346" s="140"/>
      <c r="R346" s="140"/>
      <c r="S346" s="140"/>
      <c r="T346" s="140"/>
      <c r="U346" s="140">
        <f t="shared" si="201"/>
        <v>0</v>
      </c>
      <c r="V346" s="140"/>
      <c r="W346" s="140"/>
      <c r="X346" s="140"/>
      <c r="Y346" s="140"/>
      <c r="Z346" s="140"/>
      <c r="AA346" s="140"/>
      <c r="AB346" s="140"/>
      <c r="AC346" s="140"/>
      <c r="AD346" s="141">
        <f t="shared" si="202"/>
        <v>0</v>
      </c>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68"/>
      <c r="BE346" s="140"/>
      <c r="BF346" s="140"/>
      <c r="BG346" s="140">
        <f t="shared" si="216"/>
        <v>0</v>
      </c>
      <c r="BH346" s="140"/>
      <c r="BI346" s="140"/>
      <c r="BJ346" s="140"/>
      <c r="BK346" s="152" t="s">
        <v>409</v>
      </c>
      <c r="BL346" s="149" t="s">
        <v>131</v>
      </c>
      <c r="BM346" s="154" t="s">
        <v>415</v>
      </c>
      <c r="BN346" s="205" t="s">
        <v>119</v>
      </c>
      <c r="BO346" s="149" t="s">
        <v>513</v>
      </c>
      <c r="BP346" s="149" t="s">
        <v>606</v>
      </c>
      <c r="BQ346" s="206"/>
      <c r="BR346" s="207"/>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DR346" s="46" t="s">
        <v>852</v>
      </c>
    </row>
    <row r="347" spans="1:124" ht="56.25" hidden="1" x14ac:dyDescent="0.3">
      <c r="A347" s="149">
        <v>2</v>
      </c>
      <c r="B347" s="223" t="s">
        <v>594</v>
      </c>
      <c r="C347" s="140">
        <f t="shared" si="203"/>
        <v>2.7</v>
      </c>
      <c r="D347" s="140">
        <v>2</v>
      </c>
      <c r="E347" s="140">
        <f t="shared" si="186"/>
        <v>0.7</v>
      </c>
      <c r="F347" s="140">
        <f t="shared" si="187"/>
        <v>0.7</v>
      </c>
      <c r="G347" s="140">
        <f t="shared" si="221"/>
        <v>0</v>
      </c>
      <c r="H347" s="140"/>
      <c r="I347" s="140"/>
      <c r="J347" s="140"/>
      <c r="K347" s="140">
        <v>0.7</v>
      </c>
      <c r="L347" s="140"/>
      <c r="M347" s="140">
        <f t="shared" si="200"/>
        <v>0</v>
      </c>
      <c r="N347" s="140"/>
      <c r="O347" s="140"/>
      <c r="P347" s="140"/>
      <c r="Q347" s="140"/>
      <c r="R347" s="140"/>
      <c r="S347" s="140"/>
      <c r="T347" s="140"/>
      <c r="U347" s="140">
        <f t="shared" si="201"/>
        <v>0</v>
      </c>
      <c r="V347" s="140"/>
      <c r="W347" s="140"/>
      <c r="X347" s="140"/>
      <c r="Y347" s="140"/>
      <c r="Z347" s="140"/>
      <c r="AA347" s="140"/>
      <c r="AB347" s="140"/>
      <c r="AC347" s="140"/>
      <c r="AD347" s="141">
        <f t="shared" si="202"/>
        <v>0</v>
      </c>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68"/>
      <c r="BE347" s="140"/>
      <c r="BF347" s="140"/>
      <c r="BG347" s="140">
        <f t="shared" si="216"/>
        <v>0</v>
      </c>
      <c r="BH347" s="140"/>
      <c r="BI347" s="140"/>
      <c r="BJ347" s="140"/>
      <c r="BK347" s="152" t="s">
        <v>409</v>
      </c>
      <c r="BL347" s="156" t="s">
        <v>132</v>
      </c>
      <c r="BM347" s="149" t="s">
        <v>423</v>
      </c>
      <c r="BN347" s="205" t="s">
        <v>119</v>
      </c>
      <c r="BO347" s="149" t="s">
        <v>513</v>
      </c>
      <c r="BP347" s="149" t="s">
        <v>606</v>
      </c>
      <c r="BQ347" s="206"/>
      <c r="BR347" s="207"/>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c r="CY347" s="46"/>
      <c r="DR347" s="46" t="s">
        <v>852</v>
      </c>
    </row>
    <row r="348" spans="1:124" ht="56.25" hidden="1" x14ac:dyDescent="0.3">
      <c r="A348" s="149">
        <v>3</v>
      </c>
      <c r="B348" s="223" t="s">
        <v>595</v>
      </c>
      <c r="C348" s="140">
        <f t="shared" si="203"/>
        <v>1</v>
      </c>
      <c r="D348" s="140">
        <v>1</v>
      </c>
      <c r="E348" s="140">
        <f t="shared" si="186"/>
        <v>0</v>
      </c>
      <c r="F348" s="140">
        <f t="shared" si="187"/>
        <v>0</v>
      </c>
      <c r="G348" s="140">
        <f t="shared" si="221"/>
        <v>0</v>
      </c>
      <c r="H348" s="215"/>
      <c r="I348" s="157"/>
      <c r="J348" s="157"/>
      <c r="K348" s="215"/>
      <c r="L348" s="215"/>
      <c r="M348" s="140">
        <f t="shared" si="200"/>
        <v>0</v>
      </c>
      <c r="N348" s="215"/>
      <c r="O348" s="157"/>
      <c r="P348" s="215"/>
      <c r="Q348" s="157"/>
      <c r="R348" s="215"/>
      <c r="S348" s="157"/>
      <c r="T348" s="157"/>
      <c r="U348" s="140">
        <f t="shared" si="201"/>
        <v>0</v>
      </c>
      <c r="V348" s="157"/>
      <c r="W348" s="157"/>
      <c r="X348" s="157"/>
      <c r="Y348" s="157"/>
      <c r="Z348" s="215"/>
      <c r="AA348" s="157"/>
      <c r="AB348" s="157"/>
      <c r="AC348" s="157"/>
      <c r="AD348" s="141">
        <f t="shared" si="202"/>
        <v>0</v>
      </c>
      <c r="AE348" s="215"/>
      <c r="AF348" s="215"/>
      <c r="AG348" s="157"/>
      <c r="AH348" s="157"/>
      <c r="AI348" s="215"/>
      <c r="AJ348" s="157"/>
      <c r="AK348" s="168"/>
      <c r="AL348" s="157"/>
      <c r="AM348" s="157"/>
      <c r="AN348" s="157"/>
      <c r="AO348" s="157"/>
      <c r="AP348" s="157"/>
      <c r="AQ348" s="157"/>
      <c r="AR348" s="157"/>
      <c r="AS348" s="157"/>
      <c r="AT348" s="157"/>
      <c r="AU348" s="157"/>
      <c r="AV348" s="215"/>
      <c r="AW348" s="157"/>
      <c r="AX348" s="157"/>
      <c r="AY348" s="215"/>
      <c r="AZ348" s="215"/>
      <c r="BA348" s="157"/>
      <c r="BB348" s="157"/>
      <c r="BC348" s="157"/>
      <c r="BD348" s="215"/>
      <c r="BE348" s="157"/>
      <c r="BF348" s="157"/>
      <c r="BG348" s="140">
        <f t="shared" si="216"/>
        <v>0</v>
      </c>
      <c r="BH348" s="140"/>
      <c r="BI348" s="140"/>
      <c r="BJ348" s="140"/>
      <c r="BK348" s="152" t="s">
        <v>409</v>
      </c>
      <c r="BL348" s="149" t="s">
        <v>169</v>
      </c>
      <c r="BM348" s="154" t="s">
        <v>415</v>
      </c>
      <c r="BN348" s="205" t="s">
        <v>119</v>
      </c>
      <c r="BO348" s="149" t="s">
        <v>513</v>
      </c>
      <c r="BP348" s="149" t="s">
        <v>606</v>
      </c>
      <c r="BQ348" s="206"/>
      <c r="BR348" s="207"/>
      <c r="BS348" s="46"/>
      <c r="BT348" s="46"/>
      <c r="BU348" s="46"/>
      <c r="BV348" s="46"/>
      <c r="BW348" s="46"/>
      <c r="BX348" s="46"/>
      <c r="BY348" s="46"/>
      <c r="BZ348" s="46"/>
      <c r="CA348" s="46"/>
      <c r="CB348" s="46"/>
      <c r="CC348" s="46"/>
      <c r="CD348" s="46"/>
      <c r="CE348" s="46" t="s">
        <v>522</v>
      </c>
      <c r="CF348" s="46"/>
      <c r="CG348" s="46"/>
      <c r="CH348" s="46"/>
      <c r="CI348" s="46"/>
      <c r="CJ348" s="46"/>
      <c r="CK348" s="46"/>
      <c r="CL348" s="46"/>
      <c r="CM348" s="46"/>
      <c r="CN348" s="46"/>
      <c r="CO348" s="46"/>
      <c r="CP348" s="46"/>
      <c r="CQ348" s="46"/>
      <c r="CR348" s="46"/>
      <c r="CS348" s="46"/>
      <c r="CT348" s="46"/>
      <c r="CU348" s="46"/>
      <c r="CV348" s="46"/>
      <c r="CW348" s="46"/>
      <c r="CX348" s="46"/>
      <c r="CY348" s="46"/>
      <c r="DR348" s="46" t="s">
        <v>852</v>
      </c>
    </row>
    <row r="349" spans="1:124" ht="56.25" hidden="1" x14ac:dyDescent="0.3">
      <c r="A349" s="149">
        <v>4</v>
      </c>
      <c r="B349" s="223" t="s">
        <v>596</v>
      </c>
      <c r="C349" s="140">
        <f t="shared" si="203"/>
        <v>1</v>
      </c>
      <c r="D349" s="140">
        <v>1</v>
      </c>
      <c r="E349" s="140">
        <f t="shared" si="186"/>
        <v>0</v>
      </c>
      <c r="F349" s="140">
        <f t="shared" si="187"/>
        <v>0</v>
      </c>
      <c r="G349" s="140">
        <f t="shared" si="221"/>
        <v>0</v>
      </c>
      <c r="H349" s="215"/>
      <c r="I349" s="157"/>
      <c r="J349" s="157"/>
      <c r="K349" s="215"/>
      <c r="L349" s="215"/>
      <c r="M349" s="140">
        <f t="shared" si="200"/>
        <v>0</v>
      </c>
      <c r="N349" s="215"/>
      <c r="O349" s="157"/>
      <c r="P349" s="215"/>
      <c r="Q349" s="157"/>
      <c r="R349" s="215"/>
      <c r="S349" s="157"/>
      <c r="T349" s="157"/>
      <c r="U349" s="140">
        <f t="shared" si="201"/>
        <v>0</v>
      </c>
      <c r="V349" s="157"/>
      <c r="W349" s="157"/>
      <c r="X349" s="157"/>
      <c r="Y349" s="157"/>
      <c r="Z349" s="215"/>
      <c r="AA349" s="157"/>
      <c r="AB349" s="157"/>
      <c r="AC349" s="157"/>
      <c r="AD349" s="141">
        <f t="shared" si="202"/>
        <v>0</v>
      </c>
      <c r="AE349" s="215"/>
      <c r="AF349" s="215"/>
      <c r="AG349" s="157"/>
      <c r="AH349" s="157"/>
      <c r="AI349" s="215"/>
      <c r="AJ349" s="157"/>
      <c r="AK349" s="168"/>
      <c r="AL349" s="157"/>
      <c r="AM349" s="157"/>
      <c r="AN349" s="157"/>
      <c r="AO349" s="157"/>
      <c r="AP349" s="157"/>
      <c r="AQ349" s="157"/>
      <c r="AR349" s="157"/>
      <c r="AS349" s="157"/>
      <c r="AT349" s="157"/>
      <c r="AU349" s="157"/>
      <c r="AV349" s="215"/>
      <c r="AW349" s="157"/>
      <c r="AX349" s="157"/>
      <c r="AY349" s="215"/>
      <c r="AZ349" s="215"/>
      <c r="BA349" s="157"/>
      <c r="BB349" s="157"/>
      <c r="BC349" s="157"/>
      <c r="BD349" s="215"/>
      <c r="BE349" s="157"/>
      <c r="BF349" s="157"/>
      <c r="BG349" s="140">
        <f t="shared" si="216"/>
        <v>0</v>
      </c>
      <c r="BH349" s="140"/>
      <c r="BI349" s="140"/>
      <c r="BJ349" s="140"/>
      <c r="BK349" s="152" t="s">
        <v>409</v>
      </c>
      <c r="BL349" s="149" t="s">
        <v>169</v>
      </c>
      <c r="BM349" s="154" t="s">
        <v>415</v>
      </c>
      <c r="BN349" s="205" t="s">
        <v>119</v>
      </c>
      <c r="BO349" s="149" t="s">
        <v>513</v>
      </c>
      <c r="BP349" s="149" t="s">
        <v>606</v>
      </c>
      <c r="BQ349" s="206"/>
      <c r="BR349" s="207"/>
      <c r="BS349" s="46"/>
      <c r="BT349" s="46"/>
      <c r="BU349" s="46"/>
      <c r="BV349" s="46"/>
      <c r="BW349" s="46"/>
      <c r="BX349" s="46"/>
      <c r="BY349" s="46"/>
      <c r="BZ349" s="46"/>
      <c r="CA349" s="46"/>
      <c r="CB349" s="46"/>
      <c r="CC349" s="46"/>
      <c r="CD349" s="46"/>
      <c r="CE349" s="46" t="s">
        <v>522</v>
      </c>
      <c r="CF349" s="46"/>
      <c r="CG349" s="46"/>
      <c r="CH349" s="46"/>
      <c r="CI349" s="46"/>
      <c r="CJ349" s="46"/>
      <c r="CK349" s="46"/>
      <c r="CL349" s="46"/>
      <c r="CM349" s="46"/>
      <c r="CN349" s="46"/>
      <c r="CO349" s="46"/>
      <c r="CP349" s="46"/>
      <c r="CQ349" s="46"/>
      <c r="CR349" s="46"/>
      <c r="CS349" s="46"/>
      <c r="CT349" s="46"/>
      <c r="CU349" s="46"/>
      <c r="CV349" s="46"/>
      <c r="CW349" s="46"/>
      <c r="CX349" s="46"/>
      <c r="CY349" s="46"/>
      <c r="DR349" s="46" t="s">
        <v>852</v>
      </c>
    </row>
    <row r="350" spans="1:124" ht="94.7" hidden="1" customHeight="1" x14ac:dyDescent="0.3">
      <c r="A350" s="149">
        <v>5</v>
      </c>
      <c r="B350" s="223" t="s">
        <v>521</v>
      </c>
      <c r="C350" s="140">
        <f t="shared" si="203"/>
        <v>1.3</v>
      </c>
      <c r="D350" s="140"/>
      <c r="E350" s="140">
        <f t="shared" si="186"/>
        <v>1.3</v>
      </c>
      <c r="F350" s="140">
        <f t="shared" si="187"/>
        <v>1.3</v>
      </c>
      <c r="G350" s="140">
        <f t="shared" si="221"/>
        <v>0</v>
      </c>
      <c r="H350" s="215"/>
      <c r="I350" s="157"/>
      <c r="J350" s="157"/>
      <c r="K350" s="215">
        <v>1.3</v>
      </c>
      <c r="L350" s="215"/>
      <c r="M350" s="140">
        <f t="shared" si="200"/>
        <v>0</v>
      </c>
      <c r="N350" s="215"/>
      <c r="O350" s="157"/>
      <c r="P350" s="215"/>
      <c r="Q350" s="157"/>
      <c r="R350" s="215"/>
      <c r="S350" s="157"/>
      <c r="T350" s="157"/>
      <c r="U350" s="140">
        <f t="shared" si="201"/>
        <v>0</v>
      </c>
      <c r="V350" s="157"/>
      <c r="W350" s="157"/>
      <c r="X350" s="157"/>
      <c r="Y350" s="157"/>
      <c r="Z350" s="215"/>
      <c r="AA350" s="157"/>
      <c r="AB350" s="157"/>
      <c r="AC350" s="157"/>
      <c r="AD350" s="141">
        <f t="shared" si="202"/>
        <v>0</v>
      </c>
      <c r="AE350" s="215"/>
      <c r="AF350" s="215"/>
      <c r="AG350" s="157"/>
      <c r="AH350" s="157"/>
      <c r="AI350" s="215"/>
      <c r="AJ350" s="157"/>
      <c r="AK350" s="168"/>
      <c r="AL350" s="157"/>
      <c r="AM350" s="157"/>
      <c r="AN350" s="157"/>
      <c r="AO350" s="157"/>
      <c r="AP350" s="157"/>
      <c r="AQ350" s="157"/>
      <c r="AR350" s="157"/>
      <c r="AS350" s="157"/>
      <c r="AT350" s="157"/>
      <c r="AU350" s="157"/>
      <c r="AV350" s="215"/>
      <c r="AW350" s="157"/>
      <c r="AX350" s="157"/>
      <c r="AY350" s="215"/>
      <c r="AZ350" s="215"/>
      <c r="BA350" s="157"/>
      <c r="BB350" s="157"/>
      <c r="BC350" s="157"/>
      <c r="BD350" s="215"/>
      <c r="BE350" s="157"/>
      <c r="BF350" s="157"/>
      <c r="BG350" s="140">
        <f t="shared" si="216"/>
        <v>0</v>
      </c>
      <c r="BH350" s="140"/>
      <c r="BI350" s="140"/>
      <c r="BJ350" s="140"/>
      <c r="BK350" s="152" t="s">
        <v>409</v>
      </c>
      <c r="BL350" s="149" t="s">
        <v>169</v>
      </c>
      <c r="BM350" s="154" t="s">
        <v>415</v>
      </c>
      <c r="BN350" s="205" t="s">
        <v>92</v>
      </c>
      <c r="BO350" s="149" t="s">
        <v>570</v>
      </c>
      <c r="BP350" s="149" t="s">
        <v>606</v>
      </c>
      <c r="BQ350" s="206"/>
      <c r="BR350" s="207"/>
      <c r="BS350" s="46"/>
      <c r="BT350" s="46"/>
      <c r="BU350" s="46"/>
      <c r="BV350" s="46"/>
      <c r="BW350" s="46"/>
      <c r="BX350" s="46"/>
      <c r="BY350" s="46"/>
      <c r="BZ350" s="46"/>
      <c r="CA350" s="46"/>
      <c r="CB350" s="46"/>
      <c r="CC350" s="46"/>
      <c r="CD350" s="46"/>
      <c r="CE350" s="46" t="s">
        <v>522</v>
      </c>
      <c r="CF350" s="46"/>
      <c r="CG350" s="46"/>
      <c r="CH350" s="46"/>
      <c r="CI350" s="46"/>
      <c r="CJ350" s="46"/>
      <c r="CK350" s="46"/>
      <c r="CL350" s="46"/>
      <c r="CM350" s="46"/>
      <c r="CN350" s="46"/>
      <c r="CO350" s="46"/>
      <c r="CP350" s="46"/>
      <c r="CQ350" s="46"/>
      <c r="CR350" s="46"/>
      <c r="CS350" s="46"/>
      <c r="CT350" s="46"/>
      <c r="CU350" s="46"/>
      <c r="CV350" s="46"/>
      <c r="CW350" s="46"/>
      <c r="CX350" s="46"/>
      <c r="CY350" s="46"/>
      <c r="DR350" s="46" t="s">
        <v>852</v>
      </c>
    </row>
    <row r="351" spans="1:124" ht="56.25" x14ac:dyDescent="0.3">
      <c r="A351" s="149">
        <v>6</v>
      </c>
      <c r="B351" s="56" t="s">
        <v>597</v>
      </c>
      <c r="C351" s="140">
        <f t="shared" si="203"/>
        <v>3</v>
      </c>
      <c r="D351" s="140"/>
      <c r="E351" s="140">
        <f t="shared" si="186"/>
        <v>3</v>
      </c>
      <c r="F351" s="140">
        <f t="shared" si="187"/>
        <v>3</v>
      </c>
      <c r="G351" s="140">
        <f t="shared" si="221"/>
        <v>0</v>
      </c>
      <c r="H351" s="157"/>
      <c r="I351" s="157"/>
      <c r="J351" s="157"/>
      <c r="K351" s="157"/>
      <c r="L351" s="157"/>
      <c r="M351" s="140">
        <f t="shared" si="200"/>
        <v>3</v>
      </c>
      <c r="N351" s="157"/>
      <c r="O351" s="157"/>
      <c r="P351" s="168">
        <v>3</v>
      </c>
      <c r="Q351" s="157"/>
      <c r="R351" s="157"/>
      <c r="S351" s="157"/>
      <c r="T351" s="157"/>
      <c r="U351" s="140">
        <f t="shared" si="201"/>
        <v>0</v>
      </c>
      <c r="V351" s="157"/>
      <c r="W351" s="157"/>
      <c r="X351" s="157"/>
      <c r="Y351" s="157"/>
      <c r="Z351" s="157"/>
      <c r="AA351" s="157"/>
      <c r="AB351" s="157"/>
      <c r="AC351" s="157"/>
      <c r="AD351" s="141">
        <f t="shared" si="202"/>
        <v>0</v>
      </c>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40">
        <f t="shared" si="216"/>
        <v>0</v>
      </c>
      <c r="BH351" s="56"/>
      <c r="BI351" s="56"/>
      <c r="BJ351" s="56"/>
      <c r="BK351" s="152" t="s">
        <v>409</v>
      </c>
      <c r="BL351" s="156" t="s">
        <v>450</v>
      </c>
      <c r="BM351" s="149" t="s">
        <v>639</v>
      </c>
      <c r="BN351" s="149" t="s">
        <v>92</v>
      </c>
      <c r="BO351" s="149" t="s">
        <v>513</v>
      </c>
      <c r="BP351" s="149" t="s">
        <v>606</v>
      </c>
      <c r="BQ351" s="60" t="s">
        <v>392</v>
      </c>
      <c r="BT351" s="170" t="s">
        <v>133</v>
      </c>
      <c r="BZ351" s="39">
        <f>SUM(G351:BJ351)</f>
        <v>6</v>
      </c>
      <c r="DR351" s="46" t="s">
        <v>852</v>
      </c>
    </row>
    <row r="352" spans="1:124" s="26" customFormat="1" ht="37.5" hidden="1" x14ac:dyDescent="0.3">
      <c r="A352" s="27" t="s">
        <v>603</v>
      </c>
      <c r="B352" s="270" t="s">
        <v>605</v>
      </c>
      <c r="C352" s="140">
        <f t="shared" si="203"/>
        <v>2474.42</v>
      </c>
      <c r="D352" s="141">
        <f t="shared" ref="D352:AI352" si="222">D353+D361+D363+D365</f>
        <v>2474.42</v>
      </c>
      <c r="E352" s="141">
        <f t="shared" si="222"/>
        <v>0</v>
      </c>
      <c r="F352" s="141">
        <f t="shared" si="222"/>
        <v>0</v>
      </c>
      <c r="G352" s="141">
        <f t="shared" si="222"/>
        <v>0</v>
      </c>
      <c r="H352" s="141">
        <f t="shared" si="222"/>
        <v>0</v>
      </c>
      <c r="I352" s="141">
        <f t="shared" si="222"/>
        <v>0</v>
      </c>
      <c r="J352" s="141">
        <f t="shared" si="222"/>
        <v>0</v>
      </c>
      <c r="K352" s="141">
        <f t="shared" si="222"/>
        <v>0</v>
      </c>
      <c r="L352" s="141">
        <f t="shared" si="222"/>
        <v>0</v>
      </c>
      <c r="M352" s="141">
        <f t="shared" si="222"/>
        <v>0</v>
      </c>
      <c r="N352" s="141">
        <f t="shared" si="222"/>
        <v>0</v>
      </c>
      <c r="O352" s="141">
        <f t="shared" si="222"/>
        <v>0</v>
      </c>
      <c r="P352" s="141">
        <f t="shared" si="222"/>
        <v>0</v>
      </c>
      <c r="Q352" s="141">
        <f t="shared" si="222"/>
        <v>0</v>
      </c>
      <c r="R352" s="141">
        <f t="shared" si="222"/>
        <v>0</v>
      </c>
      <c r="S352" s="141">
        <f t="shared" si="222"/>
        <v>0</v>
      </c>
      <c r="T352" s="141">
        <f t="shared" si="222"/>
        <v>0</v>
      </c>
      <c r="U352" s="141">
        <f t="shared" si="222"/>
        <v>0</v>
      </c>
      <c r="V352" s="141">
        <f t="shared" si="222"/>
        <v>0</v>
      </c>
      <c r="W352" s="141">
        <f t="shared" si="222"/>
        <v>0</v>
      </c>
      <c r="X352" s="141">
        <f t="shared" si="222"/>
        <v>0</v>
      </c>
      <c r="Y352" s="141">
        <f t="shared" si="222"/>
        <v>0</v>
      </c>
      <c r="Z352" s="141">
        <f t="shared" si="222"/>
        <v>0</v>
      </c>
      <c r="AA352" s="141">
        <f t="shared" si="222"/>
        <v>0</v>
      </c>
      <c r="AB352" s="141">
        <f t="shared" si="222"/>
        <v>0</v>
      </c>
      <c r="AC352" s="141">
        <f t="shared" si="222"/>
        <v>0</v>
      </c>
      <c r="AD352" s="141">
        <f t="shared" si="222"/>
        <v>0</v>
      </c>
      <c r="AE352" s="141">
        <f t="shared" si="222"/>
        <v>0</v>
      </c>
      <c r="AF352" s="141">
        <f t="shared" si="222"/>
        <v>0</v>
      </c>
      <c r="AG352" s="141">
        <f t="shared" si="222"/>
        <v>0</v>
      </c>
      <c r="AH352" s="141">
        <f t="shared" si="222"/>
        <v>0</v>
      </c>
      <c r="AI352" s="141">
        <f t="shared" si="222"/>
        <v>0</v>
      </c>
      <c r="AJ352" s="141">
        <f t="shared" ref="AJ352:BF352" si="223">AJ353+AJ361+AJ363+AJ365</f>
        <v>0</v>
      </c>
      <c r="AK352" s="141">
        <f t="shared" si="223"/>
        <v>0</v>
      </c>
      <c r="AL352" s="141">
        <f t="shared" si="223"/>
        <v>0</v>
      </c>
      <c r="AM352" s="141">
        <f t="shared" si="223"/>
        <v>0</v>
      </c>
      <c r="AN352" s="141">
        <f t="shared" si="223"/>
        <v>0</v>
      </c>
      <c r="AO352" s="141">
        <f t="shared" si="223"/>
        <v>0</v>
      </c>
      <c r="AP352" s="141">
        <f t="shared" si="223"/>
        <v>0</v>
      </c>
      <c r="AQ352" s="141">
        <f t="shared" si="223"/>
        <v>0</v>
      </c>
      <c r="AR352" s="141">
        <f t="shared" si="223"/>
        <v>0</v>
      </c>
      <c r="AS352" s="141">
        <f t="shared" si="223"/>
        <v>0</v>
      </c>
      <c r="AT352" s="141">
        <f t="shared" si="223"/>
        <v>0</v>
      </c>
      <c r="AU352" s="141">
        <f t="shared" si="223"/>
        <v>0</v>
      </c>
      <c r="AV352" s="141">
        <f t="shared" si="223"/>
        <v>0</v>
      </c>
      <c r="AW352" s="141">
        <f t="shared" si="223"/>
        <v>0</v>
      </c>
      <c r="AX352" s="141">
        <f t="shared" si="223"/>
        <v>0</v>
      </c>
      <c r="AY352" s="141">
        <f t="shared" si="223"/>
        <v>0</v>
      </c>
      <c r="AZ352" s="141">
        <f t="shared" si="223"/>
        <v>0</v>
      </c>
      <c r="BA352" s="141">
        <f t="shared" si="223"/>
        <v>0</v>
      </c>
      <c r="BB352" s="141">
        <f t="shared" si="223"/>
        <v>0</v>
      </c>
      <c r="BC352" s="141">
        <f t="shared" si="223"/>
        <v>0</v>
      </c>
      <c r="BD352" s="141">
        <f t="shared" si="223"/>
        <v>0</v>
      </c>
      <c r="BE352" s="141">
        <f t="shared" si="223"/>
        <v>0</v>
      </c>
      <c r="BF352" s="141">
        <f t="shared" si="223"/>
        <v>0</v>
      </c>
      <c r="BG352" s="141">
        <f t="shared" si="216"/>
        <v>0</v>
      </c>
      <c r="BH352" s="141">
        <f>BH353+BH361+BH363+BH365</f>
        <v>0</v>
      </c>
      <c r="BI352" s="141">
        <f>BI353+BI361+BI363+BI365</f>
        <v>0</v>
      </c>
      <c r="BJ352" s="141">
        <f>BJ353+BJ361+BJ363+BJ365</f>
        <v>0</v>
      </c>
      <c r="BK352" s="29"/>
      <c r="BL352" s="29"/>
      <c r="BM352" s="29"/>
      <c r="BN352" s="29"/>
      <c r="BO352" s="29"/>
      <c r="BP352" s="143">
        <v>0</v>
      </c>
      <c r="BQ352" s="164"/>
      <c r="BZ352" s="39"/>
    </row>
    <row r="353" spans="1:122" s="26" customFormat="1" ht="37.5" hidden="1" x14ac:dyDescent="0.3">
      <c r="A353" s="27" t="s">
        <v>604</v>
      </c>
      <c r="B353" s="163" t="s">
        <v>700</v>
      </c>
      <c r="C353" s="140">
        <f t="shared" si="203"/>
        <v>2444.4300000000003</v>
      </c>
      <c r="D353" s="141">
        <f>SUM(D354:D360)</f>
        <v>2444.4300000000003</v>
      </c>
      <c r="E353" s="141">
        <f t="shared" ref="E353:E360" si="224">F353+U353+BG353</f>
        <v>0</v>
      </c>
      <c r="F353" s="141">
        <f t="shared" ref="F353:F360" si="225">G353+K353+L353+M353+R353+S353+T353</f>
        <v>0</v>
      </c>
      <c r="G353" s="141">
        <f t="shared" ref="G353:AL353" si="226">SUM(G354:G360)</f>
        <v>0</v>
      </c>
      <c r="H353" s="141">
        <f t="shared" si="226"/>
        <v>0</v>
      </c>
      <c r="I353" s="141">
        <f t="shared" si="226"/>
        <v>0</v>
      </c>
      <c r="J353" s="141">
        <f t="shared" si="226"/>
        <v>0</v>
      </c>
      <c r="K353" s="141">
        <f t="shared" si="226"/>
        <v>0</v>
      </c>
      <c r="L353" s="141">
        <f t="shared" si="226"/>
        <v>0</v>
      </c>
      <c r="M353" s="141">
        <f t="shared" si="226"/>
        <v>0</v>
      </c>
      <c r="N353" s="141">
        <f t="shared" si="226"/>
        <v>0</v>
      </c>
      <c r="O353" s="141">
        <f t="shared" si="226"/>
        <v>0</v>
      </c>
      <c r="P353" s="141">
        <f t="shared" si="226"/>
        <v>0</v>
      </c>
      <c r="Q353" s="141">
        <f t="shared" si="226"/>
        <v>0</v>
      </c>
      <c r="R353" s="141">
        <f t="shared" si="226"/>
        <v>0</v>
      </c>
      <c r="S353" s="141">
        <f t="shared" si="226"/>
        <v>0</v>
      </c>
      <c r="T353" s="141">
        <f t="shared" si="226"/>
        <v>0</v>
      </c>
      <c r="U353" s="141">
        <f t="shared" si="226"/>
        <v>0</v>
      </c>
      <c r="V353" s="141">
        <f t="shared" si="226"/>
        <v>0</v>
      </c>
      <c r="W353" s="141">
        <f t="shared" si="226"/>
        <v>0</v>
      </c>
      <c r="X353" s="141">
        <f t="shared" si="226"/>
        <v>0</v>
      </c>
      <c r="Y353" s="141">
        <f t="shared" si="226"/>
        <v>0</v>
      </c>
      <c r="Z353" s="141">
        <f t="shared" si="226"/>
        <v>0</v>
      </c>
      <c r="AA353" s="141">
        <f t="shared" si="226"/>
        <v>0</v>
      </c>
      <c r="AB353" s="141">
        <f t="shared" si="226"/>
        <v>0</v>
      </c>
      <c r="AC353" s="141">
        <f t="shared" si="226"/>
        <v>0</v>
      </c>
      <c r="AD353" s="141">
        <f t="shared" si="226"/>
        <v>0</v>
      </c>
      <c r="AE353" s="141">
        <f t="shared" si="226"/>
        <v>0</v>
      </c>
      <c r="AF353" s="141">
        <f t="shared" si="226"/>
        <v>0</v>
      </c>
      <c r="AG353" s="141">
        <f t="shared" si="226"/>
        <v>0</v>
      </c>
      <c r="AH353" s="141">
        <f t="shared" si="226"/>
        <v>0</v>
      </c>
      <c r="AI353" s="141">
        <f t="shared" si="226"/>
        <v>0</v>
      </c>
      <c r="AJ353" s="141">
        <f t="shared" si="226"/>
        <v>0</v>
      </c>
      <c r="AK353" s="141">
        <f t="shared" si="226"/>
        <v>0</v>
      </c>
      <c r="AL353" s="141">
        <f t="shared" si="226"/>
        <v>0</v>
      </c>
      <c r="AM353" s="141">
        <f t="shared" ref="AM353:BF353" si="227">SUM(AM354:AM360)</f>
        <v>0</v>
      </c>
      <c r="AN353" s="141">
        <f t="shared" si="227"/>
        <v>0</v>
      </c>
      <c r="AO353" s="141">
        <f t="shared" si="227"/>
        <v>0</v>
      </c>
      <c r="AP353" s="141">
        <f t="shared" si="227"/>
        <v>0</v>
      </c>
      <c r="AQ353" s="141">
        <f t="shared" si="227"/>
        <v>0</v>
      </c>
      <c r="AR353" s="141">
        <f t="shared" si="227"/>
        <v>0</v>
      </c>
      <c r="AS353" s="141">
        <f t="shared" si="227"/>
        <v>0</v>
      </c>
      <c r="AT353" s="141">
        <f t="shared" si="227"/>
        <v>0</v>
      </c>
      <c r="AU353" s="141">
        <f t="shared" si="227"/>
        <v>0</v>
      </c>
      <c r="AV353" s="141">
        <f t="shared" si="227"/>
        <v>0</v>
      </c>
      <c r="AW353" s="141">
        <f t="shared" si="227"/>
        <v>0</v>
      </c>
      <c r="AX353" s="141">
        <f t="shared" si="227"/>
        <v>0</v>
      </c>
      <c r="AY353" s="141">
        <f t="shared" si="227"/>
        <v>0</v>
      </c>
      <c r="AZ353" s="141">
        <f t="shared" si="227"/>
        <v>0</v>
      </c>
      <c r="BA353" s="141">
        <f t="shared" si="227"/>
        <v>0</v>
      </c>
      <c r="BB353" s="141">
        <f t="shared" si="227"/>
        <v>0</v>
      </c>
      <c r="BC353" s="141">
        <f t="shared" si="227"/>
        <v>0</v>
      </c>
      <c r="BD353" s="141">
        <f t="shared" si="227"/>
        <v>0</v>
      </c>
      <c r="BE353" s="141">
        <f t="shared" si="227"/>
        <v>0</v>
      </c>
      <c r="BF353" s="141">
        <f t="shared" si="227"/>
        <v>0</v>
      </c>
      <c r="BG353" s="141">
        <f t="shared" si="216"/>
        <v>0</v>
      </c>
      <c r="BH353" s="141">
        <f>SUM(BH354:BH360)</f>
        <v>0</v>
      </c>
      <c r="BI353" s="141">
        <f>SUM(BI354:BI360)</f>
        <v>0</v>
      </c>
      <c r="BJ353" s="141">
        <f>SUM(BJ354:BJ360)</f>
        <v>0</v>
      </c>
      <c r="BK353" s="29"/>
      <c r="BL353" s="29"/>
      <c r="BM353" s="29"/>
      <c r="BN353" s="29"/>
      <c r="BO353" s="29"/>
      <c r="BP353" s="143">
        <v>0</v>
      </c>
      <c r="BQ353" s="164"/>
      <c r="BZ353" s="39"/>
    </row>
    <row r="354" spans="1:122" ht="75" hidden="1" x14ac:dyDescent="0.3">
      <c r="A354" s="149">
        <v>1</v>
      </c>
      <c r="B354" s="230" t="s">
        <v>675</v>
      </c>
      <c r="C354" s="140">
        <f t="shared" si="203"/>
        <v>1.1000000000000001</v>
      </c>
      <c r="D354" s="140">
        <v>1.1000000000000001</v>
      </c>
      <c r="E354" s="140">
        <f t="shared" si="224"/>
        <v>0</v>
      </c>
      <c r="F354" s="140">
        <f t="shared" si="225"/>
        <v>0</v>
      </c>
      <c r="G354" s="140">
        <f>H354+I354+J354</f>
        <v>0</v>
      </c>
      <c r="H354" s="168"/>
      <c r="I354" s="157"/>
      <c r="J354" s="157"/>
      <c r="K354" s="157"/>
      <c r="L354" s="157"/>
      <c r="M354" s="140">
        <f t="shared" ref="M354:M360" si="228">SUM(N354:P354)</f>
        <v>0</v>
      </c>
      <c r="N354" s="157"/>
      <c r="O354" s="157"/>
      <c r="P354" s="157"/>
      <c r="Q354" s="157"/>
      <c r="R354" s="157"/>
      <c r="S354" s="157"/>
      <c r="T354" s="157"/>
      <c r="U354" s="140">
        <f t="shared" ref="U354:U360" si="229">V354+W354+X354+Y354+Z354+AA354+AB354+AC354+AD354+AU354+AV354+AW354+AX354+AY354+AZ354+BA354+BB354+BC354+BD354+BE354+BF354</f>
        <v>0</v>
      </c>
      <c r="V354" s="157"/>
      <c r="W354" s="157"/>
      <c r="X354" s="157"/>
      <c r="Y354" s="157"/>
      <c r="Z354" s="157"/>
      <c r="AA354" s="157"/>
      <c r="AB354" s="157"/>
      <c r="AC354" s="157"/>
      <c r="AD354" s="141">
        <f t="shared" ref="AD354:AD360" si="230">SUM(AE354:AT354)</f>
        <v>0</v>
      </c>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40">
        <f t="shared" si="216"/>
        <v>0</v>
      </c>
      <c r="BH354" s="56"/>
      <c r="BI354" s="56"/>
      <c r="BJ354" s="56"/>
      <c r="BK354" s="152" t="s">
        <v>409</v>
      </c>
      <c r="BL354" s="156" t="s">
        <v>161</v>
      </c>
      <c r="BM354" s="56"/>
      <c r="BN354" s="153" t="s">
        <v>112</v>
      </c>
      <c r="BO354" s="149" t="s">
        <v>600</v>
      </c>
      <c r="BP354" s="149" t="s">
        <v>606</v>
      </c>
      <c r="BQ354" s="60" t="s">
        <v>392</v>
      </c>
      <c r="BR354" s="46"/>
      <c r="BS354" s="46"/>
      <c r="BT354" s="192" t="s">
        <v>71</v>
      </c>
      <c r="BU354" s="170" t="s">
        <v>138</v>
      </c>
      <c r="BV354" s="46"/>
      <c r="BW354" s="46"/>
      <c r="BX354" s="46"/>
      <c r="BY354" s="46"/>
      <c r="BZ354" s="46">
        <f>SUM(G354:BJ354)</f>
        <v>0</v>
      </c>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DF354" s="46" t="s">
        <v>674</v>
      </c>
      <c r="DG354" s="46" t="s">
        <v>723</v>
      </c>
      <c r="DR354" s="46" t="s">
        <v>852</v>
      </c>
    </row>
    <row r="355" spans="1:122" ht="93.75" hidden="1" x14ac:dyDescent="0.3">
      <c r="A355" s="149">
        <v>2</v>
      </c>
      <c r="B355" s="56" t="s">
        <v>566</v>
      </c>
      <c r="C355" s="140">
        <f t="shared" si="203"/>
        <v>0.49</v>
      </c>
      <c r="D355" s="140">
        <v>0.49</v>
      </c>
      <c r="E355" s="140">
        <f t="shared" si="224"/>
        <v>0</v>
      </c>
      <c r="F355" s="140">
        <f t="shared" si="225"/>
        <v>0</v>
      </c>
      <c r="G355" s="140"/>
      <c r="H355" s="157"/>
      <c r="I355" s="157"/>
      <c r="J355" s="157"/>
      <c r="K355" s="157"/>
      <c r="L355" s="157"/>
      <c r="M355" s="140">
        <f t="shared" si="228"/>
        <v>0</v>
      </c>
      <c r="N355" s="157"/>
      <c r="O355" s="157"/>
      <c r="P355" s="168"/>
      <c r="Q355" s="157"/>
      <c r="R355" s="157"/>
      <c r="S355" s="157"/>
      <c r="T355" s="157"/>
      <c r="U355" s="140">
        <f t="shared" si="229"/>
        <v>0</v>
      </c>
      <c r="V355" s="157"/>
      <c r="W355" s="157"/>
      <c r="X355" s="157"/>
      <c r="Y355" s="157"/>
      <c r="Z355" s="157"/>
      <c r="AA355" s="157"/>
      <c r="AB355" s="157"/>
      <c r="AC355" s="157"/>
      <c r="AD355" s="141">
        <f t="shared" si="230"/>
        <v>0</v>
      </c>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40">
        <f t="shared" si="216"/>
        <v>0</v>
      </c>
      <c r="BH355" s="56"/>
      <c r="BI355" s="56"/>
      <c r="BJ355" s="56"/>
      <c r="BK355" s="152" t="s">
        <v>409</v>
      </c>
      <c r="BL355" s="156" t="s">
        <v>161</v>
      </c>
      <c r="BM355" s="56"/>
      <c r="BN355" s="149" t="s">
        <v>116</v>
      </c>
      <c r="BO355" s="149" t="s">
        <v>600</v>
      </c>
      <c r="BP355" s="149" t="s">
        <v>606</v>
      </c>
      <c r="BR355" s="46"/>
      <c r="BS355" s="46"/>
      <c r="BT355" s="170"/>
      <c r="BU355" s="46"/>
      <c r="BV355" s="46"/>
      <c r="BW355" s="46"/>
      <c r="BX355" s="46"/>
      <c r="BY355" s="46"/>
      <c r="BZ355" s="46"/>
      <c r="CA355" s="46"/>
      <c r="CB355" s="46"/>
      <c r="CC355" s="46"/>
      <c r="CD355" s="46"/>
      <c r="CE355" s="46"/>
      <c r="CF355" s="232"/>
      <c r="CG355" s="46"/>
      <c r="CH355" s="46"/>
      <c r="CI355" s="46"/>
      <c r="CJ355" s="46"/>
      <c r="CK355" s="46"/>
      <c r="CL355" s="46"/>
      <c r="CM355" s="46"/>
      <c r="CN355" s="46"/>
      <c r="CO355" s="46"/>
      <c r="CP355" s="46"/>
      <c r="CQ355" s="46"/>
      <c r="CR355" s="46"/>
      <c r="CS355" s="46"/>
      <c r="CT355" s="46"/>
      <c r="CU355" s="46"/>
      <c r="CV355" s="46"/>
      <c r="CW355" s="46"/>
      <c r="CX355" s="46"/>
      <c r="CY355" s="46"/>
      <c r="DR355" s="46" t="s">
        <v>852</v>
      </c>
    </row>
    <row r="356" spans="1:122" s="250" customFormat="1" ht="93.75" x14ac:dyDescent="0.3">
      <c r="A356" s="239">
        <v>3</v>
      </c>
      <c r="B356" s="240" t="s">
        <v>665</v>
      </c>
      <c r="C356" s="241">
        <f t="shared" si="203"/>
        <v>704.22</v>
      </c>
      <c r="D356" s="241">
        <v>704.22</v>
      </c>
      <c r="E356" s="241">
        <f t="shared" si="224"/>
        <v>0</v>
      </c>
      <c r="F356" s="241">
        <f t="shared" si="225"/>
        <v>0</v>
      </c>
      <c r="G356" s="140">
        <f>H356+I356+J356</f>
        <v>0</v>
      </c>
      <c r="H356" s="219"/>
      <c r="I356" s="157"/>
      <c r="J356" s="157"/>
      <c r="K356" s="244"/>
      <c r="L356" s="244"/>
      <c r="M356" s="241">
        <f t="shared" si="228"/>
        <v>0</v>
      </c>
      <c r="N356" s="244"/>
      <c r="O356" s="157"/>
      <c r="P356" s="244"/>
      <c r="Q356" s="243"/>
      <c r="R356" s="168"/>
      <c r="S356" s="157"/>
      <c r="T356" s="157"/>
      <c r="U356" s="241">
        <f t="shared" si="229"/>
        <v>0</v>
      </c>
      <c r="V356" s="157"/>
      <c r="W356" s="157"/>
      <c r="X356" s="157"/>
      <c r="Y356" s="157"/>
      <c r="Z356" s="168"/>
      <c r="AA356" s="157"/>
      <c r="AB356" s="157"/>
      <c r="AC356" s="157"/>
      <c r="AD356" s="141">
        <f t="shared" si="230"/>
        <v>0</v>
      </c>
      <c r="AE356" s="168"/>
      <c r="AF356" s="168"/>
      <c r="AG356" s="157"/>
      <c r="AH356" s="157"/>
      <c r="AI356" s="168"/>
      <c r="AJ356" s="157"/>
      <c r="AK356" s="168"/>
      <c r="AL356" s="157"/>
      <c r="AM356" s="157"/>
      <c r="AN356" s="157"/>
      <c r="AO356" s="157"/>
      <c r="AP356" s="157"/>
      <c r="AQ356" s="157"/>
      <c r="AR356" s="157"/>
      <c r="AS356" s="157"/>
      <c r="AT356" s="157"/>
      <c r="AU356" s="157"/>
      <c r="AV356" s="168"/>
      <c r="AW356" s="157"/>
      <c r="AX356" s="157"/>
      <c r="AY356" s="168"/>
      <c r="AZ356" s="168"/>
      <c r="BA356" s="157"/>
      <c r="BB356" s="157"/>
      <c r="BC356" s="157"/>
      <c r="BD356" s="168"/>
      <c r="BE356" s="157"/>
      <c r="BF356" s="157"/>
      <c r="BG356" s="140">
        <f t="shared" si="216"/>
        <v>0</v>
      </c>
      <c r="BH356" s="56"/>
      <c r="BI356" s="149"/>
      <c r="BJ356" s="56"/>
      <c r="BK356" s="152" t="s">
        <v>409</v>
      </c>
      <c r="BL356" s="305" t="s">
        <v>450</v>
      </c>
      <c r="BM356" s="56"/>
      <c r="BN356" s="248" t="s">
        <v>79</v>
      </c>
      <c r="BO356" s="239" t="s">
        <v>571</v>
      </c>
      <c r="BP356" s="239" t="s">
        <v>606</v>
      </c>
      <c r="BQ356" s="206"/>
      <c r="BR356" s="207"/>
      <c r="BS356" s="46"/>
      <c r="BT356" s="46"/>
      <c r="BU356" s="46"/>
      <c r="BV356" s="46"/>
      <c r="BW356" s="46"/>
      <c r="BX356" s="46"/>
      <c r="BY356" s="46"/>
      <c r="BZ356" s="46"/>
      <c r="CA356" s="46"/>
      <c r="CB356" s="46"/>
      <c r="CC356" s="46"/>
      <c r="CD356" s="46"/>
      <c r="CE356" s="46"/>
      <c r="CF356" s="184"/>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6"/>
      <c r="DI356" s="46"/>
      <c r="DJ356" s="46"/>
      <c r="DK356" s="46"/>
      <c r="DL356" s="46"/>
      <c r="DM356" s="46"/>
      <c r="DN356" s="46"/>
      <c r="DO356" s="46"/>
      <c r="DP356" s="46"/>
      <c r="DQ356" s="46"/>
      <c r="DR356" s="250" t="s">
        <v>853</v>
      </c>
    </row>
    <row r="357" spans="1:122" ht="56.25" hidden="1" x14ac:dyDescent="0.3">
      <c r="A357" s="149">
        <v>4</v>
      </c>
      <c r="B357" s="230" t="s">
        <v>663</v>
      </c>
      <c r="C357" s="140">
        <f t="shared" si="203"/>
        <v>1051.8800000000001</v>
      </c>
      <c r="D357" s="140">
        <v>1051.8800000000001</v>
      </c>
      <c r="E357" s="140">
        <f t="shared" si="224"/>
        <v>0</v>
      </c>
      <c r="F357" s="140">
        <f t="shared" si="225"/>
        <v>0</v>
      </c>
      <c r="G357" s="140">
        <f>H357+I357+J357</f>
        <v>0</v>
      </c>
      <c r="H357" s="219"/>
      <c r="I357" s="157"/>
      <c r="J357" s="157"/>
      <c r="K357" s="168"/>
      <c r="L357" s="168"/>
      <c r="M357" s="140">
        <f t="shared" si="228"/>
        <v>0</v>
      </c>
      <c r="N357" s="168"/>
      <c r="O357" s="157"/>
      <c r="P357" s="168"/>
      <c r="Q357" s="157"/>
      <c r="R357" s="168"/>
      <c r="S357" s="157"/>
      <c r="T357" s="157"/>
      <c r="U357" s="140">
        <f t="shared" si="229"/>
        <v>0</v>
      </c>
      <c r="V357" s="157"/>
      <c r="W357" s="157"/>
      <c r="X357" s="157"/>
      <c r="Y357" s="157"/>
      <c r="Z357" s="168"/>
      <c r="AA357" s="157"/>
      <c r="AB357" s="157"/>
      <c r="AC357" s="157"/>
      <c r="AD357" s="141">
        <f t="shared" si="230"/>
        <v>0</v>
      </c>
      <c r="AE357" s="168"/>
      <c r="AF357" s="168"/>
      <c r="AG357" s="157"/>
      <c r="AH357" s="157"/>
      <c r="AI357" s="168"/>
      <c r="AJ357" s="157"/>
      <c r="AK357" s="168"/>
      <c r="AL357" s="157"/>
      <c r="AM357" s="157"/>
      <c r="AN357" s="157"/>
      <c r="AO357" s="157"/>
      <c r="AP357" s="157"/>
      <c r="AQ357" s="157"/>
      <c r="AR357" s="157"/>
      <c r="AS357" s="157"/>
      <c r="AT357" s="157"/>
      <c r="AU357" s="157"/>
      <c r="AV357" s="168"/>
      <c r="AW357" s="157"/>
      <c r="AX357" s="157"/>
      <c r="AY357" s="168"/>
      <c r="AZ357" s="168"/>
      <c r="BA357" s="157"/>
      <c r="BB357" s="157"/>
      <c r="BC357" s="157"/>
      <c r="BD357" s="168"/>
      <c r="BE357" s="157"/>
      <c r="BF357" s="157"/>
      <c r="BG357" s="140">
        <f t="shared" si="216"/>
        <v>0</v>
      </c>
      <c r="BH357" s="56"/>
      <c r="BI357" s="149"/>
      <c r="BJ357" s="56"/>
      <c r="BK357" s="152" t="s">
        <v>409</v>
      </c>
      <c r="BL357" s="153" t="s">
        <v>169</v>
      </c>
      <c r="BM357" s="56"/>
      <c r="BN357" s="153" t="s">
        <v>79</v>
      </c>
      <c r="BO357" s="149" t="s">
        <v>572</v>
      </c>
      <c r="BP357" s="149" t="s">
        <v>606</v>
      </c>
      <c r="BQ357" s="206"/>
      <c r="BR357" s="207"/>
      <c r="BS357" s="46"/>
      <c r="BT357" s="46"/>
      <c r="BU357" s="46"/>
      <c r="BV357" s="46"/>
      <c r="BW357" s="46"/>
      <c r="BX357" s="46"/>
      <c r="BY357" s="46"/>
      <c r="BZ357" s="46"/>
      <c r="CA357" s="46"/>
      <c r="CB357" s="46"/>
      <c r="CC357" s="46"/>
      <c r="CD357" s="46"/>
      <c r="CE357" s="46"/>
      <c r="CF357" s="184"/>
      <c r="CG357" s="46"/>
      <c r="CH357" s="46"/>
      <c r="CI357" s="46"/>
      <c r="CJ357" s="46"/>
      <c r="CK357" s="46"/>
      <c r="CL357" s="46"/>
      <c r="CM357" s="46"/>
      <c r="CN357" s="46"/>
      <c r="CO357" s="46"/>
      <c r="CP357" s="46"/>
      <c r="CQ357" s="46"/>
      <c r="CR357" s="46"/>
      <c r="CS357" s="46"/>
      <c r="CT357" s="46"/>
      <c r="CU357" s="46"/>
      <c r="CV357" s="46"/>
      <c r="CW357" s="46"/>
      <c r="CX357" s="46"/>
      <c r="CY357" s="46"/>
      <c r="DF357" s="46" t="s">
        <v>796</v>
      </c>
      <c r="DR357" s="250" t="s">
        <v>853</v>
      </c>
    </row>
    <row r="358" spans="1:122" s="250" customFormat="1" ht="56.25" hidden="1" x14ac:dyDescent="0.3">
      <c r="A358" s="239">
        <v>5</v>
      </c>
      <c r="B358" s="240" t="s">
        <v>661</v>
      </c>
      <c r="C358" s="241">
        <f t="shared" si="203"/>
        <v>378.02</v>
      </c>
      <c r="D358" s="241">
        <v>378.02</v>
      </c>
      <c r="E358" s="241">
        <f t="shared" si="224"/>
        <v>0</v>
      </c>
      <c r="F358" s="241">
        <f t="shared" si="225"/>
        <v>0</v>
      </c>
      <c r="G358" s="140"/>
      <c r="H358" s="219"/>
      <c r="I358" s="157"/>
      <c r="J358" s="157"/>
      <c r="K358" s="244"/>
      <c r="L358" s="244"/>
      <c r="M358" s="241">
        <f t="shared" si="228"/>
        <v>0</v>
      </c>
      <c r="N358" s="244"/>
      <c r="O358" s="157"/>
      <c r="P358" s="244"/>
      <c r="Q358" s="243"/>
      <c r="R358" s="168"/>
      <c r="S358" s="157"/>
      <c r="T358" s="157"/>
      <c r="U358" s="241">
        <f t="shared" si="229"/>
        <v>0</v>
      </c>
      <c r="V358" s="157"/>
      <c r="W358" s="157"/>
      <c r="X358" s="157"/>
      <c r="Y358" s="157"/>
      <c r="Z358" s="168"/>
      <c r="AA358" s="157"/>
      <c r="AB358" s="157"/>
      <c r="AC358" s="157"/>
      <c r="AD358" s="141">
        <f t="shared" si="230"/>
        <v>0</v>
      </c>
      <c r="AE358" s="168"/>
      <c r="AF358" s="168"/>
      <c r="AG358" s="157"/>
      <c r="AH358" s="157"/>
      <c r="AI358" s="168"/>
      <c r="AJ358" s="157"/>
      <c r="AK358" s="168"/>
      <c r="AL358" s="157"/>
      <c r="AM358" s="157"/>
      <c r="AN358" s="157"/>
      <c r="AO358" s="157"/>
      <c r="AP358" s="157"/>
      <c r="AQ358" s="157"/>
      <c r="AR358" s="157"/>
      <c r="AS358" s="157"/>
      <c r="AT358" s="157"/>
      <c r="AU358" s="157"/>
      <c r="AV358" s="168"/>
      <c r="AW358" s="157"/>
      <c r="AX358" s="157"/>
      <c r="AY358" s="168"/>
      <c r="AZ358" s="168"/>
      <c r="BA358" s="157"/>
      <c r="BB358" s="157"/>
      <c r="BC358" s="157"/>
      <c r="BD358" s="168"/>
      <c r="BE358" s="157"/>
      <c r="BF358" s="157"/>
      <c r="BG358" s="140">
        <f t="shared" si="216"/>
        <v>0</v>
      </c>
      <c r="BH358" s="56"/>
      <c r="BI358" s="149"/>
      <c r="BJ358" s="56"/>
      <c r="BK358" s="152" t="s">
        <v>409</v>
      </c>
      <c r="BL358" s="248" t="s">
        <v>137</v>
      </c>
      <c r="BM358" s="56"/>
      <c r="BN358" s="248" t="s">
        <v>79</v>
      </c>
      <c r="BO358" s="239" t="s">
        <v>572</v>
      </c>
      <c r="BP358" s="239" t="s">
        <v>606</v>
      </c>
      <c r="BQ358" s="206"/>
      <c r="BR358" s="207"/>
      <c r="BS358" s="46"/>
      <c r="BT358" s="46"/>
      <c r="BU358" s="46"/>
      <c r="BV358" s="46"/>
      <c r="BW358" s="46"/>
      <c r="BX358" s="46"/>
      <c r="BY358" s="46"/>
      <c r="BZ358" s="46"/>
      <c r="CA358" s="46"/>
      <c r="CB358" s="46"/>
      <c r="CC358" s="46"/>
      <c r="CD358" s="46"/>
      <c r="CE358" s="46"/>
      <c r="CF358" s="184"/>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c r="DL358" s="46"/>
      <c r="DM358" s="46"/>
      <c r="DN358" s="46"/>
      <c r="DO358" s="46"/>
      <c r="DP358" s="46"/>
      <c r="DQ358" s="46"/>
      <c r="DR358" s="250" t="s">
        <v>853</v>
      </c>
    </row>
    <row r="359" spans="1:122" hidden="1" x14ac:dyDescent="0.3">
      <c r="A359" s="783">
        <v>6</v>
      </c>
      <c r="B359" s="802" t="s">
        <v>662</v>
      </c>
      <c r="C359" s="140">
        <f t="shared" si="203"/>
        <v>263.32</v>
      </c>
      <c r="D359" s="140">
        <v>263.32</v>
      </c>
      <c r="E359" s="140">
        <f t="shared" si="224"/>
        <v>0</v>
      </c>
      <c r="F359" s="140">
        <f t="shared" si="225"/>
        <v>0</v>
      </c>
      <c r="G359" s="140">
        <f>H359+I359+J359</f>
        <v>0</v>
      </c>
      <c r="H359" s="219"/>
      <c r="I359" s="157"/>
      <c r="J359" s="157"/>
      <c r="K359" s="168"/>
      <c r="L359" s="168"/>
      <c r="M359" s="140">
        <f t="shared" si="228"/>
        <v>0</v>
      </c>
      <c r="N359" s="168"/>
      <c r="O359" s="157"/>
      <c r="P359" s="168"/>
      <c r="Q359" s="157"/>
      <c r="R359" s="168"/>
      <c r="S359" s="157"/>
      <c r="T359" s="157"/>
      <c r="U359" s="140">
        <f t="shared" si="229"/>
        <v>0</v>
      </c>
      <c r="V359" s="157"/>
      <c r="W359" s="157"/>
      <c r="X359" s="157"/>
      <c r="Y359" s="157"/>
      <c r="Z359" s="168"/>
      <c r="AA359" s="157"/>
      <c r="AB359" s="157"/>
      <c r="AC359" s="157"/>
      <c r="AD359" s="141">
        <f t="shared" si="230"/>
        <v>0</v>
      </c>
      <c r="AE359" s="168"/>
      <c r="AF359" s="168"/>
      <c r="AG359" s="157"/>
      <c r="AH359" s="157"/>
      <c r="AI359" s="168"/>
      <c r="AJ359" s="157"/>
      <c r="AK359" s="168"/>
      <c r="AL359" s="157"/>
      <c r="AM359" s="157"/>
      <c r="AN359" s="157"/>
      <c r="AO359" s="157"/>
      <c r="AP359" s="157"/>
      <c r="AQ359" s="157"/>
      <c r="AR359" s="157"/>
      <c r="AS359" s="157"/>
      <c r="AT359" s="157"/>
      <c r="AU359" s="157"/>
      <c r="AV359" s="168"/>
      <c r="AW359" s="157"/>
      <c r="AX359" s="157"/>
      <c r="AY359" s="168"/>
      <c r="AZ359" s="168"/>
      <c r="BA359" s="157"/>
      <c r="BB359" s="157"/>
      <c r="BC359" s="157"/>
      <c r="BD359" s="168"/>
      <c r="BE359" s="157"/>
      <c r="BF359" s="157"/>
      <c r="BG359" s="140">
        <f t="shared" si="216"/>
        <v>0</v>
      </c>
      <c r="BH359" s="56"/>
      <c r="BI359" s="149"/>
      <c r="BJ359" s="56"/>
      <c r="BK359" s="152" t="s">
        <v>409</v>
      </c>
      <c r="BL359" s="153" t="s">
        <v>139</v>
      </c>
      <c r="BM359" s="56"/>
      <c r="BN359" s="153" t="s">
        <v>79</v>
      </c>
      <c r="BO359" s="783" t="s">
        <v>573</v>
      </c>
      <c r="BP359" s="149" t="s">
        <v>606</v>
      </c>
      <c r="BQ359" s="206"/>
      <c r="BR359" s="207"/>
      <c r="BS359" s="46"/>
      <c r="BT359" s="46"/>
      <c r="BU359" s="46"/>
      <c r="BV359" s="46"/>
      <c r="BW359" s="46"/>
      <c r="BX359" s="46"/>
      <c r="BY359" s="46"/>
      <c r="BZ359" s="46"/>
      <c r="CA359" s="46"/>
      <c r="CB359" s="46"/>
      <c r="CC359" s="46"/>
      <c r="CD359" s="46"/>
      <c r="CE359" s="46"/>
      <c r="CF359" s="184"/>
      <c r="CG359" s="46"/>
      <c r="CH359" s="46"/>
      <c r="CI359" s="46"/>
      <c r="CJ359" s="46"/>
      <c r="CK359" s="46"/>
      <c r="CL359" s="46"/>
      <c r="CM359" s="46"/>
      <c r="CN359" s="46"/>
      <c r="CO359" s="46"/>
      <c r="CP359" s="46"/>
      <c r="CQ359" s="46"/>
      <c r="CR359" s="46"/>
      <c r="CS359" s="46"/>
      <c r="CT359" s="46"/>
      <c r="CU359" s="46"/>
      <c r="CV359" s="46"/>
      <c r="CW359" s="46"/>
      <c r="CX359" s="46"/>
      <c r="CY359" s="46"/>
      <c r="DR359" s="46" t="s">
        <v>852</v>
      </c>
    </row>
    <row r="360" spans="1:122" hidden="1" x14ac:dyDescent="0.3">
      <c r="A360" s="783"/>
      <c r="B360" s="802"/>
      <c r="C360" s="140">
        <f t="shared" si="203"/>
        <v>45.4</v>
      </c>
      <c r="D360" s="140">
        <v>45.4</v>
      </c>
      <c r="E360" s="140">
        <f t="shared" si="224"/>
        <v>0</v>
      </c>
      <c r="F360" s="140">
        <f t="shared" si="225"/>
        <v>0</v>
      </c>
      <c r="G360" s="140"/>
      <c r="H360" s="219"/>
      <c r="I360" s="157"/>
      <c r="J360" s="157"/>
      <c r="K360" s="168"/>
      <c r="L360" s="168"/>
      <c r="M360" s="140">
        <f t="shared" si="228"/>
        <v>0</v>
      </c>
      <c r="N360" s="168"/>
      <c r="O360" s="157"/>
      <c r="P360" s="168"/>
      <c r="Q360" s="157"/>
      <c r="R360" s="168"/>
      <c r="S360" s="157"/>
      <c r="T360" s="157"/>
      <c r="U360" s="140">
        <f t="shared" si="229"/>
        <v>0</v>
      </c>
      <c r="V360" s="157"/>
      <c r="W360" s="157"/>
      <c r="X360" s="157"/>
      <c r="Y360" s="157"/>
      <c r="Z360" s="168"/>
      <c r="AA360" s="157"/>
      <c r="AB360" s="157"/>
      <c r="AC360" s="157"/>
      <c r="AD360" s="141">
        <f t="shared" si="230"/>
        <v>0</v>
      </c>
      <c r="AE360" s="168"/>
      <c r="AF360" s="168"/>
      <c r="AG360" s="157"/>
      <c r="AH360" s="157"/>
      <c r="AI360" s="168"/>
      <c r="AJ360" s="157"/>
      <c r="AK360" s="168"/>
      <c r="AL360" s="157"/>
      <c r="AM360" s="157"/>
      <c r="AN360" s="157"/>
      <c r="AO360" s="157"/>
      <c r="AP360" s="157"/>
      <c r="AQ360" s="157"/>
      <c r="AR360" s="157"/>
      <c r="AS360" s="157"/>
      <c r="AT360" s="157"/>
      <c r="AU360" s="157"/>
      <c r="AV360" s="168"/>
      <c r="AW360" s="157"/>
      <c r="AX360" s="157"/>
      <c r="AY360" s="168"/>
      <c r="AZ360" s="168"/>
      <c r="BA360" s="157"/>
      <c r="BB360" s="157"/>
      <c r="BC360" s="157"/>
      <c r="BD360" s="168"/>
      <c r="BE360" s="157"/>
      <c r="BF360" s="157"/>
      <c r="BG360" s="140">
        <f t="shared" si="216"/>
        <v>0</v>
      </c>
      <c r="BH360" s="56"/>
      <c r="BI360" s="149"/>
      <c r="BJ360" s="56"/>
      <c r="BK360" s="152" t="s">
        <v>409</v>
      </c>
      <c r="BL360" s="153" t="s">
        <v>139</v>
      </c>
      <c r="BM360" s="56"/>
      <c r="BN360" s="153" t="s">
        <v>77</v>
      </c>
      <c r="BO360" s="783"/>
      <c r="BP360" s="149" t="s">
        <v>606</v>
      </c>
      <c r="BQ360" s="206"/>
      <c r="BR360" s="207"/>
      <c r="BS360" s="46"/>
      <c r="BT360" s="46"/>
      <c r="BU360" s="46"/>
      <c r="BV360" s="46"/>
      <c r="BW360" s="46"/>
      <c r="BX360" s="46"/>
      <c r="BY360" s="46"/>
      <c r="BZ360" s="46"/>
      <c r="CA360" s="46"/>
      <c r="CB360" s="46"/>
      <c r="CC360" s="46"/>
      <c r="CD360" s="46"/>
      <c r="CE360" s="46"/>
      <c r="CF360" s="184"/>
      <c r="CG360" s="46"/>
      <c r="CH360" s="46"/>
      <c r="CI360" s="46"/>
      <c r="CJ360" s="46"/>
      <c r="CK360" s="46"/>
      <c r="CL360" s="46"/>
      <c r="CM360" s="46"/>
      <c r="CN360" s="46"/>
      <c r="CO360" s="46"/>
      <c r="CP360" s="46"/>
      <c r="CQ360" s="46"/>
      <c r="CR360" s="46"/>
      <c r="CS360" s="46"/>
      <c r="CT360" s="46"/>
      <c r="CU360" s="46"/>
      <c r="CV360" s="46"/>
      <c r="CW360" s="46"/>
      <c r="CX360" s="46"/>
      <c r="CY360" s="46"/>
      <c r="DR360" s="46" t="s">
        <v>852</v>
      </c>
    </row>
    <row r="361" spans="1:122" s="26" customFormat="1" hidden="1" x14ac:dyDescent="0.3">
      <c r="A361" s="27" t="s">
        <v>698</v>
      </c>
      <c r="B361" s="163" t="s">
        <v>16</v>
      </c>
      <c r="C361" s="140">
        <f t="shared" si="203"/>
        <v>27.14</v>
      </c>
      <c r="D361" s="141">
        <f t="shared" ref="D361:AI361" si="231">D362</f>
        <v>27.14</v>
      </c>
      <c r="E361" s="141">
        <f t="shared" si="231"/>
        <v>0</v>
      </c>
      <c r="F361" s="141">
        <f t="shared" si="231"/>
        <v>0</v>
      </c>
      <c r="G361" s="141">
        <f t="shared" si="231"/>
        <v>0</v>
      </c>
      <c r="H361" s="141">
        <f t="shared" si="231"/>
        <v>0</v>
      </c>
      <c r="I361" s="141">
        <f t="shared" si="231"/>
        <v>0</v>
      </c>
      <c r="J361" s="141">
        <f t="shared" si="231"/>
        <v>0</v>
      </c>
      <c r="K361" s="141">
        <f t="shared" si="231"/>
        <v>0</v>
      </c>
      <c r="L361" s="141">
        <f t="shared" si="231"/>
        <v>0</v>
      </c>
      <c r="M361" s="141">
        <f t="shared" si="231"/>
        <v>0</v>
      </c>
      <c r="N361" s="141">
        <f t="shared" si="231"/>
        <v>0</v>
      </c>
      <c r="O361" s="141">
        <f t="shared" si="231"/>
        <v>0</v>
      </c>
      <c r="P361" s="141">
        <f t="shared" si="231"/>
        <v>0</v>
      </c>
      <c r="Q361" s="141">
        <f t="shared" si="231"/>
        <v>0</v>
      </c>
      <c r="R361" s="141">
        <f t="shared" si="231"/>
        <v>0</v>
      </c>
      <c r="S361" s="141">
        <f t="shared" si="231"/>
        <v>0</v>
      </c>
      <c r="T361" s="141">
        <f t="shared" si="231"/>
        <v>0</v>
      </c>
      <c r="U361" s="141">
        <f t="shared" si="231"/>
        <v>0</v>
      </c>
      <c r="V361" s="141">
        <f t="shared" si="231"/>
        <v>0</v>
      </c>
      <c r="W361" s="141">
        <f t="shared" si="231"/>
        <v>0</v>
      </c>
      <c r="X361" s="141">
        <f t="shared" si="231"/>
        <v>0</v>
      </c>
      <c r="Y361" s="141">
        <f t="shared" si="231"/>
        <v>0</v>
      </c>
      <c r="Z361" s="141">
        <f t="shared" si="231"/>
        <v>0</v>
      </c>
      <c r="AA361" s="141">
        <f t="shared" si="231"/>
        <v>0</v>
      </c>
      <c r="AB361" s="141">
        <f t="shared" si="231"/>
        <v>0</v>
      </c>
      <c r="AC361" s="141">
        <f t="shared" si="231"/>
        <v>0</v>
      </c>
      <c r="AD361" s="141">
        <f t="shared" si="231"/>
        <v>0</v>
      </c>
      <c r="AE361" s="141">
        <f t="shared" si="231"/>
        <v>0</v>
      </c>
      <c r="AF361" s="141">
        <f t="shared" si="231"/>
        <v>0</v>
      </c>
      <c r="AG361" s="141">
        <f t="shared" si="231"/>
        <v>0</v>
      </c>
      <c r="AH361" s="141">
        <f t="shared" si="231"/>
        <v>0</v>
      </c>
      <c r="AI361" s="141">
        <f t="shared" si="231"/>
        <v>0</v>
      </c>
      <c r="AJ361" s="141">
        <f t="shared" ref="AJ361:BF361" si="232">AJ362</f>
        <v>0</v>
      </c>
      <c r="AK361" s="141">
        <f t="shared" si="232"/>
        <v>0</v>
      </c>
      <c r="AL361" s="141">
        <f t="shared" si="232"/>
        <v>0</v>
      </c>
      <c r="AM361" s="141">
        <f t="shared" si="232"/>
        <v>0</v>
      </c>
      <c r="AN361" s="141">
        <f t="shared" si="232"/>
        <v>0</v>
      </c>
      <c r="AO361" s="141">
        <f t="shared" si="232"/>
        <v>0</v>
      </c>
      <c r="AP361" s="141">
        <f t="shared" si="232"/>
        <v>0</v>
      </c>
      <c r="AQ361" s="141">
        <f t="shared" si="232"/>
        <v>0</v>
      </c>
      <c r="AR361" s="141">
        <f t="shared" si="232"/>
        <v>0</v>
      </c>
      <c r="AS361" s="141">
        <f t="shared" si="232"/>
        <v>0</v>
      </c>
      <c r="AT361" s="141">
        <f t="shared" si="232"/>
        <v>0</v>
      </c>
      <c r="AU361" s="141">
        <f t="shared" si="232"/>
        <v>0</v>
      </c>
      <c r="AV361" s="141">
        <f t="shared" si="232"/>
        <v>0</v>
      </c>
      <c r="AW361" s="141">
        <f t="shared" si="232"/>
        <v>0</v>
      </c>
      <c r="AX361" s="141">
        <f t="shared" si="232"/>
        <v>0</v>
      </c>
      <c r="AY361" s="141">
        <f t="shared" si="232"/>
        <v>0</v>
      </c>
      <c r="AZ361" s="141">
        <f t="shared" si="232"/>
        <v>0</v>
      </c>
      <c r="BA361" s="141">
        <f t="shared" si="232"/>
        <v>0</v>
      </c>
      <c r="BB361" s="141">
        <f t="shared" si="232"/>
        <v>0</v>
      </c>
      <c r="BC361" s="141">
        <f t="shared" si="232"/>
        <v>0</v>
      </c>
      <c r="BD361" s="141">
        <f t="shared" si="232"/>
        <v>0</v>
      </c>
      <c r="BE361" s="141">
        <f t="shared" si="232"/>
        <v>0</v>
      </c>
      <c r="BF361" s="141">
        <f t="shared" si="232"/>
        <v>0</v>
      </c>
      <c r="BG361" s="141">
        <f t="shared" si="216"/>
        <v>0</v>
      </c>
      <c r="BH361" s="141">
        <f>BH362</f>
        <v>0</v>
      </c>
      <c r="BI361" s="141">
        <f>BI362</f>
        <v>0</v>
      </c>
      <c r="BJ361" s="141">
        <f>BJ362</f>
        <v>0</v>
      </c>
      <c r="BK361" s="29"/>
      <c r="BL361" s="29"/>
      <c r="BM361" s="29"/>
      <c r="BN361" s="29"/>
      <c r="BO361" s="29"/>
      <c r="BP361" s="143">
        <v>0</v>
      </c>
      <c r="BQ361" s="164"/>
      <c r="BZ361" s="39"/>
    </row>
    <row r="362" spans="1:122" s="83" customFormat="1" ht="93.75" hidden="1" x14ac:dyDescent="0.3">
      <c r="A362" s="291">
        <v>1</v>
      </c>
      <c r="B362" s="559" t="s">
        <v>588</v>
      </c>
      <c r="C362" s="293">
        <f t="shared" si="203"/>
        <v>27.14</v>
      </c>
      <c r="D362" s="295">
        <v>27.14</v>
      </c>
      <c r="E362" s="293">
        <f>F362+U362+BG362</f>
        <v>0</v>
      </c>
      <c r="F362" s="293">
        <f>G362+K362+L362+M362+R362+S362+T362</f>
        <v>0</v>
      </c>
      <c r="G362" s="293">
        <f>H362+I362+J362</f>
        <v>0</v>
      </c>
      <c r="H362" s="295"/>
      <c r="I362" s="294"/>
      <c r="J362" s="294"/>
      <c r="K362" s="294"/>
      <c r="L362" s="294"/>
      <c r="M362" s="293">
        <f>SUM(N362:P362)</f>
        <v>0</v>
      </c>
      <c r="N362" s="294"/>
      <c r="O362" s="294"/>
      <c r="P362" s="294"/>
      <c r="Q362" s="294"/>
      <c r="R362" s="294"/>
      <c r="S362" s="294"/>
      <c r="T362" s="294"/>
      <c r="U362" s="293">
        <f>V362+W362+X362+Y362+Z362+AA362+AB362+AC362+AD362+AU362+AV362+AW362+AX362+AY362+AZ362+BA362+BB362+BC362+BD362+BE362+BF362</f>
        <v>0</v>
      </c>
      <c r="V362" s="294"/>
      <c r="W362" s="294"/>
      <c r="X362" s="294"/>
      <c r="Y362" s="294"/>
      <c r="Z362" s="294"/>
      <c r="AA362" s="294"/>
      <c r="AB362" s="294"/>
      <c r="AC362" s="294"/>
      <c r="AD362" s="296">
        <f>SUM(AE362:AT362)</f>
        <v>0</v>
      </c>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3">
        <f t="shared" si="216"/>
        <v>0</v>
      </c>
      <c r="BH362" s="292"/>
      <c r="BI362" s="292"/>
      <c r="BJ362" s="292"/>
      <c r="BK362" s="297" t="s">
        <v>409</v>
      </c>
      <c r="BL362" s="291" t="s">
        <v>137</v>
      </c>
      <c r="BM362" s="292"/>
      <c r="BN362" s="560" t="s">
        <v>71</v>
      </c>
      <c r="BO362" s="560"/>
      <c r="BP362" s="291" t="s">
        <v>607</v>
      </c>
      <c r="BQ362" s="81" t="s">
        <v>392</v>
      </c>
      <c r="BT362" s="298" t="s">
        <v>71</v>
      </c>
      <c r="BU362" s="299" t="s">
        <v>138</v>
      </c>
      <c r="BZ362" s="82">
        <f>SUM(G362:BJ362)</f>
        <v>0</v>
      </c>
      <c r="DR362" s="83" t="s">
        <v>900</v>
      </c>
    </row>
    <row r="363" spans="1:122" s="26" customFormat="1" hidden="1" x14ac:dyDescent="0.3">
      <c r="A363" s="27" t="s">
        <v>782</v>
      </c>
      <c r="B363" s="163" t="s">
        <v>781</v>
      </c>
      <c r="C363" s="140">
        <f t="shared" si="203"/>
        <v>0.35</v>
      </c>
      <c r="D363" s="141">
        <f>SUM(D364)</f>
        <v>0.35</v>
      </c>
      <c r="E363" s="141">
        <f>F363+U363+BG363</f>
        <v>0</v>
      </c>
      <c r="F363" s="141">
        <f>G363+K363+L363+M363+R363+S363+T363</f>
        <v>0</v>
      </c>
      <c r="G363" s="141">
        <f t="shared" ref="G363:AL363" si="233">SUM(G366)</f>
        <v>0</v>
      </c>
      <c r="H363" s="141">
        <f t="shared" si="233"/>
        <v>0</v>
      </c>
      <c r="I363" s="141">
        <f t="shared" si="233"/>
        <v>0</v>
      </c>
      <c r="J363" s="141">
        <f t="shared" si="233"/>
        <v>0</v>
      </c>
      <c r="K363" s="141">
        <f t="shared" si="233"/>
        <v>0</v>
      </c>
      <c r="L363" s="141">
        <f t="shared" si="233"/>
        <v>0</v>
      </c>
      <c r="M363" s="141">
        <f t="shared" si="233"/>
        <v>0</v>
      </c>
      <c r="N363" s="141">
        <f t="shared" si="233"/>
        <v>0</v>
      </c>
      <c r="O363" s="141">
        <f t="shared" si="233"/>
        <v>0</v>
      </c>
      <c r="P363" s="141">
        <f t="shared" si="233"/>
        <v>0</v>
      </c>
      <c r="Q363" s="141">
        <f t="shared" si="233"/>
        <v>0</v>
      </c>
      <c r="R363" s="141">
        <f t="shared" si="233"/>
        <v>0</v>
      </c>
      <c r="S363" s="141">
        <f t="shared" si="233"/>
        <v>0</v>
      </c>
      <c r="T363" s="141">
        <f t="shared" si="233"/>
        <v>0</v>
      </c>
      <c r="U363" s="141">
        <f t="shared" si="233"/>
        <v>0</v>
      </c>
      <c r="V363" s="141">
        <f t="shared" si="233"/>
        <v>0</v>
      </c>
      <c r="W363" s="141">
        <f t="shared" si="233"/>
        <v>0</v>
      </c>
      <c r="X363" s="141">
        <f t="shared" si="233"/>
        <v>0</v>
      </c>
      <c r="Y363" s="141">
        <f t="shared" si="233"/>
        <v>0</v>
      </c>
      <c r="Z363" s="141">
        <f t="shared" si="233"/>
        <v>0</v>
      </c>
      <c r="AA363" s="141">
        <f t="shared" si="233"/>
        <v>0</v>
      </c>
      <c r="AB363" s="141">
        <f t="shared" si="233"/>
        <v>0</v>
      </c>
      <c r="AC363" s="141">
        <f t="shared" si="233"/>
        <v>0</v>
      </c>
      <c r="AD363" s="141">
        <f t="shared" si="233"/>
        <v>0</v>
      </c>
      <c r="AE363" s="141">
        <f t="shared" si="233"/>
        <v>0</v>
      </c>
      <c r="AF363" s="141">
        <f t="shared" si="233"/>
        <v>0</v>
      </c>
      <c r="AG363" s="141">
        <f t="shared" si="233"/>
        <v>0</v>
      </c>
      <c r="AH363" s="141">
        <f t="shared" si="233"/>
        <v>0</v>
      </c>
      <c r="AI363" s="141">
        <f t="shared" si="233"/>
        <v>0</v>
      </c>
      <c r="AJ363" s="141">
        <f t="shared" si="233"/>
        <v>0</v>
      </c>
      <c r="AK363" s="141">
        <f t="shared" si="233"/>
        <v>0</v>
      </c>
      <c r="AL363" s="141">
        <f t="shared" si="233"/>
        <v>0</v>
      </c>
      <c r="AM363" s="141">
        <f t="shared" ref="AM363:BF363" si="234">SUM(AM366)</f>
        <v>0</v>
      </c>
      <c r="AN363" s="141">
        <f t="shared" si="234"/>
        <v>0</v>
      </c>
      <c r="AO363" s="141">
        <f t="shared" si="234"/>
        <v>0</v>
      </c>
      <c r="AP363" s="141">
        <f t="shared" si="234"/>
        <v>0</v>
      </c>
      <c r="AQ363" s="141">
        <f t="shared" si="234"/>
        <v>0</v>
      </c>
      <c r="AR363" s="141">
        <f t="shared" si="234"/>
        <v>0</v>
      </c>
      <c r="AS363" s="141">
        <f t="shared" si="234"/>
        <v>0</v>
      </c>
      <c r="AT363" s="141">
        <f t="shared" si="234"/>
        <v>0</v>
      </c>
      <c r="AU363" s="141">
        <f t="shared" si="234"/>
        <v>0</v>
      </c>
      <c r="AV363" s="141">
        <f t="shared" si="234"/>
        <v>0</v>
      </c>
      <c r="AW363" s="141">
        <f t="shared" si="234"/>
        <v>0</v>
      </c>
      <c r="AX363" s="141">
        <f t="shared" si="234"/>
        <v>0</v>
      </c>
      <c r="AY363" s="141">
        <f t="shared" si="234"/>
        <v>0</v>
      </c>
      <c r="AZ363" s="141">
        <f t="shared" si="234"/>
        <v>0</v>
      </c>
      <c r="BA363" s="141">
        <f t="shared" si="234"/>
        <v>0</v>
      </c>
      <c r="BB363" s="141">
        <f t="shared" si="234"/>
        <v>0</v>
      </c>
      <c r="BC363" s="141">
        <f t="shared" si="234"/>
        <v>0</v>
      </c>
      <c r="BD363" s="141">
        <f t="shared" si="234"/>
        <v>0</v>
      </c>
      <c r="BE363" s="141">
        <f t="shared" si="234"/>
        <v>0</v>
      </c>
      <c r="BF363" s="141">
        <f t="shared" si="234"/>
        <v>0</v>
      </c>
      <c r="BG363" s="141">
        <f t="shared" si="216"/>
        <v>0</v>
      </c>
      <c r="BH363" s="141">
        <f>SUM(BH366)</f>
        <v>0</v>
      </c>
      <c r="BI363" s="141">
        <f>SUM(BI366)</f>
        <v>0</v>
      </c>
      <c r="BJ363" s="141">
        <f>SUM(BJ366)</f>
        <v>0</v>
      </c>
      <c r="BK363" s="29"/>
      <c r="BL363" s="29"/>
      <c r="BM363" s="29"/>
      <c r="BN363" s="29"/>
      <c r="BO363" s="29"/>
      <c r="BP363" s="143">
        <v>0</v>
      </c>
      <c r="BQ363" s="164"/>
      <c r="BZ363" s="39"/>
    </row>
    <row r="364" spans="1:122" ht="37.5" hidden="1" x14ac:dyDescent="0.3">
      <c r="A364" s="149">
        <v>1</v>
      </c>
      <c r="B364" s="56" t="s">
        <v>333</v>
      </c>
      <c r="C364" s="140">
        <f t="shared" si="203"/>
        <v>0.35</v>
      </c>
      <c r="D364" s="140">
        <v>0.35</v>
      </c>
      <c r="E364" s="140">
        <f>F364+U364+BG364</f>
        <v>0</v>
      </c>
      <c r="F364" s="140">
        <f>G364+K364+L364+M364+R364+S364+T364</f>
        <v>0</v>
      </c>
      <c r="G364" s="140">
        <f>H364+I364+J364</f>
        <v>0</v>
      </c>
      <c r="H364" s="168"/>
      <c r="I364" s="157"/>
      <c r="J364" s="157"/>
      <c r="K364" s="157"/>
      <c r="L364" s="157"/>
      <c r="M364" s="140">
        <f>SUM(N364:P364)</f>
        <v>0</v>
      </c>
      <c r="N364" s="157"/>
      <c r="O364" s="157"/>
      <c r="P364" s="157"/>
      <c r="Q364" s="157"/>
      <c r="R364" s="157"/>
      <c r="S364" s="157"/>
      <c r="T364" s="157"/>
      <c r="U364" s="140">
        <f>V364+W364+X364+Y364+Z364+AA364+AB364+AC364+AD364+AU364+AV364+AW364+AX364+AY364+AZ364+BA364+BB364+BC364+BD364+BE364+BF364</f>
        <v>0</v>
      </c>
      <c r="V364" s="157"/>
      <c r="W364" s="157"/>
      <c r="X364" s="157"/>
      <c r="Y364" s="157"/>
      <c r="Z364" s="157"/>
      <c r="AA364" s="157"/>
      <c r="AB364" s="157"/>
      <c r="AC364" s="157"/>
      <c r="AD364" s="141">
        <f>SUM(AE364:AT364)</f>
        <v>0</v>
      </c>
      <c r="AE364" s="168"/>
      <c r="AF364" s="168"/>
      <c r="AG364" s="157"/>
      <c r="AH364" s="157"/>
      <c r="AI364" s="168"/>
      <c r="AJ364" s="157"/>
      <c r="AK364" s="168"/>
      <c r="AL364" s="157"/>
      <c r="AM364" s="157"/>
      <c r="AN364" s="157"/>
      <c r="AO364" s="157"/>
      <c r="AP364" s="157"/>
      <c r="AQ364" s="157"/>
      <c r="AR364" s="157"/>
      <c r="AS364" s="157"/>
      <c r="AT364" s="157"/>
      <c r="AU364" s="157"/>
      <c r="AV364" s="157"/>
      <c r="AW364" s="157"/>
      <c r="AX364" s="157"/>
      <c r="AY364" s="168"/>
      <c r="AZ364" s="168"/>
      <c r="BA364" s="157"/>
      <c r="BB364" s="157"/>
      <c r="BC364" s="157"/>
      <c r="BD364" s="168"/>
      <c r="BE364" s="157"/>
      <c r="BF364" s="157"/>
      <c r="BG364" s="140">
        <f t="shared" si="216"/>
        <v>0</v>
      </c>
      <c r="BH364" s="56"/>
      <c r="BI364" s="149"/>
      <c r="BJ364" s="56"/>
      <c r="BK364" s="152" t="s">
        <v>409</v>
      </c>
      <c r="BL364" s="153" t="s">
        <v>161</v>
      </c>
      <c r="BM364" s="56"/>
      <c r="BN364" s="149" t="s">
        <v>98</v>
      </c>
      <c r="BO364" s="149" t="s">
        <v>600</v>
      </c>
      <c r="BP364" s="149" t="s">
        <v>606</v>
      </c>
      <c r="BR364" s="46"/>
      <c r="BS364" s="132"/>
      <c r="BT364" s="170"/>
      <c r="BU364" s="132"/>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DF364" s="46" t="s">
        <v>762</v>
      </c>
      <c r="DR364" s="46" t="s">
        <v>852</v>
      </c>
    </row>
    <row r="365" spans="1:122" s="26" customFormat="1" hidden="1" x14ac:dyDescent="0.3">
      <c r="A365" s="27" t="s">
        <v>783</v>
      </c>
      <c r="B365" s="163" t="s">
        <v>699</v>
      </c>
      <c r="C365" s="140">
        <f t="shared" si="203"/>
        <v>2.5</v>
      </c>
      <c r="D365" s="141">
        <f t="shared" ref="D365:AI365" si="235">D366</f>
        <v>2.5</v>
      </c>
      <c r="E365" s="141">
        <f t="shared" si="235"/>
        <v>0</v>
      </c>
      <c r="F365" s="141">
        <f t="shared" si="235"/>
        <v>0</v>
      </c>
      <c r="G365" s="141">
        <f t="shared" si="235"/>
        <v>0</v>
      </c>
      <c r="H365" s="141">
        <f t="shared" si="235"/>
        <v>0</v>
      </c>
      <c r="I365" s="141">
        <f t="shared" si="235"/>
        <v>0</v>
      </c>
      <c r="J365" s="141">
        <f t="shared" si="235"/>
        <v>0</v>
      </c>
      <c r="K365" s="141">
        <f t="shared" si="235"/>
        <v>0</v>
      </c>
      <c r="L365" s="141">
        <f t="shared" si="235"/>
        <v>0</v>
      </c>
      <c r="M365" s="141">
        <f t="shared" si="235"/>
        <v>0</v>
      </c>
      <c r="N365" s="141">
        <f t="shared" si="235"/>
        <v>0</v>
      </c>
      <c r="O365" s="141">
        <f t="shared" si="235"/>
        <v>0</v>
      </c>
      <c r="P365" s="141">
        <f t="shared" si="235"/>
        <v>0</v>
      </c>
      <c r="Q365" s="141">
        <f t="shared" si="235"/>
        <v>0</v>
      </c>
      <c r="R365" s="141">
        <f t="shared" si="235"/>
        <v>0</v>
      </c>
      <c r="S365" s="141">
        <f t="shared" si="235"/>
        <v>0</v>
      </c>
      <c r="T365" s="141">
        <f t="shared" si="235"/>
        <v>0</v>
      </c>
      <c r="U365" s="141">
        <f t="shared" si="235"/>
        <v>0</v>
      </c>
      <c r="V365" s="141">
        <f t="shared" si="235"/>
        <v>0</v>
      </c>
      <c r="W365" s="141">
        <f t="shared" si="235"/>
        <v>0</v>
      </c>
      <c r="X365" s="141">
        <f t="shared" si="235"/>
        <v>0</v>
      </c>
      <c r="Y365" s="141">
        <f t="shared" si="235"/>
        <v>0</v>
      </c>
      <c r="Z365" s="141">
        <f t="shared" si="235"/>
        <v>0</v>
      </c>
      <c r="AA365" s="141">
        <f t="shared" si="235"/>
        <v>0</v>
      </c>
      <c r="AB365" s="141">
        <f t="shared" si="235"/>
        <v>0</v>
      </c>
      <c r="AC365" s="141">
        <f t="shared" si="235"/>
        <v>0</v>
      </c>
      <c r="AD365" s="141">
        <f t="shared" si="235"/>
        <v>0</v>
      </c>
      <c r="AE365" s="141">
        <f t="shared" si="235"/>
        <v>0</v>
      </c>
      <c r="AF365" s="141">
        <f t="shared" si="235"/>
        <v>0</v>
      </c>
      <c r="AG365" s="141">
        <f t="shared" si="235"/>
        <v>0</v>
      </c>
      <c r="AH365" s="141">
        <f t="shared" si="235"/>
        <v>0</v>
      </c>
      <c r="AI365" s="141">
        <f t="shared" si="235"/>
        <v>0</v>
      </c>
      <c r="AJ365" s="141">
        <f t="shared" ref="AJ365:BF365" si="236">AJ366</f>
        <v>0</v>
      </c>
      <c r="AK365" s="141">
        <f t="shared" si="236"/>
        <v>0</v>
      </c>
      <c r="AL365" s="141">
        <f t="shared" si="236"/>
        <v>0</v>
      </c>
      <c r="AM365" s="141">
        <f t="shared" si="236"/>
        <v>0</v>
      </c>
      <c r="AN365" s="141">
        <f t="shared" si="236"/>
        <v>0</v>
      </c>
      <c r="AO365" s="141">
        <f t="shared" si="236"/>
        <v>0</v>
      </c>
      <c r="AP365" s="141">
        <f t="shared" si="236"/>
        <v>0</v>
      </c>
      <c r="AQ365" s="141">
        <f t="shared" si="236"/>
        <v>0</v>
      </c>
      <c r="AR365" s="141">
        <f t="shared" si="236"/>
        <v>0</v>
      </c>
      <c r="AS365" s="141">
        <f t="shared" si="236"/>
        <v>0</v>
      </c>
      <c r="AT365" s="141">
        <f t="shared" si="236"/>
        <v>0</v>
      </c>
      <c r="AU365" s="141">
        <f t="shared" si="236"/>
        <v>0</v>
      </c>
      <c r="AV365" s="141">
        <f t="shared" si="236"/>
        <v>0</v>
      </c>
      <c r="AW365" s="141">
        <f t="shared" si="236"/>
        <v>0</v>
      </c>
      <c r="AX365" s="141">
        <f t="shared" si="236"/>
        <v>0</v>
      </c>
      <c r="AY365" s="141">
        <f t="shared" si="236"/>
        <v>0</v>
      </c>
      <c r="AZ365" s="141">
        <f t="shared" si="236"/>
        <v>0</v>
      </c>
      <c r="BA365" s="141">
        <f t="shared" si="236"/>
        <v>0</v>
      </c>
      <c r="BB365" s="141">
        <f t="shared" si="236"/>
        <v>0</v>
      </c>
      <c r="BC365" s="141">
        <f t="shared" si="236"/>
        <v>0</v>
      </c>
      <c r="BD365" s="141">
        <f t="shared" si="236"/>
        <v>0</v>
      </c>
      <c r="BE365" s="141">
        <f t="shared" si="236"/>
        <v>0</v>
      </c>
      <c r="BF365" s="141">
        <f t="shared" si="236"/>
        <v>0</v>
      </c>
      <c r="BG365" s="141">
        <f t="shared" si="216"/>
        <v>0</v>
      </c>
      <c r="BH365" s="141">
        <f>BH366</f>
        <v>0</v>
      </c>
      <c r="BI365" s="141">
        <f>BI366</f>
        <v>0</v>
      </c>
      <c r="BJ365" s="141">
        <f>BJ366</f>
        <v>0</v>
      </c>
      <c r="BK365" s="29"/>
      <c r="BL365" s="29"/>
      <c r="BM365" s="29"/>
      <c r="BN365" s="29"/>
      <c r="BO365" s="29"/>
      <c r="BP365" s="143">
        <v>0</v>
      </c>
      <c r="BQ365" s="164"/>
      <c r="BZ365" s="39"/>
    </row>
    <row r="366" spans="1:122" ht="37.5" hidden="1" x14ac:dyDescent="0.3">
      <c r="A366" s="149">
        <v>1</v>
      </c>
      <c r="B366" s="230" t="s">
        <v>666</v>
      </c>
      <c r="C366" s="140">
        <f t="shared" si="203"/>
        <v>2.5</v>
      </c>
      <c r="D366" s="140">
        <v>2.5</v>
      </c>
      <c r="E366" s="140"/>
      <c r="F366" s="140"/>
      <c r="G366" s="140"/>
      <c r="H366" s="168"/>
      <c r="I366" s="157"/>
      <c r="J366" s="157"/>
      <c r="K366" s="157"/>
      <c r="L366" s="157"/>
      <c r="M366" s="140"/>
      <c r="N366" s="157"/>
      <c r="O366" s="157"/>
      <c r="P366" s="157"/>
      <c r="Q366" s="157"/>
      <c r="R366" s="157"/>
      <c r="S366" s="157"/>
      <c r="T366" s="157"/>
      <c r="U366" s="140"/>
      <c r="V366" s="157"/>
      <c r="W366" s="157"/>
      <c r="X366" s="157"/>
      <c r="Y366" s="157"/>
      <c r="Z366" s="157"/>
      <c r="AA366" s="157"/>
      <c r="AB366" s="157"/>
      <c r="AC366" s="157"/>
      <c r="AD366" s="141"/>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40">
        <f t="shared" si="216"/>
        <v>0</v>
      </c>
      <c r="BH366" s="56"/>
      <c r="BI366" s="56"/>
      <c r="BJ366" s="56"/>
      <c r="BK366" s="152" t="s">
        <v>409</v>
      </c>
      <c r="BL366" s="149" t="s">
        <v>199</v>
      </c>
      <c r="BM366" s="56"/>
      <c r="BN366" s="153" t="s">
        <v>100</v>
      </c>
      <c r="BO366" s="153"/>
      <c r="BP366" s="149" t="s">
        <v>606</v>
      </c>
      <c r="BR366" s="46"/>
      <c r="BS366" s="46"/>
      <c r="BT366" s="192"/>
      <c r="BU366" s="170"/>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DR366" s="46" t="s">
        <v>852</v>
      </c>
    </row>
    <row r="367" spans="1:122" s="26" customFormat="1" hidden="1" x14ac:dyDescent="0.3">
      <c r="A367" s="29"/>
      <c r="B367" s="139" t="s">
        <v>372</v>
      </c>
      <c r="C367" s="271">
        <f t="shared" ref="C367:AH367" si="237">C10+C31</f>
        <v>3681.0879999999997</v>
      </c>
      <c r="D367" s="271">
        <f t="shared" si="237"/>
        <v>2550.91</v>
      </c>
      <c r="E367" s="271">
        <f t="shared" si="237"/>
        <v>1130.1780000000001</v>
      </c>
      <c r="F367" s="271">
        <f t="shared" si="237"/>
        <v>1040.9169999999999</v>
      </c>
      <c r="G367" s="271">
        <f t="shared" si="237"/>
        <v>22.813000000000002</v>
      </c>
      <c r="H367" s="271">
        <f t="shared" si="237"/>
        <v>16.933</v>
      </c>
      <c r="I367" s="271">
        <f t="shared" si="237"/>
        <v>5.88</v>
      </c>
      <c r="J367" s="271">
        <f t="shared" si="237"/>
        <v>0</v>
      </c>
      <c r="K367" s="271">
        <f t="shared" si="237"/>
        <v>222.77</v>
      </c>
      <c r="L367" s="271">
        <f t="shared" si="237"/>
        <v>125.48099999999998</v>
      </c>
      <c r="M367" s="271">
        <f t="shared" si="237"/>
        <v>669.66</v>
      </c>
      <c r="N367" s="271">
        <f t="shared" si="237"/>
        <v>47.430000000000007</v>
      </c>
      <c r="O367" s="271">
        <f t="shared" si="237"/>
        <v>0</v>
      </c>
      <c r="P367" s="271">
        <f t="shared" si="237"/>
        <v>622.2299999999999</v>
      </c>
      <c r="Q367" s="271">
        <f t="shared" si="237"/>
        <v>37.270000000000003</v>
      </c>
      <c r="R367" s="271">
        <f t="shared" si="237"/>
        <v>0.193</v>
      </c>
      <c r="S367" s="271">
        <f t="shared" si="237"/>
        <v>0</v>
      </c>
      <c r="T367" s="271">
        <f t="shared" si="237"/>
        <v>0</v>
      </c>
      <c r="U367" s="271">
        <f t="shared" si="237"/>
        <v>76.910000000000011</v>
      </c>
      <c r="V367" s="271">
        <f t="shared" si="237"/>
        <v>0</v>
      </c>
      <c r="W367" s="271">
        <f t="shared" si="237"/>
        <v>0</v>
      </c>
      <c r="X367" s="271">
        <f t="shared" si="237"/>
        <v>0</v>
      </c>
      <c r="Y367" s="271">
        <f t="shared" si="237"/>
        <v>0</v>
      </c>
      <c r="Z367" s="271">
        <f t="shared" si="237"/>
        <v>0.02</v>
      </c>
      <c r="AA367" s="271">
        <f t="shared" si="237"/>
        <v>0</v>
      </c>
      <c r="AB367" s="271">
        <f t="shared" si="237"/>
        <v>0</v>
      </c>
      <c r="AC367" s="271">
        <f t="shared" si="237"/>
        <v>0</v>
      </c>
      <c r="AD367" s="271">
        <f t="shared" si="237"/>
        <v>12.520000000000001</v>
      </c>
      <c r="AE367" s="271">
        <f t="shared" si="237"/>
        <v>11.65</v>
      </c>
      <c r="AF367" s="271">
        <f t="shared" si="237"/>
        <v>0.13</v>
      </c>
      <c r="AG367" s="271">
        <f t="shared" si="237"/>
        <v>0</v>
      </c>
      <c r="AH367" s="271">
        <f t="shared" si="237"/>
        <v>0</v>
      </c>
      <c r="AI367" s="271">
        <f t="shared" ref="AI367:BJ367" si="238">AI10+AI31</f>
        <v>0.1</v>
      </c>
      <c r="AJ367" s="271">
        <f t="shared" si="238"/>
        <v>0</v>
      </c>
      <c r="AK367" s="271">
        <f t="shared" si="238"/>
        <v>0.62</v>
      </c>
      <c r="AL367" s="271">
        <f t="shared" si="238"/>
        <v>0</v>
      </c>
      <c r="AM367" s="271">
        <f t="shared" si="238"/>
        <v>0</v>
      </c>
      <c r="AN367" s="271">
        <f t="shared" si="238"/>
        <v>0</v>
      </c>
      <c r="AO367" s="271">
        <f t="shared" si="238"/>
        <v>0</v>
      </c>
      <c r="AP367" s="271">
        <f t="shared" si="238"/>
        <v>0</v>
      </c>
      <c r="AQ367" s="271">
        <f t="shared" si="238"/>
        <v>0.02</v>
      </c>
      <c r="AR367" s="271">
        <f t="shared" si="238"/>
        <v>0</v>
      </c>
      <c r="AS367" s="271">
        <f t="shared" si="238"/>
        <v>0</v>
      </c>
      <c r="AT367" s="271">
        <f t="shared" si="238"/>
        <v>0</v>
      </c>
      <c r="AU367" s="271">
        <f t="shared" si="238"/>
        <v>0</v>
      </c>
      <c r="AV367" s="271">
        <f t="shared" si="238"/>
        <v>0</v>
      </c>
      <c r="AW367" s="271">
        <f t="shared" si="238"/>
        <v>0</v>
      </c>
      <c r="AX367" s="271">
        <f t="shared" si="238"/>
        <v>0.25</v>
      </c>
      <c r="AY367" s="271">
        <f t="shared" si="238"/>
        <v>0.3</v>
      </c>
      <c r="AZ367" s="271">
        <f t="shared" si="238"/>
        <v>0</v>
      </c>
      <c r="BA367" s="271">
        <f t="shared" si="238"/>
        <v>0</v>
      </c>
      <c r="BB367" s="271">
        <f t="shared" si="238"/>
        <v>0</v>
      </c>
      <c r="BC367" s="271">
        <f t="shared" si="238"/>
        <v>0</v>
      </c>
      <c r="BD367" s="271">
        <f t="shared" si="238"/>
        <v>63.820000000000007</v>
      </c>
      <c r="BE367" s="271">
        <f t="shared" si="238"/>
        <v>0</v>
      </c>
      <c r="BF367" s="271">
        <f t="shared" si="238"/>
        <v>0</v>
      </c>
      <c r="BG367" s="271">
        <f t="shared" si="238"/>
        <v>12.351000000000001</v>
      </c>
      <c r="BH367" s="271">
        <f t="shared" si="238"/>
        <v>0</v>
      </c>
      <c r="BI367" s="271">
        <f t="shared" si="238"/>
        <v>12.351000000000001</v>
      </c>
      <c r="BJ367" s="271">
        <f t="shared" si="238"/>
        <v>0</v>
      </c>
      <c r="BK367" s="29"/>
      <c r="BL367" s="29"/>
      <c r="BM367" s="29"/>
      <c r="BN367" s="29"/>
      <c r="BO367" s="29"/>
      <c r="BP367" s="143">
        <v>0</v>
      </c>
      <c r="BQ367" s="36"/>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row>
  </sheetData>
  <autoFilter ref="A9:XFB367">
    <filterColumn colId="63">
      <filters>
        <filter val="Xã Ngọk Tem"/>
      </filters>
    </filterColumn>
  </autoFilter>
  <mergeCells count="115">
    <mergeCell ref="DR5:DR8"/>
    <mergeCell ref="BP301:BP302"/>
    <mergeCell ref="BP299:BP300"/>
    <mergeCell ref="BP297:BP298"/>
    <mergeCell ref="BP294:BP296"/>
    <mergeCell ref="DO304:DO305"/>
    <mergeCell ref="DO306:DO307"/>
    <mergeCell ref="DO308:DO309"/>
    <mergeCell ref="BO308:BO309"/>
    <mergeCell ref="BP308:BP309"/>
    <mergeCell ref="BP306:BP307"/>
    <mergeCell ref="BP304:BP305"/>
    <mergeCell ref="DO294:DO296"/>
    <mergeCell ref="DO297:DO298"/>
    <mergeCell ref="DO299:DO300"/>
    <mergeCell ref="DO301:DO302"/>
    <mergeCell ref="BO306:BO307"/>
    <mergeCell ref="BO297:BO298"/>
    <mergeCell ref="BO42:BO43"/>
    <mergeCell ref="BO56:BO57"/>
    <mergeCell ref="BO5:BO8"/>
    <mergeCell ref="BO248:BO251"/>
    <mergeCell ref="BO253:BO256"/>
    <mergeCell ref="BO294:BO296"/>
    <mergeCell ref="A308:A309"/>
    <mergeCell ref="B308:B309"/>
    <mergeCell ref="A359:A360"/>
    <mergeCell ref="B359:B360"/>
    <mergeCell ref="BO359:BO360"/>
    <mergeCell ref="A306:A307"/>
    <mergeCell ref="B306:B307"/>
    <mergeCell ref="A301:A302"/>
    <mergeCell ref="B301:B302"/>
    <mergeCell ref="BO301:BO302"/>
    <mergeCell ref="A304:A305"/>
    <mergeCell ref="B304:B305"/>
    <mergeCell ref="BO304:BO305"/>
    <mergeCell ref="A42:A43"/>
    <mergeCell ref="A56:A57"/>
    <mergeCell ref="B56:B57"/>
    <mergeCell ref="BK5:BK8"/>
    <mergeCell ref="AE7:AT7"/>
    <mergeCell ref="AY7:AY8"/>
    <mergeCell ref="Y7:Y8"/>
    <mergeCell ref="T7:T8"/>
    <mergeCell ref="U7:U8"/>
    <mergeCell ref="BI7:BI8"/>
    <mergeCell ref="Z7:Z8"/>
    <mergeCell ref="X7:X8"/>
    <mergeCell ref="BE7:BE8"/>
    <mergeCell ref="BB7:BB8"/>
    <mergeCell ref="BA7:BA8"/>
    <mergeCell ref="AC7:AC8"/>
    <mergeCell ref="AW7:AW8"/>
    <mergeCell ref="BD7:BD8"/>
    <mergeCell ref="E5:E8"/>
    <mergeCell ref="S7:S8"/>
    <mergeCell ref="B42:B43"/>
    <mergeCell ref="BP5:BP8"/>
    <mergeCell ref="A1:B1"/>
    <mergeCell ref="C5:C8"/>
    <mergeCell ref="D5:D8"/>
    <mergeCell ref="A3:BN3"/>
    <mergeCell ref="F7:F8"/>
    <mergeCell ref="A5:A8"/>
    <mergeCell ref="K7:K8"/>
    <mergeCell ref="A2:BN2"/>
    <mergeCell ref="AU7:AU8"/>
    <mergeCell ref="B5:B8"/>
    <mergeCell ref="F6:T6"/>
    <mergeCell ref="AA7:AA8"/>
    <mergeCell ref="A4:BN4"/>
    <mergeCell ref="AB7:AB8"/>
    <mergeCell ref="BH7:BH8"/>
    <mergeCell ref="G7:J7"/>
    <mergeCell ref="M7:Q7"/>
    <mergeCell ref="BJ7:BJ8"/>
    <mergeCell ref="BN5:BN8"/>
    <mergeCell ref="AV7:AV8"/>
    <mergeCell ref="AZ7:AZ8"/>
    <mergeCell ref="L7:L8"/>
    <mergeCell ref="BG6:BJ6"/>
    <mergeCell ref="BL5:BL8"/>
    <mergeCell ref="BM5:BM8"/>
    <mergeCell ref="BF7:BF8"/>
    <mergeCell ref="U6:BF6"/>
    <mergeCell ref="F5:BJ5"/>
    <mergeCell ref="V7:V8"/>
    <mergeCell ref="AX7:AX8"/>
    <mergeCell ref="W7:W8"/>
    <mergeCell ref="BC7:BC8"/>
    <mergeCell ref="BG7:BG8"/>
    <mergeCell ref="AD7:AD8"/>
    <mergeCell ref="R7:R8"/>
    <mergeCell ref="BO299:BO300"/>
    <mergeCell ref="BP56:BP57"/>
    <mergeCell ref="BP253:BP256"/>
    <mergeCell ref="BP248:BP251"/>
    <mergeCell ref="BP245:BP247"/>
    <mergeCell ref="A248:A251"/>
    <mergeCell ref="B297:B298"/>
    <mergeCell ref="A297:A298"/>
    <mergeCell ref="A253:A256"/>
    <mergeCell ref="B253:B256"/>
    <mergeCell ref="A294:A296"/>
    <mergeCell ref="B294:B296"/>
    <mergeCell ref="B248:B251"/>
    <mergeCell ref="A194:A195"/>
    <mergeCell ref="B194:B195"/>
    <mergeCell ref="BO194:BO195"/>
    <mergeCell ref="A245:A247"/>
    <mergeCell ref="B245:B247"/>
    <mergeCell ref="BO245:BO247"/>
    <mergeCell ref="A299:A300"/>
    <mergeCell ref="B299:B300"/>
  </mergeCells>
  <phoneticPr fontId="31" type="noConversion"/>
  <pageMargins left="0.55000000000000004" right="0.2" top="0.37" bottom="0.4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7"/>
  <dimension ref="A1:J54"/>
  <sheetViews>
    <sheetView topLeftCell="A52" workbookViewId="0">
      <selection activeCell="BH17" sqref="BG17:BH17"/>
    </sheetView>
  </sheetViews>
  <sheetFormatPr defaultRowHeight="18.75" x14ac:dyDescent="0.3"/>
  <cols>
    <col min="2" max="2" width="20.77734375" bestFit="1" customWidth="1"/>
    <col min="6" max="6" width="15.109375" customWidth="1"/>
    <col min="8" max="8" width="15.77734375" customWidth="1"/>
    <col min="9" max="9" width="18.6640625" customWidth="1"/>
  </cols>
  <sheetData>
    <row r="1" spans="1:9" x14ac:dyDescent="0.3">
      <c r="A1" s="753" t="s">
        <v>2</v>
      </c>
      <c r="B1" s="758" t="s">
        <v>3</v>
      </c>
      <c r="C1" s="753" t="s">
        <v>706</v>
      </c>
      <c r="D1" s="753" t="s">
        <v>5</v>
      </c>
      <c r="E1" s="753" t="s">
        <v>6</v>
      </c>
      <c r="F1" s="753" t="s">
        <v>9</v>
      </c>
      <c r="G1" s="753" t="s">
        <v>11</v>
      </c>
      <c r="H1" s="753" t="s">
        <v>502</v>
      </c>
      <c r="I1" s="791" t="s">
        <v>658</v>
      </c>
    </row>
    <row r="2" spans="1:9" x14ac:dyDescent="0.3">
      <c r="A2" s="753"/>
      <c r="B2" s="758"/>
      <c r="C2" s="753"/>
      <c r="D2" s="753"/>
      <c r="E2" s="753"/>
      <c r="F2" s="753"/>
      <c r="G2" s="753"/>
      <c r="H2" s="753"/>
      <c r="I2" s="792"/>
    </row>
    <row r="3" spans="1:9" x14ac:dyDescent="0.3">
      <c r="A3" s="753"/>
      <c r="B3" s="758"/>
      <c r="C3" s="753"/>
      <c r="D3" s="753"/>
      <c r="E3" s="753"/>
      <c r="F3" s="753"/>
      <c r="G3" s="753"/>
      <c r="H3" s="753"/>
      <c r="I3" s="792"/>
    </row>
    <row r="4" spans="1:9" x14ac:dyDescent="0.3">
      <c r="A4" s="753"/>
      <c r="B4" s="758"/>
      <c r="C4" s="753"/>
      <c r="D4" s="753"/>
      <c r="E4" s="753"/>
      <c r="F4" s="753"/>
      <c r="G4" s="753"/>
      <c r="H4" s="753"/>
      <c r="I4" s="793"/>
    </row>
    <row r="5" spans="1:9" x14ac:dyDescent="0.3">
      <c r="I5" s="504">
        <v>2023</v>
      </c>
    </row>
    <row r="6" spans="1:9" ht="30" customHeight="1" x14ac:dyDescent="0.3">
      <c r="A6" s="499">
        <v>1</v>
      </c>
      <c r="B6" s="500" t="s">
        <v>922</v>
      </c>
      <c r="C6" s="501">
        <v>0.15</v>
      </c>
      <c r="D6" s="501">
        <v>0.05</v>
      </c>
      <c r="E6" s="501">
        <v>0.1</v>
      </c>
      <c r="F6" s="502" t="s">
        <v>933</v>
      </c>
      <c r="G6" s="502" t="s">
        <v>95</v>
      </c>
      <c r="H6" s="503"/>
      <c r="I6" s="504">
        <v>2023</v>
      </c>
    </row>
    <row r="7" spans="1:9" ht="30" x14ac:dyDescent="0.3">
      <c r="A7" s="499">
        <v>2</v>
      </c>
      <c r="B7" s="500" t="s">
        <v>923</v>
      </c>
      <c r="C7" s="501">
        <v>0.15</v>
      </c>
      <c r="D7" s="501">
        <v>0.05</v>
      </c>
      <c r="E7" s="501">
        <v>0.1</v>
      </c>
      <c r="F7" s="502" t="s">
        <v>933</v>
      </c>
      <c r="G7" s="502" t="s">
        <v>95</v>
      </c>
      <c r="H7" s="503"/>
      <c r="I7" s="504">
        <v>2023</v>
      </c>
    </row>
    <row r="8" spans="1:9" ht="45" x14ac:dyDescent="0.3">
      <c r="A8" s="499">
        <v>3</v>
      </c>
      <c r="B8" s="500" t="s">
        <v>924</v>
      </c>
      <c r="C8" s="501">
        <v>0.05</v>
      </c>
      <c r="D8" s="501"/>
      <c r="E8" s="501">
        <v>0.05</v>
      </c>
      <c r="F8" s="502" t="s">
        <v>933</v>
      </c>
      <c r="G8" s="502" t="s">
        <v>95</v>
      </c>
      <c r="H8" s="503"/>
      <c r="I8" s="502">
        <v>2023</v>
      </c>
    </row>
    <row r="9" spans="1:9" ht="45" x14ac:dyDescent="0.3">
      <c r="A9" s="499">
        <v>4</v>
      </c>
      <c r="B9" s="500" t="s">
        <v>925</v>
      </c>
      <c r="C9" s="501">
        <v>0.05</v>
      </c>
      <c r="D9" s="501"/>
      <c r="E9" s="501">
        <v>0.05</v>
      </c>
      <c r="F9" s="502" t="s">
        <v>933</v>
      </c>
      <c r="G9" s="502" t="s">
        <v>94</v>
      </c>
      <c r="H9" s="503"/>
      <c r="I9" s="502">
        <v>2023</v>
      </c>
    </row>
    <row r="10" spans="1:9" ht="30" x14ac:dyDescent="0.3">
      <c r="A10" s="499">
        <v>5</v>
      </c>
      <c r="B10" s="500" t="s">
        <v>926</v>
      </c>
      <c r="C10" s="501">
        <v>0.05</v>
      </c>
      <c r="D10" s="501"/>
      <c r="E10" s="501">
        <v>0.05</v>
      </c>
      <c r="F10" s="502" t="s">
        <v>933</v>
      </c>
      <c r="G10" s="502" t="s">
        <v>94</v>
      </c>
      <c r="H10" s="503"/>
      <c r="I10" s="502">
        <v>2023</v>
      </c>
    </row>
    <row r="11" spans="1:9" ht="30" x14ac:dyDescent="0.3">
      <c r="A11" s="499">
        <v>6</v>
      </c>
      <c r="B11" s="500" t="s">
        <v>927</v>
      </c>
      <c r="C11" s="501">
        <v>0.05</v>
      </c>
      <c r="D11" s="501">
        <v>0.05</v>
      </c>
      <c r="E11" s="501"/>
      <c r="F11" s="502" t="s">
        <v>933</v>
      </c>
      <c r="G11" s="502" t="s">
        <v>95</v>
      </c>
      <c r="H11" s="503"/>
      <c r="I11" s="502">
        <v>2023</v>
      </c>
    </row>
    <row r="12" spans="1:9" ht="30" x14ac:dyDescent="0.3">
      <c r="A12" s="499">
        <v>7</v>
      </c>
      <c r="B12" s="500" t="s">
        <v>928</v>
      </c>
      <c r="C12" s="501">
        <v>0.08</v>
      </c>
      <c r="D12" s="501"/>
      <c r="E12" s="501">
        <v>0.08</v>
      </c>
      <c r="F12" s="502" t="s">
        <v>933</v>
      </c>
      <c r="G12" s="502" t="s">
        <v>95</v>
      </c>
      <c r="H12" s="503"/>
      <c r="I12" s="502">
        <v>2023</v>
      </c>
    </row>
    <row r="13" spans="1:9" ht="30" x14ac:dyDescent="0.3">
      <c r="A13" s="499">
        <v>8</v>
      </c>
      <c r="B13" s="500" t="s">
        <v>929</v>
      </c>
      <c r="C13" s="501">
        <v>0.12</v>
      </c>
      <c r="D13" s="501">
        <v>0.06</v>
      </c>
      <c r="E13" s="501">
        <v>0.06</v>
      </c>
      <c r="F13" s="502" t="s">
        <v>933</v>
      </c>
      <c r="G13" s="502" t="s">
        <v>94</v>
      </c>
      <c r="H13" s="503"/>
      <c r="I13" s="502">
        <v>2023</v>
      </c>
    </row>
    <row r="14" spans="1:9" ht="30" x14ac:dyDescent="0.3">
      <c r="A14" s="499">
        <v>9</v>
      </c>
      <c r="B14" s="500" t="s">
        <v>930</v>
      </c>
      <c r="C14" s="501">
        <v>0.08</v>
      </c>
      <c r="D14" s="501">
        <v>0.08</v>
      </c>
      <c r="E14" s="501"/>
      <c r="F14" s="502" t="s">
        <v>933</v>
      </c>
      <c r="G14" s="502" t="s">
        <v>94</v>
      </c>
      <c r="H14" s="503"/>
      <c r="I14" s="502">
        <v>2023</v>
      </c>
    </row>
    <row r="15" spans="1:9" ht="30" x14ac:dyDescent="0.3">
      <c r="A15" s="499">
        <v>10</v>
      </c>
      <c r="B15" s="500" t="s">
        <v>931</v>
      </c>
      <c r="C15" s="501">
        <v>0.08</v>
      </c>
      <c r="D15" s="501"/>
      <c r="E15" s="501">
        <v>0.08</v>
      </c>
      <c r="F15" s="502" t="s">
        <v>933</v>
      </c>
      <c r="G15" s="502" t="s">
        <v>94</v>
      </c>
      <c r="H15" s="503"/>
      <c r="I15" s="502">
        <v>2023</v>
      </c>
    </row>
    <row r="16" spans="1:9" ht="30" x14ac:dyDescent="0.3">
      <c r="A16" s="499">
        <v>11</v>
      </c>
      <c r="B16" s="500" t="s">
        <v>932</v>
      </c>
      <c r="C16" s="501">
        <v>0.12</v>
      </c>
      <c r="D16" s="501">
        <v>0.06</v>
      </c>
      <c r="E16" s="501">
        <v>0.06</v>
      </c>
      <c r="F16" s="502" t="s">
        <v>933</v>
      </c>
      <c r="G16" s="502" t="s">
        <v>94</v>
      </c>
      <c r="H16" s="503"/>
      <c r="I16" s="502">
        <v>2023</v>
      </c>
    </row>
    <row r="17" spans="1:10" s="250" customFormat="1" ht="39.6" customHeight="1" x14ac:dyDescent="0.3">
      <c r="A17" s="499">
        <v>12</v>
      </c>
      <c r="B17" s="534" t="s">
        <v>945</v>
      </c>
      <c r="C17" s="535">
        <v>0.05</v>
      </c>
      <c r="D17" s="535"/>
      <c r="E17" s="535">
        <v>0.05</v>
      </c>
      <c r="F17" s="504" t="s">
        <v>933</v>
      </c>
      <c r="G17" s="248" t="s">
        <v>94</v>
      </c>
      <c r="H17" s="316"/>
      <c r="I17" s="502">
        <v>2023</v>
      </c>
      <c r="J17" s="534" t="s">
        <v>943</v>
      </c>
    </row>
    <row r="18" spans="1:10" s="46" customFormat="1" ht="60" x14ac:dyDescent="0.3">
      <c r="A18" s="499">
        <v>13</v>
      </c>
      <c r="B18" s="500" t="s">
        <v>946</v>
      </c>
      <c r="C18" s="501">
        <v>0.1</v>
      </c>
      <c r="D18" s="501">
        <v>0.05</v>
      </c>
      <c r="E18" s="501">
        <v>0.05</v>
      </c>
      <c r="F18" s="530" t="s">
        <v>933</v>
      </c>
      <c r="G18" s="182" t="s">
        <v>95</v>
      </c>
      <c r="H18" s="16"/>
      <c r="I18" s="502">
        <v>2023</v>
      </c>
      <c r="J18" s="528" t="s">
        <v>943</v>
      </c>
    </row>
    <row r="19" spans="1:10" s="46" customFormat="1" ht="60" x14ac:dyDescent="0.3">
      <c r="A19" s="499">
        <v>14</v>
      </c>
      <c r="B19" s="500" t="s">
        <v>947</v>
      </c>
      <c r="C19" s="501">
        <v>0.05</v>
      </c>
      <c r="D19" s="501">
        <v>0.05</v>
      </c>
      <c r="E19" s="19"/>
      <c r="F19" s="504" t="s">
        <v>933</v>
      </c>
      <c r="G19" s="182" t="s">
        <v>95</v>
      </c>
      <c r="H19" s="16"/>
      <c r="I19" s="502">
        <v>2023</v>
      </c>
      <c r="J19" s="534" t="s">
        <v>943</v>
      </c>
    </row>
    <row r="20" spans="1:10" s="507" customFormat="1" ht="47.25" x14ac:dyDescent="0.25">
      <c r="A20" s="499">
        <v>15</v>
      </c>
      <c r="B20" s="505" t="s">
        <v>819</v>
      </c>
      <c r="C20" s="506">
        <v>1.5</v>
      </c>
      <c r="E20" s="506">
        <v>1.5</v>
      </c>
      <c r="F20" s="508" t="s">
        <v>935</v>
      </c>
      <c r="G20" s="508" t="s">
        <v>94</v>
      </c>
      <c r="I20" s="508">
        <v>2023</v>
      </c>
    </row>
    <row r="21" spans="1:10" s="509" customFormat="1" ht="31.5" x14ac:dyDescent="0.25">
      <c r="A21" s="499">
        <v>16</v>
      </c>
      <c r="B21" s="505" t="s">
        <v>820</v>
      </c>
      <c r="C21" s="506">
        <v>0.2</v>
      </c>
      <c r="E21" s="506">
        <v>0.2</v>
      </c>
      <c r="F21" s="508" t="s">
        <v>935</v>
      </c>
      <c r="G21" s="508" t="s">
        <v>94</v>
      </c>
      <c r="I21" s="508">
        <v>2023</v>
      </c>
    </row>
    <row r="22" spans="1:10" s="509" customFormat="1" ht="31.5" x14ac:dyDescent="0.25">
      <c r="A22" s="499">
        <v>17</v>
      </c>
      <c r="B22" s="510" t="s">
        <v>821</v>
      </c>
      <c r="C22" s="506">
        <v>0.5</v>
      </c>
      <c r="E22" s="506">
        <v>0.5</v>
      </c>
      <c r="F22" s="508" t="s">
        <v>935</v>
      </c>
      <c r="G22" s="508" t="s">
        <v>94</v>
      </c>
      <c r="I22" s="508">
        <v>2023</v>
      </c>
    </row>
    <row r="23" spans="1:10" s="509" customFormat="1" ht="94.5" x14ac:dyDescent="0.25">
      <c r="A23" s="499">
        <v>18</v>
      </c>
      <c r="B23" s="505" t="s">
        <v>822</v>
      </c>
      <c r="C23" s="511">
        <v>4</v>
      </c>
      <c r="D23" s="512"/>
      <c r="E23" s="511">
        <v>4</v>
      </c>
      <c r="F23" s="508" t="s">
        <v>935</v>
      </c>
      <c r="G23" s="508" t="s">
        <v>934</v>
      </c>
      <c r="I23" s="508">
        <v>2023</v>
      </c>
    </row>
    <row r="24" spans="1:10" x14ac:dyDescent="0.3">
      <c r="A24" s="499">
        <v>19</v>
      </c>
      <c r="B24" s="505" t="s">
        <v>845</v>
      </c>
      <c r="C24" s="513">
        <v>0.4</v>
      </c>
      <c r="E24" s="513">
        <v>0.4</v>
      </c>
      <c r="F24" s="508" t="s">
        <v>936</v>
      </c>
      <c r="G24" s="516" t="s">
        <v>113</v>
      </c>
      <c r="I24" s="508">
        <v>2023</v>
      </c>
    </row>
    <row r="25" spans="1:10" ht="31.5" x14ac:dyDescent="0.3">
      <c r="A25" s="499">
        <v>20</v>
      </c>
      <c r="B25" s="514" t="s">
        <v>846</v>
      </c>
      <c r="C25" s="515">
        <v>0.02</v>
      </c>
      <c r="E25" s="515">
        <v>0.02</v>
      </c>
      <c r="F25" s="508" t="s">
        <v>936</v>
      </c>
      <c r="G25" s="516" t="s">
        <v>94</v>
      </c>
      <c r="I25" s="508">
        <v>2023</v>
      </c>
    </row>
    <row r="26" spans="1:10" ht="31.5" x14ac:dyDescent="0.3">
      <c r="A26" s="499">
        <v>21</v>
      </c>
      <c r="B26" s="514" t="s">
        <v>848</v>
      </c>
      <c r="C26" s="515">
        <v>0.7</v>
      </c>
      <c r="E26" s="515">
        <v>0.7</v>
      </c>
      <c r="F26" s="508" t="s">
        <v>936</v>
      </c>
      <c r="G26" s="516" t="s">
        <v>94</v>
      </c>
      <c r="I26" s="508">
        <v>2023</v>
      </c>
    </row>
    <row r="27" spans="1:10" ht="31.5" x14ac:dyDescent="0.3">
      <c r="A27" s="499">
        <v>22</v>
      </c>
      <c r="B27" s="514" t="s">
        <v>849</v>
      </c>
      <c r="C27" s="515">
        <v>0.03</v>
      </c>
      <c r="E27" s="515">
        <v>0.03</v>
      </c>
      <c r="F27" s="508" t="s">
        <v>936</v>
      </c>
      <c r="G27" s="516" t="s">
        <v>95</v>
      </c>
      <c r="I27" s="508">
        <v>2023</v>
      </c>
    </row>
    <row r="28" spans="1:10" ht="56.25" x14ac:dyDescent="0.3">
      <c r="A28" s="499">
        <v>23</v>
      </c>
      <c r="B28" s="344" t="s">
        <v>937</v>
      </c>
      <c r="C28" s="517">
        <v>0.2</v>
      </c>
      <c r="F28" s="349" t="s">
        <v>450</v>
      </c>
      <c r="G28" s="359" t="s">
        <v>94</v>
      </c>
      <c r="H28" s="359"/>
      <c r="I28" s="263" t="s">
        <v>863</v>
      </c>
    </row>
    <row r="29" spans="1:10" ht="56.25" x14ac:dyDescent="0.3">
      <c r="A29" s="499">
        <v>24</v>
      </c>
      <c r="B29" s="344" t="s">
        <v>868</v>
      </c>
      <c r="C29" s="517">
        <v>0.3</v>
      </c>
      <c r="F29" s="349" t="s">
        <v>450</v>
      </c>
      <c r="G29" s="359" t="s">
        <v>94</v>
      </c>
      <c r="H29" s="359"/>
      <c r="I29" s="263" t="s">
        <v>863</v>
      </c>
    </row>
    <row r="30" spans="1:10" ht="37.5" x14ac:dyDescent="0.3">
      <c r="A30" s="499">
        <v>25</v>
      </c>
      <c r="B30" s="344" t="s">
        <v>866</v>
      </c>
      <c r="C30" s="517">
        <v>1</v>
      </c>
      <c r="F30" s="349" t="s">
        <v>450</v>
      </c>
      <c r="G30" s="359" t="s">
        <v>99</v>
      </c>
      <c r="H30" s="359"/>
      <c r="I30" s="263" t="s">
        <v>863</v>
      </c>
    </row>
    <row r="31" spans="1:10" ht="56.25" x14ac:dyDescent="0.3">
      <c r="A31" s="499">
        <v>26</v>
      </c>
      <c r="B31" s="240" t="s">
        <v>859</v>
      </c>
      <c r="C31" s="517">
        <v>0.5</v>
      </c>
      <c r="F31" s="349" t="s">
        <v>450</v>
      </c>
      <c r="G31" s="359" t="s">
        <v>94</v>
      </c>
      <c r="H31" s="359"/>
      <c r="I31" s="263" t="s">
        <v>863</v>
      </c>
    </row>
    <row r="32" spans="1:10" ht="37.5" x14ac:dyDescent="0.3">
      <c r="A32" s="499">
        <v>27</v>
      </c>
      <c r="B32" s="303" t="s">
        <v>865</v>
      </c>
      <c r="C32" s="517">
        <v>0.4</v>
      </c>
      <c r="F32" s="349" t="s">
        <v>450</v>
      </c>
      <c r="G32" s="359" t="s">
        <v>94</v>
      </c>
      <c r="H32" s="359"/>
      <c r="I32" s="263" t="s">
        <v>863</v>
      </c>
    </row>
    <row r="33" spans="1:9" ht="37.5" x14ac:dyDescent="0.3">
      <c r="A33" s="499">
        <v>28</v>
      </c>
      <c r="B33" s="240" t="s">
        <v>860</v>
      </c>
      <c r="C33" s="517">
        <v>0.3</v>
      </c>
      <c r="F33" s="349" t="s">
        <v>450</v>
      </c>
      <c r="G33" s="359" t="s">
        <v>94</v>
      </c>
      <c r="H33" s="359"/>
      <c r="I33" s="263" t="s">
        <v>863</v>
      </c>
    </row>
    <row r="34" spans="1:9" ht="37.5" x14ac:dyDescent="0.3">
      <c r="A34" s="499">
        <v>29</v>
      </c>
      <c r="B34" s="240" t="s">
        <v>861</v>
      </c>
      <c r="C34" s="517">
        <v>0.2</v>
      </c>
      <c r="F34" s="349" t="s">
        <v>450</v>
      </c>
      <c r="G34" s="359" t="s">
        <v>95</v>
      </c>
      <c r="H34" s="359"/>
      <c r="I34" s="263" t="s">
        <v>863</v>
      </c>
    </row>
    <row r="35" spans="1:9" ht="37.5" x14ac:dyDescent="0.3">
      <c r="A35" s="499">
        <v>30</v>
      </c>
      <c r="B35" s="240" t="s">
        <v>862</v>
      </c>
      <c r="C35" s="517">
        <v>0.3</v>
      </c>
      <c r="F35" s="156" t="s">
        <v>450</v>
      </c>
      <c r="G35" s="359" t="s">
        <v>94</v>
      </c>
      <c r="H35" s="359"/>
      <c r="I35" s="263" t="s">
        <v>863</v>
      </c>
    </row>
    <row r="36" spans="1:9" s="539" customFormat="1" ht="131.25" x14ac:dyDescent="0.3">
      <c r="A36" s="536"/>
      <c r="B36" s="537" t="s">
        <v>949</v>
      </c>
      <c r="C36" s="538">
        <v>6</v>
      </c>
      <c r="E36" s="539">
        <v>6</v>
      </c>
      <c r="F36" s="540" t="s">
        <v>450</v>
      </c>
      <c r="G36" s="541" t="s">
        <v>950</v>
      </c>
      <c r="H36" s="537" t="s">
        <v>951</v>
      </c>
      <c r="I36" s="542" t="s">
        <v>863</v>
      </c>
    </row>
    <row r="37" spans="1:9" ht="37.5" x14ac:dyDescent="0.3">
      <c r="A37" s="499">
        <v>31</v>
      </c>
      <c r="B37" s="246" t="s">
        <v>885</v>
      </c>
      <c r="C37" s="316">
        <v>1</v>
      </c>
      <c r="F37" s="433" t="s">
        <v>373</v>
      </c>
      <c r="G37" s="263" t="s">
        <v>106</v>
      </c>
      <c r="I37" s="263" t="s">
        <v>863</v>
      </c>
    </row>
    <row r="38" spans="1:9" ht="37.5" x14ac:dyDescent="0.3">
      <c r="A38" s="499">
        <v>32</v>
      </c>
      <c r="B38" s="246" t="s">
        <v>884</v>
      </c>
      <c r="C38" s="316">
        <v>0.08</v>
      </c>
      <c r="F38" s="433" t="s">
        <v>373</v>
      </c>
      <c r="G38" s="263" t="s">
        <v>95</v>
      </c>
      <c r="I38" s="263" t="s">
        <v>863</v>
      </c>
    </row>
    <row r="39" spans="1:9" ht="75" x14ac:dyDescent="0.3">
      <c r="A39" s="499">
        <v>33</v>
      </c>
      <c r="B39" s="246" t="s">
        <v>707</v>
      </c>
      <c r="C39" s="316">
        <v>2</v>
      </c>
      <c r="F39" s="305" t="s">
        <v>373</v>
      </c>
      <c r="G39" s="263" t="s">
        <v>113</v>
      </c>
      <c r="I39" s="263" t="s">
        <v>863</v>
      </c>
    </row>
    <row r="40" spans="1:9" ht="37.5" x14ac:dyDescent="0.3">
      <c r="A40" s="499">
        <v>34</v>
      </c>
      <c r="B40" s="246" t="s">
        <v>887</v>
      </c>
      <c r="C40" s="316">
        <v>0.1</v>
      </c>
      <c r="F40" s="305" t="s">
        <v>373</v>
      </c>
      <c r="G40" s="263" t="s">
        <v>115</v>
      </c>
      <c r="I40" s="263" t="s">
        <v>863</v>
      </c>
    </row>
    <row r="41" spans="1:9" ht="37.5" x14ac:dyDescent="0.3">
      <c r="A41" s="499">
        <v>35</v>
      </c>
      <c r="B41" s="246" t="s">
        <v>892</v>
      </c>
      <c r="C41" s="241">
        <v>0.5</v>
      </c>
      <c r="D41" s="241"/>
      <c r="E41" s="241">
        <v>0.5</v>
      </c>
      <c r="F41" s="305" t="s">
        <v>199</v>
      </c>
      <c r="G41" s="239" t="s">
        <v>94</v>
      </c>
      <c r="I41" s="263" t="s">
        <v>863</v>
      </c>
    </row>
    <row r="42" spans="1:9" ht="37.5" x14ac:dyDescent="0.3">
      <c r="A42" s="499">
        <v>36</v>
      </c>
      <c r="B42" s="246" t="s">
        <v>893</v>
      </c>
      <c r="C42" s="241">
        <v>0.02</v>
      </c>
      <c r="D42" s="241"/>
      <c r="E42" s="241">
        <v>0.02</v>
      </c>
      <c r="F42" s="305" t="s">
        <v>199</v>
      </c>
      <c r="G42" s="239" t="s">
        <v>94</v>
      </c>
      <c r="I42" s="263" t="s">
        <v>863</v>
      </c>
    </row>
    <row r="43" spans="1:9" ht="37.5" x14ac:dyDescent="0.3">
      <c r="A43" s="499">
        <v>37</v>
      </c>
      <c r="B43" s="246" t="s">
        <v>894</v>
      </c>
      <c r="C43" s="241">
        <v>0.05</v>
      </c>
      <c r="D43" s="241"/>
      <c r="E43" s="241">
        <v>0.05</v>
      </c>
      <c r="F43" s="305" t="s">
        <v>199</v>
      </c>
      <c r="G43" s="239" t="s">
        <v>94</v>
      </c>
      <c r="I43" s="263" t="s">
        <v>863</v>
      </c>
    </row>
    <row r="44" spans="1:9" ht="37.5" x14ac:dyDescent="0.3">
      <c r="A44" s="499">
        <v>38</v>
      </c>
      <c r="B44" s="246" t="s">
        <v>895</v>
      </c>
      <c r="C44" s="241">
        <v>0.3</v>
      </c>
      <c r="D44" s="241"/>
      <c r="E44" s="241">
        <v>0.3</v>
      </c>
      <c r="F44" s="305" t="s">
        <v>199</v>
      </c>
      <c r="G44" s="239" t="s">
        <v>94</v>
      </c>
      <c r="I44" s="263" t="s">
        <v>863</v>
      </c>
    </row>
    <row r="45" spans="1:9" ht="37.5" x14ac:dyDescent="0.3">
      <c r="A45" s="499">
        <v>39</v>
      </c>
      <c r="B45" s="246" t="s">
        <v>896</v>
      </c>
      <c r="C45" s="241">
        <v>0.04</v>
      </c>
      <c r="D45" s="241"/>
      <c r="E45" s="241">
        <v>0.04</v>
      </c>
      <c r="F45" s="305" t="s">
        <v>199</v>
      </c>
      <c r="G45" s="239" t="s">
        <v>94</v>
      </c>
      <c r="I45" s="263" t="s">
        <v>863</v>
      </c>
    </row>
    <row r="46" spans="1:9" ht="37.5" x14ac:dyDescent="0.3">
      <c r="A46" s="499">
        <v>40</v>
      </c>
      <c r="B46" s="246" t="s">
        <v>897</v>
      </c>
      <c r="C46" s="241">
        <v>0.5</v>
      </c>
      <c r="D46" s="241"/>
      <c r="E46" s="241">
        <v>0.5</v>
      </c>
      <c r="F46" s="305" t="s">
        <v>199</v>
      </c>
      <c r="G46" s="239" t="s">
        <v>94</v>
      </c>
      <c r="I46" s="263" t="s">
        <v>863</v>
      </c>
    </row>
    <row r="47" spans="1:9" x14ac:dyDescent="0.3">
      <c r="A47" s="499">
        <v>41</v>
      </c>
      <c r="B47" s="246" t="s">
        <v>898</v>
      </c>
      <c r="C47" s="241">
        <v>0.06</v>
      </c>
      <c r="D47" s="241"/>
      <c r="E47" s="241">
        <v>0.06</v>
      </c>
      <c r="F47" s="305" t="s">
        <v>199</v>
      </c>
      <c r="G47" s="239" t="s">
        <v>95</v>
      </c>
      <c r="I47" s="263" t="s">
        <v>863</v>
      </c>
    </row>
    <row r="48" spans="1:9" x14ac:dyDescent="0.3">
      <c r="A48" s="499">
        <v>42</v>
      </c>
      <c r="B48" s="246" t="s">
        <v>901</v>
      </c>
      <c r="C48" s="241">
        <v>0.1</v>
      </c>
      <c r="D48" s="241"/>
      <c r="E48" s="241">
        <v>0.1</v>
      </c>
      <c r="F48" s="305" t="s">
        <v>199</v>
      </c>
      <c r="G48" s="239" t="s">
        <v>86</v>
      </c>
      <c r="I48" s="263" t="s">
        <v>863</v>
      </c>
    </row>
    <row r="49" spans="1:9" ht="75" x14ac:dyDescent="0.3">
      <c r="A49" s="499">
        <v>43</v>
      </c>
      <c r="B49" s="246" t="s">
        <v>707</v>
      </c>
      <c r="C49" s="241">
        <v>0.1</v>
      </c>
      <c r="D49" s="241"/>
      <c r="E49" s="241">
        <v>0.1</v>
      </c>
      <c r="F49" s="305" t="s">
        <v>199</v>
      </c>
      <c r="G49" s="263" t="s">
        <v>113</v>
      </c>
      <c r="I49" s="263" t="s">
        <v>863</v>
      </c>
    </row>
    <row r="50" spans="1:9" s="520" customFormat="1" ht="75" x14ac:dyDescent="0.3">
      <c r="A50" s="499">
        <v>44</v>
      </c>
      <c r="B50" s="519" t="s">
        <v>827</v>
      </c>
      <c r="C50" s="331">
        <v>2.1</v>
      </c>
      <c r="F50" s="521" t="s">
        <v>132</v>
      </c>
      <c r="G50" s="331" t="s">
        <v>113</v>
      </c>
      <c r="I50" s="263" t="s">
        <v>863</v>
      </c>
    </row>
    <row r="51" spans="1:9" s="520" customFormat="1" ht="75" x14ac:dyDescent="0.3">
      <c r="A51" s="499">
        <v>45</v>
      </c>
      <c r="B51" s="325" t="s">
        <v>828</v>
      </c>
      <c r="C51" s="326">
        <v>14.5</v>
      </c>
      <c r="F51" s="521" t="s">
        <v>132</v>
      </c>
      <c r="G51" s="522" t="s">
        <v>95</v>
      </c>
      <c r="I51" s="263" t="s">
        <v>863</v>
      </c>
    </row>
    <row r="52" spans="1:9" ht="93.75" x14ac:dyDescent="0.3">
      <c r="A52" s="499">
        <v>46</v>
      </c>
      <c r="B52" s="246" t="s">
        <v>882</v>
      </c>
      <c r="C52" s="241">
        <v>0.4</v>
      </c>
      <c r="F52" s="518" t="s">
        <v>169</v>
      </c>
      <c r="G52" t="s">
        <v>121</v>
      </c>
      <c r="I52" s="263" t="s">
        <v>863</v>
      </c>
    </row>
    <row r="53" spans="1:9" ht="75" x14ac:dyDescent="0.3">
      <c r="A53" s="499">
        <v>47</v>
      </c>
      <c r="B53" s="524" t="s">
        <v>940</v>
      </c>
      <c r="C53" s="330">
        <v>16</v>
      </c>
      <c r="D53">
        <v>16</v>
      </c>
      <c r="F53" s="330" t="s">
        <v>169</v>
      </c>
      <c r="G53" t="s">
        <v>94</v>
      </c>
      <c r="H53" s="291" t="s">
        <v>941</v>
      </c>
      <c r="I53" s="263" t="s">
        <v>863</v>
      </c>
    </row>
    <row r="54" spans="1:9" ht="112.5" x14ac:dyDescent="0.3">
      <c r="A54" s="499">
        <v>48</v>
      </c>
      <c r="B54" s="524" t="s">
        <v>939</v>
      </c>
      <c r="C54" s="330">
        <v>4</v>
      </c>
      <c r="F54" s="330" t="s">
        <v>137</v>
      </c>
      <c r="G54" t="s">
        <v>94</v>
      </c>
      <c r="H54" s="291" t="s">
        <v>942</v>
      </c>
      <c r="I54" s="263" t="s">
        <v>863</v>
      </c>
    </row>
  </sheetData>
  <mergeCells count="9">
    <mergeCell ref="F1:F4"/>
    <mergeCell ref="G1:G4"/>
    <mergeCell ref="H1:H4"/>
    <mergeCell ref="I1:I4"/>
    <mergeCell ref="A1:A4"/>
    <mergeCell ref="B1:B4"/>
    <mergeCell ref="C1:C4"/>
    <mergeCell ref="D1:D4"/>
    <mergeCell ref="E1:E4"/>
  </mergeCells>
  <phoneticPr fontId="3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8"/>
  <dimension ref="A1:DS92"/>
  <sheetViews>
    <sheetView topLeftCell="A43" zoomScale="50" zoomScaleNormal="5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0.77734375" style="46" customWidth="1"/>
    <col min="123" max="123" width="19.6640625" style="46" customWidth="1"/>
    <col min="124"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ht="25.35" customHeight="1" x14ac:dyDescent="0.3">
      <c r="A2" s="756" t="s">
        <v>912</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914</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2" t="s">
        <v>377</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2"/>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2"/>
    </row>
    <row r="8" spans="1:123" s="26" customFormat="1" ht="81.599999999999994"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2"/>
    </row>
    <row r="9" spans="1:123" s="26" customFormat="1" ht="31.35"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37.5" x14ac:dyDescent="0.3">
      <c r="A10" s="149">
        <v>1</v>
      </c>
      <c r="B10" s="56" t="s">
        <v>544</v>
      </c>
      <c r="C10" s="140">
        <f t="shared" ref="C10:C11" si="0">D10+E10</f>
        <v>47</v>
      </c>
      <c r="D10" s="140"/>
      <c r="E10" s="140">
        <f t="shared" ref="E10:E33" si="1">F10+U10+BG10</f>
        <v>47</v>
      </c>
      <c r="F10" s="140">
        <f t="shared" ref="F10:F33" si="2">G10+K10+L10+M10+R10+S10+T10</f>
        <v>47</v>
      </c>
      <c r="G10" s="150"/>
      <c r="H10" s="150"/>
      <c r="I10" s="150"/>
      <c r="J10" s="150"/>
      <c r="K10" s="150"/>
      <c r="L10" s="150"/>
      <c r="M10" s="140">
        <f t="shared" ref="M10:M33" si="3">SUM(N10:P10)</f>
        <v>47</v>
      </c>
      <c r="N10" s="150"/>
      <c r="O10" s="150"/>
      <c r="P10" s="151">
        <v>47</v>
      </c>
      <c r="Q10" s="150"/>
      <c r="R10" s="150"/>
      <c r="S10" s="150"/>
      <c r="T10" s="150"/>
      <c r="U10" s="140">
        <f t="shared" ref="U10:U33" si="4">V10+W10+X10+Y10+Z10+AA10+AB10+AC10+AD10+AU10+AV10+AW10+AX10+AY10+AZ10+BA10+BB10+BC10+BD10+BE10+BF10</f>
        <v>0</v>
      </c>
      <c r="V10" s="150"/>
      <c r="W10" s="150"/>
      <c r="X10" s="150"/>
      <c r="Y10" s="150"/>
      <c r="Z10" s="150"/>
      <c r="AA10" s="150"/>
      <c r="AB10" s="150"/>
      <c r="AC10" s="150"/>
      <c r="AD10" s="141">
        <f t="shared" ref="AD10:AD33"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33" si="6">BH10+BI10+BJ10</f>
        <v>0</v>
      </c>
      <c r="BH10" s="133"/>
      <c r="BI10" s="133"/>
      <c r="BJ10" s="133"/>
      <c r="BK10" s="152" t="s">
        <v>409</v>
      </c>
      <c r="BL10" s="153" t="s">
        <v>161</v>
      </c>
      <c r="BM10" s="154" t="s">
        <v>645</v>
      </c>
      <c r="BN10" s="154" t="s">
        <v>85</v>
      </c>
      <c r="BO10" s="149" t="s">
        <v>581</v>
      </c>
      <c r="BP10" s="149" t="s">
        <v>606</v>
      </c>
      <c r="BQ10" s="60" t="s">
        <v>384</v>
      </c>
      <c r="BR10" s="46"/>
      <c r="BS10" s="46"/>
      <c r="BT10" s="46"/>
      <c r="BU10" s="46"/>
      <c r="BV10" s="46"/>
      <c r="BW10" s="46"/>
      <c r="BX10" s="46"/>
      <c r="BY10" s="46"/>
      <c r="BZ10" s="46">
        <f>SUM(G10:BJ10)</f>
        <v>94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668</v>
      </c>
      <c r="DR10" s="19" t="s">
        <v>852</v>
      </c>
    </row>
    <row r="11" spans="1:123" ht="56.25" x14ac:dyDescent="0.3">
      <c r="A11" s="149">
        <f>A10+1</f>
        <v>2</v>
      </c>
      <c r="B11" s="56" t="s">
        <v>545</v>
      </c>
      <c r="C11" s="140">
        <f t="shared" si="0"/>
        <v>24.7</v>
      </c>
      <c r="D11" s="140"/>
      <c r="E11" s="140">
        <f t="shared" si="1"/>
        <v>24.7</v>
      </c>
      <c r="F11" s="140">
        <f t="shared" si="2"/>
        <v>24.7</v>
      </c>
      <c r="G11" s="150"/>
      <c r="H11" s="150"/>
      <c r="I11" s="150"/>
      <c r="J11" s="150"/>
      <c r="K11" s="150"/>
      <c r="L11" s="150"/>
      <c r="M11" s="140">
        <f t="shared" si="3"/>
        <v>24.7</v>
      </c>
      <c r="N11" s="150"/>
      <c r="O11" s="150"/>
      <c r="P11" s="151">
        <v>24.7</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53" t="s">
        <v>161</v>
      </c>
      <c r="BM11" s="154" t="s">
        <v>646</v>
      </c>
      <c r="BN11" s="154" t="s">
        <v>85</v>
      </c>
      <c r="BO11" s="149" t="s">
        <v>580</v>
      </c>
      <c r="BP11" s="149" t="s">
        <v>606</v>
      </c>
      <c r="BQ11" s="60" t="s">
        <v>384</v>
      </c>
      <c r="BY11" s="46"/>
      <c r="BZ11" s="46">
        <f t="shared" ref="BZ11:BZ28" si="7">SUM(G11:BJ11)</f>
        <v>49.4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row>
    <row r="12" spans="1:123" s="462" customFormat="1" ht="56.25" x14ac:dyDescent="0.3">
      <c r="A12" s="451">
        <f>A11+1</f>
        <v>3</v>
      </c>
      <c r="B12" s="452" t="s">
        <v>160</v>
      </c>
      <c r="C12" s="453">
        <f t="shared" ref="C12:C33" si="8">D12+E12</f>
        <v>10</v>
      </c>
      <c r="D12" s="453"/>
      <c r="E12" s="453">
        <f t="shared" si="1"/>
        <v>10</v>
      </c>
      <c r="F12" s="453">
        <f t="shared" si="2"/>
        <v>10</v>
      </c>
      <c r="G12" s="453">
        <f t="shared" ref="G12:G33" si="9">H12+I12+J12</f>
        <v>0</v>
      </c>
      <c r="H12" s="454"/>
      <c r="I12" s="455"/>
      <c r="J12" s="455"/>
      <c r="K12" s="453"/>
      <c r="L12" s="453"/>
      <c r="M12" s="453">
        <f t="shared" si="3"/>
        <v>10</v>
      </c>
      <c r="N12" s="453"/>
      <c r="O12" s="455"/>
      <c r="P12" s="453">
        <v>10</v>
      </c>
      <c r="Q12" s="455"/>
      <c r="R12" s="453"/>
      <c r="S12" s="455"/>
      <c r="T12" s="455"/>
      <c r="U12" s="453">
        <f t="shared" si="4"/>
        <v>0</v>
      </c>
      <c r="V12" s="455"/>
      <c r="W12" s="455"/>
      <c r="X12" s="455"/>
      <c r="Y12" s="455"/>
      <c r="Z12" s="453"/>
      <c r="AA12" s="455"/>
      <c r="AB12" s="455"/>
      <c r="AC12" s="455"/>
      <c r="AD12" s="456">
        <f t="shared" si="5"/>
        <v>0</v>
      </c>
      <c r="AE12" s="453"/>
      <c r="AF12" s="453"/>
      <c r="AG12" s="455"/>
      <c r="AH12" s="455"/>
      <c r="AI12" s="453"/>
      <c r="AJ12" s="455"/>
      <c r="AK12" s="453"/>
      <c r="AL12" s="455"/>
      <c r="AM12" s="455"/>
      <c r="AN12" s="455"/>
      <c r="AO12" s="455"/>
      <c r="AP12" s="455"/>
      <c r="AQ12" s="455"/>
      <c r="AR12" s="455"/>
      <c r="AS12" s="455"/>
      <c r="AT12" s="455"/>
      <c r="AU12" s="455"/>
      <c r="AV12" s="453"/>
      <c r="AW12" s="455"/>
      <c r="AX12" s="455"/>
      <c r="AY12" s="453"/>
      <c r="AZ12" s="453"/>
      <c r="BA12" s="455"/>
      <c r="BB12" s="455"/>
      <c r="BC12" s="455"/>
      <c r="BD12" s="453"/>
      <c r="BE12" s="455"/>
      <c r="BF12" s="455"/>
      <c r="BG12" s="453">
        <f t="shared" si="6"/>
        <v>0</v>
      </c>
      <c r="BH12" s="452"/>
      <c r="BI12" s="457"/>
      <c r="BJ12" s="452"/>
      <c r="BK12" s="458" t="s">
        <v>409</v>
      </c>
      <c r="BL12" s="459" t="s">
        <v>161</v>
      </c>
      <c r="BM12" s="460" t="s">
        <v>647</v>
      </c>
      <c r="BN12" s="451" t="s">
        <v>94</v>
      </c>
      <c r="BO12" s="451" t="s">
        <v>809</v>
      </c>
      <c r="BP12" s="451" t="s">
        <v>606</v>
      </c>
      <c r="BQ12" s="461" t="s">
        <v>392</v>
      </c>
      <c r="BS12" s="463" t="s">
        <v>162</v>
      </c>
      <c r="BT12" s="463" t="s">
        <v>133</v>
      </c>
      <c r="BU12" s="464"/>
      <c r="BZ12" s="465">
        <f>SUM(G12:BJ12)</f>
        <v>20</v>
      </c>
      <c r="DG12" s="462" t="s">
        <v>723</v>
      </c>
      <c r="DR12" s="466" t="s">
        <v>852</v>
      </c>
      <c r="DS12" s="462" t="s">
        <v>854</v>
      </c>
    </row>
    <row r="13" spans="1:123" s="462" customFormat="1" ht="56.25" x14ac:dyDescent="0.3">
      <c r="A13" s="451">
        <f>A12+1</f>
        <v>4</v>
      </c>
      <c r="B13" s="452" t="s">
        <v>163</v>
      </c>
      <c r="C13" s="453">
        <f t="shared" si="8"/>
        <v>9</v>
      </c>
      <c r="D13" s="453"/>
      <c r="E13" s="453">
        <f t="shared" si="1"/>
        <v>9</v>
      </c>
      <c r="F13" s="453">
        <f t="shared" si="2"/>
        <v>9</v>
      </c>
      <c r="G13" s="453">
        <f t="shared" si="9"/>
        <v>0</v>
      </c>
      <c r="H13" s="454"/>
      <c r="I13" s="455"/>
      <c r="J13" s="455"/>
      <c r="K13" s="453">
        <v>5</v>
      </c>
      <c r="L13" s="453">
        <v>3</v>
      </c>
      <c r="M13" s="453">
        <f t="shared" si="3"/>
        <v>1</v>
      </c>
      <c r="N13" s="453"/>
      <c r="O13" s="455"/>
      <c r="P13" s="453">
        <v>1</v>
      </c>
      <c r="Q13" s="455"/>
      <c r="R13" s="453"/>
      <c r="S13" s="455"/>
      <c r="T13" s="455"/>
      <c r="U13" s="453">
        <f t="shared" si="4"/>
        <v>0</v>
      </c>
      <c r="V13" s="455"/>
      <c r="W13" s="455"/>
      <c r="X13" s="455"/>
      <c r="Y13" s="455"/>
      <c r="Z13" s="453"/>
      <c r="AA13" s="455"/>
      <c r="AB13" s="455"/>
      <c r="AC13" s="455"/>
      <c r="AD13" s="456">
        <f t="shared" si="5"/>
        <v>0</v>
      </c>
      <c r="AE13" s="453"/>
      <c r="AF13" s="453"/>
      <c r="AG13" s="455"/>
      <c r="AH13" s="455"/>
      <c r="AI13" s="453"/>
      <c r="AJ13" s="455"/>
      <c r="AK13" s="453"/>
      <c r="AL13" s="455"/>
      <c r="AM13" s="455"/>
      <c r="AN13" s="455"/>
      <c r="AO13" s="455"/>
      <c r="AP13" s="455"/>
      <c r="AQ13" s="455"/>
      <c r="AR13" s="455"/>
      <c r="AS13" s="455"/>
      <c r="AT13" s="455"/>
      <c r="AU13" s="455"/>
      <c r="AV13" s="453"/>
      <c r="AW13" s="455"/>
      <c r="AX13" s="455"/>
      <c r="AY13" s="453"/>
      <c r="AZ13" s="453"/>
      <c r="BA13" s="455"/>
      <c r="BB13" s="455"/>
      <c r="BC13" s="455"/>
      <c r="BD13" s="453"/>
      <c r="BE13" s="455"/>
      <c r="BF13" s="455"/>
      <c r="BG13" s="453">
        <f t="shared" si="6"/>
        <v>0</v>
      </c>
      <c r="BH13" s="452"/>
      <c r="BI13" s="457"/>
      <c r="BJ13" s="452"/>
      <c r="BK13" s="458" t="s">
        <v>409</v>
      </c>
      <c r="BL13" s="459" t="s">
        <v>161</v>
      </c>
      <c r="BM13" s="451"/>
      <c r="BN13" s="451" t="s">
        <v>94</v>
      </c>
      <c r="BO13" s="451" t="s">
        <v>758</v>
      </c>
      <c r="BP13" s="451" t="s">
        <v>606</v>
      </c>
      <c r="BQ13" s="461" t="s">
        <v>395</v>
      </c>
      <c r="BS13" s="463" t="s">
        <v>162</v>
      </c>
      <c r="BT13" s="463" t="s">
        <v>133</v>
      </c>
      <c r="BU13" s="464"/>
      <c r="BZ13" s="462">
        <f t="shared" ref="BZ13" si="10">SUM(G13:BJ13)</f>
        <v>10</v>
      </c>
      <c r="DG13" s="462" t="s">
        <v>723</v>
      </c>
      <c r="DR13" s="466" t="s">
        <v>852</v>
      </c>
      <c r="DS13" s="467" t="s">
        <v>854</v>
      </c>
    </row>
    <row r="14" spans="1:123" s="462" customFormat="1" ht="56.25" x14ac:dyDescent="0.3">
      <c r="A14" s="451">
        <f t="shared" ref="A14:A16" si="11">A13+1</f>
        <v>5</v>
      </c>
      <c r="B14" s="452" t="s">
        <v>164</v>
      </c>
      <c r="C14" s="453">
        <f t="shared" si="8"/>
        <v>1</v>
      </c>
      <c r="D14" s="453"/>
      <c r="E14" s="453">
        <f t="shared" si="1"/>
        <v>1</v>
      </c>
      <c r="F14" s="453">
        <f t="shared" si="2"/>
        <v>1</v>
      </c>
      <c r="G14" s="453">
        <f t="shared" si="9"/>
        <v>0</v>
      </c>
      <c r="H14" s="454"/>
      <c r="I14" s="455"/>
      <c r="J14" s="455"/>
      <c r="K14" s="468"/>
      <c r="L14" s="468"/>
      <c r="M14" s="453">
        <f t="shared" si="3"/>
        <v>1</v>
      </c>
      <c r="N14" s="468"/>
      <c r="O14" s="455"/>
      <c r="P14" s="468">
        <v>1</v>
      </c>
      <c r="Q14" s="455"/>
      <c r="R14" s="468"/>
      <c r="S14" s="455"/>
      <c r="T14" s="455"/>
      <c r="U14" s="453">
        <f t="shared" si="4"/>
        <v>0</v>
      </c>
      <c r="V14" s="455"/>
      <c r="W14" s="455"/>
      <c r="X14" s="455"/>
      <c r="Y14" s="455"/>
      <c r="Z14" s="468"/>
      <c r="AA14" s="455"/>
      <c r="AB14" s="455"/>
      <c r="AC14" s="455"/>
      <c r="AD14" s="456">
        <f t="shared" si="5"/>
        <v>0</v>
      </c>
      <c r="AE14" s="468"/>
      <c r="AF14" s="468"/>
      <c r="AG14" s="455"/>
      <c r="AH14" s="455"/>
      <c r="AI14" s="468"/>
      <c r="AJ14" s="455"/>
      <c r="AK14" s="468"/>
      <c r="AL14" s="455"/>
      <c r="AM14" s="455"/>
      <c r="AN14" s="455"/>
      <c r="AO14" s="455"/>
      <c r="AP14" s="455"/>
      <c r="AQ14" s="455"/>
      <c r="AR14" s="455"/>
      <c r="AS14" s="455"/>
      <c r="AT14" s="455"/>
      <c r="AU14" s="455"/>
      <c r="AV14" s="468"/>
      <c r="AW14" s="455"/>
      <c r="AX14" s="455"/>
      <c r="AY14" s="468"/>
      <c r="AZ14" s="468"/>
      <c r="BA14" s="455"/>
      <c r="BB14" s="455"/>
      <c r="BC14" s="455"/>
      <c r="BD14" s="468"/>
      <c r="BE14" s="455"/>
      <c r="BF14" s="455"/>
      <c r="BG14" s="453">
        <f t="shared" si="6"/>
        <v>0</v>
      </c>
      <c r="BH14" s="452"/>
      <c r="BI14" s="469"/>
      <c r="BJ14" s="452"/>
      <c r="BK14" s="458" t="s">
        <v>409</v>
      </c>
      <c r="BL14" s="459" t="s">
        <v>161</v>
      </c>
      <c r="BM14" s="451"/>
      <c r="BN14" s="451" t="s">
        <v>94</v>
      </c>
      <c r="BO14" s="451" t="s">
        <v>759</v>
      </c>
      <c r="BP14" s="451" t="s">
        <v>606</v>
      </c>
      <c r="BQ14" s="461" t="s">
        <v>392</v>
      </c>
      <c r="BR14" s="470"/>
      <c r="BS14" s="471" t="s">
        <v>162</v>
      </c>
      <c r="BT14" s="463" t="s">
        <v>133</v>
      </c>
      <c r="BU14" s="464"/>
      <c r="BV14" s="470"/>
      <c r="BW14" s="470"/>
      <c r="BX14" s="470"/>
      <c r="BY14" s="470"/>
      <c r="BZ14" s="470">
        <f t="shared" si="7"/>
        <v>2</v>
      </c>
      <c r="CA14" s="470"/>
      <c r="CB14" s="470"/>
      <c r="CC14" s="470"/>
      <c r="CD14" s="470"/>
      <c r="CE14" s="470"/>
      <c r="CF14" s="470"/>
      <c r="CG14" s="470"/>
      <c r="CH14" s="470"/>
      <c r="CJ14" s="470"/>
      <c r="CK14" s="470"/>
      <c r="CL14" s="470"/>
      <c r="CM14" s="470"/>
      <c r="CN14" s="470"/>
      <c r="CO14" s="470"/>
      <c r="CP14" s="470"/>
      <c r="CQ14" s="470"/>
      <c r="CR14" s="470"/>
      <c r="CS14" s="470"/>
      <c r="CT14" s="470"/>
      <c r="CU14" s="470"/>
      <c r="CV14" s="470"/>
      <c r="CW14" s="470"/>
      <c r="CX14" s="470"/>
      <c r="CY14" s="470"/>
      <c r="DG14" s="462" t="s">
        <v>723</v>
      </c>
      <c r="DR14" s="466" t="s">
        <v>852</v>
      </c>
      <c r="DS14" s="467" t="s">
        <v>854</v>
      </c>
    </row>
    <row r="15" spans="1:123" s="250" customFormat="1" ht="56.25" x14ac:dyDescent="0.3">
      <c r="A15" s="239">
        <f t="shared" si="11"/>
        <v>6</v>
      </c>
      <c r="B15" s="246" t="s">
        <v>165</v>
      </c>
      <c r="C15" s="241">
        <f t="shared" si="8"/>
        <v>0.4</v>
      </c>
      <c r="D15" s="241"/>
      <c r="E15" s="241">
        <f t="shared" si="1"/>
        <v>0.4</v>
      </c>
      <c r="F15" s="241">
        <f t="shared" si="2"/>
        <v>0.4</v>
      </c>
      <c r="G15" s="241">
        <f t="shared" si="9"/>
        <v>0</v>
      </c>
      <c r="H15" s="244"/>
      <c r="I15" s="243"/>
      <c r="J15" s="243"/>
      <c r="K15" s="244">
        <v>0.4</v>
      </c>
      <c r="L15" s="241"/>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1"/>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48" t="s">
        <v>161</v>
      </c>
      <c r="BM15" s="239"/>
      <c r="BN15" s="239" t="s">
        <v>94</v>
      </c>
      <c r="BO15" s="239" t="s">
        <v>711</v>
      </c>
      <c r="BP15" s="239" t="s">
        <v>606</v>
      </c>
      <c r="BQ15" s="249" t="s">
        <v>392</v>
      </c>
      <c r="BS15" s="442"/>
      <c r="BT15" s="251" t="s">
        <v>166</v>
      </c>
      <c r="BU15" s="254"/>
      <c r="BZ15" s="250">
        <f t="shared" si="7"/>
        <v>0.4</v>
      </c>
      <c r="DR15" s="246" t="s">
        <v>909</v>
      </c>
      <c r="DS15" s="250" t="s">
        <v>902</v>
      </c>
    </row>
    <row r="16" spans="1:123" s="250" customFormat="1" ht="56.25" x14ac:dyDescent="0.3">
      <c r="A16" s="239">
        <f t="shared" si="11"/>
        <v>7</v>
      </c>
      <c r="B16" s="443" t="s">
        <v>528</v>
      </c>
      <c r="C16" s="241">
        <f t="shared" si="8"/>
        <v>0.2</v>
      </c>
      <c r="D16" s="444">
        <v>0.1</v>
      </c>
      <c r="E16" s="444">
        <f t="shared" si="1"/>
        <v>0.1</v>
      </c>
      <c r="F16" s="444">
        <f t="shared" si="2"/>
        <v>0.1</v>
      </c>
      <c r="G16" s="444">
        <f t="shared" si="9"/>
        <v>0</v>
      </c>
      <c r="H16" s="445"/>
      <c r="I16" s="446"/>
      <c r="J16" s="446"/>
      <c r="K16" s="445">
        <v>0.1</v>
      </c>
      <c r="L16" s="444"/>
      <c r="M16" s="444">
        <f t="shared" si="3"/>
        <v>0</v>
      </c>
      <c r="N16" s="444"/>
      <c r="O16" s="446"/>
      <c r="P16" s="444"/>
      <c r="Q16" s="446"/>
      <c r="R16" s="444"/>
      <c r="S16" s="446"/>
      <c r="T16" s="446"/>
      <c r="U16" s="444">
        <f t="shared" si="4"/>
        <v>0</v>
      </c>
      <c r="V16" s="446"/>
      <c r="W16" s="446"/>
      <c r="X16" s="446"/>
      <c r="Y16" s="446"/>
      <c r="Z16" s="444"/>
      <c r="AA16" s="446"/>
      <c r="AB16" s="446"/>
      <c r="AC16" s="446"/>
      <c r="AD16" s="447">
        <f t="shared" si="5"/>
        <v>0</v>
      </c>
      <c r="AE16" s="444"/>
      <c r="AF16" s="444"/>
      <c r="AG16" s="446"/>
      <c r="AH16" s="446"/>
      <c r="AI16" s="444"/>
      <c r="AJ16" s="446"/>
      <c r="AK16" s="444"/>
      <c r="AL16" s="446"/>
      <c r="AM16" s="446"/>
      <c r="AN16" s="446"/>
      <c r="AO16" s="446"/>
      <c r="AP16" s="446"/>
      <c r="AQ16" s="446"/>
      <c r="AR16" s="446"/>
      <c r="AS16" s="446"/>
      <c r="AT16" s="446"/>
      <c r="AU16" s="446"/>
      <c r="AV16" s="444"/>
      <c r="AW16" s="446"/>
      <c r="AX16" s="446"/>
      <c r="AY16" s="444"/>
      <c r="AZ16" s="444"/>
      <c r="BA16" s="446"/>
      <c r="BB16" s="446"/>
      <c r="BC16" s="446"/>
      <c r="BD16" s="444"/>
      <c r="BE16" s="446"/>
      <c r="BF16" s="446"/>
      <c r="BG16" s="241">
        <f t="shared" si="6"/>
        <v>0</v>
      </c>
      <c r="BH16" s="443"/>
      <c r="BI16" s="448"/>
      <c r="BJ16" s="443"/>
      <c r="BK16" s="449" t="s">
        <v>409</v>
      </c>
      <c r="BL16" s="450" t="s">
        <v>161</v>
      </c>
      <c r="BM16" s="253"/>
      <c r="BN16" s="253" t="s">
        <v>94</v>
      </c>
      <c r="BO16" s="253" t="s">
        <v>711</v>
      </c>
      <c r="BP16" s="253" t="s">
        <v>606</v>
      </c>
      <c r="BQ16" s="249" t="s">
        <v>392</v>
      </c>
      <c r="BS16" s="442"/>
      <c r="BT16" s="251" t="s">
        <v>166</v>
      </c>
      <c r="BU16" s="254"/>
      <c r="BZ16" s="250">
        <f t="shared" si="7"/>
        <v>0.1</v>
      </c>
      <c r="DF16" s="250" t="s">
        <v>719</v>
      </c>
      <c r="DR16" s="246" t="s">
        <v>909</v>
      </c>
      <c r="DS16" s="250" t="s">
        <v>902</v>
      </c>
    </row>
    <row r="17" spans="1:123" ht="56.25" x14ac:dyDescent="0.3">
      <c r="A17" s="149">
        <f t="shared" ref="A17:A18" si="12">A16+1</f>
        <v>8</v>
      </c>
      <c r="B17" s="133" t="s">
        <v>730</v>
      </c>
      <c r="C17" s="140">
        <f t="shared" si="8"/>
        <v>0.15000000000000002</v>
      </c>
      <c r="D17" s="140">
        <v>0.1</v>
      </c>
      <c r="E17" s="140">
        <f t="shared" si="1"/>
        <v>0.05</v>
      </c>
      <c r="F17" s="140">
        <f t="shared" si="2"/>
        <v>0.05</v>
      </c>
      <c r="G17" s="140">
        <f t="shared" si="9"/>
        <v>0</v>
      </c>
      <c r="H17" s="168"/>
      <c r="I17" s="157"/>
      <c r="J17" s="157"/>
      <c r="K17" s="168">
        <v>0.05</v>
      </c>
      <c r="L17" s="140"/>
      <c r="M17" s="140">
        <f t="shared" si="3"/>
        <v>0</v>
      </c>
      <c r="N17" s="140"/>
      <c r="O17" s="157"/>
      <c r="P17" s="140"/>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40"/>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53" t="s">
        <v>161</v>
      </c>
      <c r="BM17" s="149"/>
      <c r="BN17" s="149" t="s">
        <v>94</v>
      </c>
      <c r="BO17" s="149" t="s">
        <v>711</v>
      </c>
      <c r="BP17" s="149" t="s">
        <v>606</v>
      </c>
      <c r="BQ17" s="60" t="s">
        <v>392</v>
      </c>
      <c r="BS17" s="174"/>
      <c r="BT17" s="170" t="s">
        <v>166</v>
      </c>
      <c r="BU17" s="132"/>
      <c r="BZ17" s="39">
        <f t="shared" si="7"/>
        <v>0.05</v>
      </c>
      <c r="CI17" s="46"/>
      <c r="DF17" s="46" t="s">
        <v>733</v>
      </c>
      <c r="DR17" s="19" t="s">
        <v>852</v>
      </c>
      <c r="DS17" s="250"/>
    </row>
    <row r="18" spans="1:123" ht="56.25" x14ac:dyDescent="0.3">
      <c r="A18" s="149">
        <f t="shared" si="12"/>
        <v>9</v>
      </c>
      <c r="B18" s="56" t="s">
        <v>731</v>
      </c>
      <c r="C18" s="140">
        <f t="shared" si="8"/>
        <v>0.15000000000000002</v>
      </c>
      <c r="D18" s="140">
        <v>0.1</v>
      </c>
      <c r="E18" s="140">
        <f t="shared" si="1"/>
        <v>0.05</v>
      </c>
      <c r="F18" s="140">
        <f t="shared" si="2"/>
        <v>0.05</v>
      </c>
      <c r="G18" s="140">
        <f t="shared" si="9"/>
        <v>0</v>
      </c>
      <c r="H18" s="168"/>
      <c r="I18" s="157"/>
      <c r="J18" s="157"/>
      <c r="K18" s="168">
        <v>0.05</v>
      </c>
      <c r="L18" s="140"/>
      <c r="M18" s="140">
        <f t="shared" si="3"/>
        <v>0</v>
      </c>
      <c r="N18" s="140"/>
      <c r="O18" s="157"/>
      <c r="P18" s="140"/>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40"/>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53" t="s">
        <v>161</v>
      </c>
      <c r="BM18" s="149"/>
      <c r="BN18" s="149" t="s">
        <v>94</v>
      </c>
      <c r="BO18" s="149" t="s">
        <v>711</v>
      </c>
      <c r="BP18" s="149" t="s">
        <v>606</v>
      </c>
      <c r="BQ18" s="60" t="s">
        <v>392</v>
      </c>
      <c r="BS18" s="174"/>
      <c r="BT18" s="170" t="s">
        <v>166</v>
      </c>
      <c r="BU18" s="132"/>
      <c r="BZ18" s="39">
        <f t="shared" si="7"/>
        <v>0.05</v>
      </c>
      <c r="CI18" s="46"/>
      <c r="DF18" s="46" t="s">
        <v>733</v>
      </c>
      <c r="DR18" s="19" t="s">
        <v>852</v>
      </c>
    </row>
    <row r="19" spans="1:123" ht="56.25" x14ac:dyDescent="0.3">
      <c r="A19" s="149">
        <f t="shared" ref="A19:A25" si="13">A18+1</f>
        <v>10</v>
      </c>
      <c r="B19" s="56" t="s">
        <v>732</v>
      </c>
      <c r="C19" s="140">
        <f t="shared" si="8"/>
        <v>0.14000000000000001</v>
      </c>
      <c r="D19" s="140">
        <v>0.1</v>
      </c>
      <c r="E19" s="140">
        <f t="shared" si="1"/>
        <v>0.04</v>
      </c>
      <c r="F19" s="140">
        <f t="shared" si="2"/>
        <v>0.04</v>
      </c>
      <c r="G19" s="140">
        <f t="shared" si="9"/>
        <v>0</v>
      </c>
      <c r="H19" s="168"/>
      <c r="I19" s="157"/>
      <c r="J19" s="157"/>
      <c r="K19" s="168">
        <v>0.04</v>
      </c>
      <c r="L19" s="140"/>
      <c r="M19" s="140">
        <f t="shared" si="3"/>
        <v>0</v>
      </c>
      <c r="N19" s="140"/>
      <c r="O19" s="157"/>
      <c r="P19" s="140"/>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40"/>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53" t="s">
        <v>161</v>
      </c>
      <c r="BM19" s="149"/>
      <c r="BN19" s="149" t="s">
        <v>94</v>
      </c>
      <c r="BO19" s="149" t="s">
        <v>711</v>
      </c>
      <c r="BP19" s="149" t="s">
        <v>606</v>
      </c>
      <c r="BQ19" s="60" t="s">
        <v>392</v>
      </c>
      <c r="BS19" s="174"/>
      <c r="BT19" s="170" t="s">
        <v>166</v>
      </c>
      <c r="BU19" s="132"/>
      <c r="BZ19" s="39">
        <f t="shared" si="7"/>
        <v>0.04</v>
      </c>
      <c r="CI19" s="46"/>
      <c r="DF19" s="46" t="s">
        <v>733</v>
      </c>
      <c r="DR19" s="19" t="s">
        <v>852</v>
      </c>
    </row>
    <row r="20" spans="1:123" s="250" customFormat="1" ht="75" x14ac:dyDescent="0.3">
      <c r="A20" s="239">
        <f t="shared" si="13"/>
        <v>11</v>
      </c>
      <c r="B20" s="246" t="s">
        <v>734</v>
      </c>
      <c r="C20" s="241">
        <f t="shared" si="8"/>
        <v>0.05</v>
      </c>
      <c r="D20" s="241"/>
      <c r="E20" s="241">
        <f t="shared" si="1"/>
        <v>0.05</v>
      </c>
      <c r="F20" s="241">
        <f t="shared" si="2"/>
        <v>0.05</v>
      </c>
      <c r="G20" s="241">
        <f t="shared" si="9"/>
        <v>0</v>
      </c>
      <c r="H20" s="244"/>
      <c r="I20" s="243"/>
      <c r="J20" s="243"/>
      <c r="K20" s="244">
        <v>0.05</v>
      </c>
      <c r="L20" s="241"/>
      <c r="M20" s="241">
        <f t="shared" si="3"/>
        <v>0</v>
      </c>
      <c r="N20" s="241"/>
      <c r="O20" s="243"/>
      <c r="P20" s="241"/>
      <c r="Q20" s="243"/>
      <c r="R20" s="241"/>
      <c r="S20" s="243"/>
      <c r="T20" s="243"/>
      <c r="U20" s="241">
        <f t="shared" si="4"/>
        <v>0</v>
      </c>
      <c r="V20" s="243"/>
      <c r="W20" s="243"/>
      <c r="X20" s="243"/>
      <c r="Y20" s="243"/>
      <c r="Z20" s="241"/>
      <c r="AA20" s="243"/>
      <c r="AB20" s="243"/>
      <c r="AC20" s="243"/>
      <c r="AD20" s="245">
        <f t="shared" si="5"/>
        <v>0</v>
      </c>
      <c r="AE20" s="241"/>
      <c r="AF20" s="241"/>
      <c r="AG20" s="243"/>
      <c r="AH20" s="243"/>
      <c r="AI20" s="241"/>
      <c r="AJ20" s="243"/>
      <c r="AK20" s="241"/>
      <c r="AL20" s="243"/>
      <c r="AM20" s="243"/>
      <c r="AN20" s="243"/>
      <c r="AO20" s="243"/>
      <c r="AP20" s="243"/>
      <c r="AQ20" s="243"/>
      <c r="AR20" s="243"/>
      <c r="AS20" s="243"/>
      <c r="AT20" s="243"/>
      <c r="AU20" s="243"/>
      <c r="AV20" s="241"/>
      <c r="AW20" s="243"/>
      <c r="AX20" s="243"/>
      <c r="AY20" s="241"/>
      <c r="AZ20" s="241"/>
      <c r="BA20" s="243"/>
      <c r="BB20" s="243"/>
      <c r="BC20" s="243"/>
      <c r="BD20" s="241"/>
      <c r="BE20" s="243"/>
      <c r="BF20" s="243"/>
      <c r="BG20" s="241">
        <f t="shared" si="6"/>
        <v>0</v>
      </c>
      <c r="BH20" s="246"/>
      <c r="BI20" s="280"/>
      <c r="BJ20" s="246"/>
      <c r="BK20" s="247" t="s">
        <v>409</v>
      </c>
      <c r="BL20" s="248" t="s">
        <v>161</v>
      </c>
      <c r="BM20" s="239"/>
      <c r="BN20" s="239" t="s">
        <v>94</v>
      </c>
      <c r="BO20" s="239" t="s">
        <v>711</v>
      </c>
      <c r="BP20" s="239" t="s">
        <v>606</v>
      </c>
      <c r="BQ20" s="249" t="s">
        <v>392</v>
      </c>
      <c r="BS20" s="442"/>
      <c r="BT20" s="251" t="s">
        <v>166</v>
      </c>
      <c r="BU20" s="254"/>
      <c r="BZ20" s="250">
        <f t="shared" si="7"/>
        <v>0.05</v>
      </c>
      <c r="DF20" s="250" t="s">
        <v>733</v>
      </c>
      <c r="DR20" s="246" t="s">
        <v>911</v>
      </c>
      <c r="DS20" s="250" t="s">
        <v>903</v>
      </c>
    </row>
    <row r="21" spans="1:123" s="250" customFormat="1" ht="75" x14ac:dyDescent="0.3">
      <c r="A21" s="239">
        <f t="shared" si="13"/>
        <v>12</v>
      </c>
      <c r="B21" s="246" t="s">
        <v>735</v>
      </c>
      <c r="C21" s="241">
        <f t="shared" si="8"/>
        <v>0.06</v>
      </c>
      <c r="D21" s="241"/>
      <c r="E21" s="241">
        <f t="shared" si="1"/>
        <v>0.06</v>
      </c>
      <c r="F21" s="241">
        <f t="shared" si="2"/>
        <v>0.06</v>
      </c>
      <c r="G21" s="241">
        <f t="shared" si="9"/>
        <v>0</v>
      </c>
      <c r="H21" s="244"/>
      <c r="I21" s="243"/>
      <c r="J21" s="243"/>
      <c r="K21" s="244">
        <v>0.06</v>
      </c>
      <c r="L21" s="241"/>
      <c r="M21" s="241">
        <f t="shared" si="3"/>
        <v>0</v>
      </c>
      <c r="N21" s="241"/>
      <c r="O21" s="243"/>
      <c r="P21" s="241"/>
      <c r="Q21" s="243"/>
      <c r="R21" s="241"/>
      <c r="S21" s="243"/>
      <c r="T21" s="243"/>
      <c r="U21" s="241">
        <f t="shared" si="4"/>
        <v>0</v>
      </c>
      <c r="V21" s="243"/>
      <c r="W21" s="243"/>
      <c r="X21" s="243"/>
      <c r="Y21" s="243"/>
      <c r="Z21" s="241"/>
      <c r="AA21" s="243"/>
      <c r="AB21" s="243"/>
      <c r="AC21" s="243"/>
      <c r="AD21" s="245">
        <f t="shared" si="5"/>
        <v>0</v>
      </c>
      <c r="AE21" s="241"/>
      <c r="AF21" s="241"/>
      <c r="AG21" s="243"/>
      <c r="AH21" s="243"/>
      <c r="AI21" s="241"/>
      <c r="AJ21" s="243"/>
      <c r="AK21" s="241"/>
      <c r="AL21" s="243"/>
      <c r="AM21" s="243"/>
      <c r="AN21" s="243"/>
      <c r="AO21" s="243"/>
      <c r="AP21" s="243"/>
      <c r="AQ21" s="243"/>
      <c r="AR21" s="243"/>
      <c r="AS21" s="243"/>
      <c r="AT21" s="243"/>
      <c r="AU21" s="243"/>
      <c r="AV21" s="241"/>
      <c r="AW21" s="243"/>
      <c r="AX21" s="243"/>
      <c r="AY21" s="241"/>
      <c r="AZ21" s="241"/>
      <c r="BA21" s="243"/>
      <c r="BB21" s="243"/>
      <c r="BC21" s="243"/>
      <c r="BD21" s="241"/>
      <c r="BE21" s="243"/>
      <c r="BF21" s="243"/>
      <c r="BG21" s="241">
        <f t="shared" si="6"/>
        <v>0</v>
      </c>
      <c r="BH21" s="246"/>
      <c r="BI21" s="280"/>
      <c r="BJ21" s="246"/>
      <c r="BK21" s="247" t="s">
        <v>409</v>
      </c>
      <c r="BL21" s="248" t="s">
        <v>161</v>
      </c>
      <c r="BM21" s="239"/>
      <c r="BN21" s="239" t="s">
        <v>94</v>
      </c>
      <c r="BO21" s="239" t="s">
        <v>711</v>
      </c>
      <c r="BP21" s="239" t="s">
        <v>606</v>
      </c>
      <c r="BQ21" s="249" t="s">
        <v>392</v>
      </c>
      <c r="BS21" s="442"/>
      <c r="BT21" s="251" t="s">
        <v>166</v>
      </c>
      <c r="BU21" s="254"/>
      <c r="BZ21" s="250">
        <f t="shared" si="7"/>
        <v>0.06</v>
      </c>
      <c r="DF21" s="250" t="s">
        <v>733</v>
      </c>
      <c r="DR21" s="246" t="s">
        <v>911</v>
      </c>
      <c r="DS21" s="250" t="s">
        <v>903</v>
      </c>
    </row>
    <row r="22" spans="1:123" s="250" customFormat="1" ht="95.25" customHeight="1" x14ac:dyDescent="0.3">
      <c r="A22" s="239">
        <f t="shared" si="13"/>
        <v>13</v>
      </c>
      <c r="B22" s="246" t="s">
        <v>736</v>
      </c>
      <c r="C22" s="241">
        <f t="shared" si="8"/>
        <v>0.04</v>
      </c>
      <c r="D22" s="241"/>
      <c r="E22" s="241">
        <f t="shared" si="1"/>
        <v>0.04</v>
      </c>
      <c r="F22" s="241">
        <f t="shared" si="2"/>
        <v>0.04</v>
      </c>
      <c r="G22" s="241">
        <f t="shared" si="9"/>
        <v>0</v>
      </c>
      <c r="H22" s="244"/>
      <c r="I22" s="243"/>
      <c r="J22" s="243"/>
      <c r="K22" s="244">
        <v>0.04</v>
      </c>
      <c r="L22" s="241"/>
      <c r="M22" s="241">
        <f t="shared" si="3"/>
        <v>0</v>
      </c>
      <c r="N22" s="241"/>
      <c r="O22" s="243"/>
      <c r="P22" s="241"/>
      <c r="Q22" s="243"/>
      <c r="R22" s="241"/>
      <c r="S22" s="243"/>
      <c r="T22" s="243"/>
      <c r="U22" s="241">
        <f t="shared" si="4"/>
        <v>0</v>
      </c>
      <c r="V22" s="243"/>
      <c r="W22" s="243"/>
      <c r="X22" s="243"/>
      <c r="Y22" s="243"/>
      <c r="Z22" s="241"/>
      <c r="AA22" s="243"/>
      <c r="AB22" s="243"/>
      <c r="AC22" s="243"/>
      <c r="AD22" s="245">
        <f t="shared" si="5"/>
        <v>0</v>
      </c>
      <c r="AE22" s="241"/>
      <c r="AF22" s="241"/>
      <c r="AG22" s="243"/>
      <c r="AH22" s="243"/>
      <c r="AI22" s="241"/>
      <c r="AJ22" s="243"/>
      <c r="AK22" s="241"/>
      <c r="AL22" s="243"/>
      <c r="AM22" s="243"/>
      <c r="AN22" s="243"/>
      <c r="AO22" s="243"/>
      <c r="AP22" s="243"/>
      <c r="AQ22" s="243"/>
      <c r="AR22" s="243"/>
      <c r="AS22" s="243"/>
      <c r="AT22" s="243"/>
      <c r="AU22" s="243"/>
      <c r="AV22" s="241"/>
      <c r="AW22" s="243"/>
      <c r="AX22" s="243"/>
      <c r="AY22" s="241"/>
      <c r="AZ22" s="241"/>
      <c r="BA22" s="243"/>
      <c r="BB22" s="243"/>
      <c r="BC22" s="243"/>
      <c r="BD22" s="241"/>
      <c r="BE22" s="243"/>
      <c r="BF22" s="243"/>
      <c r="BG22" s="241">
        <f t="shared" si="6"/>
        <v>0</v>
      </c>
      <c r="BH22" s="246"/>
      <c r="BI22" s="280"/>
      <c r="BJ22" s="246"/>
      <c r="BK22" s="247" t="s">
        <v>409</v>
      </c>
      <c r="BL22" s="248" t="s">
        <v>161</v>
      </c>
      <c r="BM22" s="239"/>
      <c r="BN22" s="239" t="s">
        <v>94</v>
      </c>
      <c r="BO22" s="239" t="s">
        <v>711</v>
      </c>
      <c r="BP22" s="239" t="s">
        <v>606</v>
      </c>
      <c r="BQ22" s="249" t="s">
        <v>392</v>
      </c>
      <c r="BS22" s="442"/>
      <c r="BT22" s="251" t="s">
        <v>166</v>
      </c>
      <c r="BU22" s="254"/>
      <c r="BZ22" s="250">
        <f t="shared" si="7"/>
        <v>0.04</v>
      </c>
      <c r="DF22" s="250" t="s">
        <v>733</v>
      </c>
      <c r="DR22" s="246" t="s">
        <v>911</v>
      </c>
      <c r="DS22" s="250" t="s">
        <v>910</v>
      </c>
    </row>
    <row r="23" spans="1:123" ht="52.35" customHeight="1" x14ac:dyDescent="0.3">
      <c r="A23" s="149">
        <f t="shared" si="13"/>
        <v>14</v>
      </c>
      <c r="B23" s="56" t="s">
        <v>737</v>
      </c>
      <c r="C23" s="140">
        <f t="shared" si="8"/>
        <v>0.02</v>
      </c>
      <c r="D23" s="140"/>
      <c r="E23" s="140">
        <f t="shared" si="1"/>
        <v>0.02</v>
      </c>
      <c r="F23" s="140">
        <f t="shared" si="2"/>
        <v>0.02</v>
      </c>
      <c r="G23" s="140">
        <f t="shared" si="9"/>
        <v>0</v>
      </c>
      <c r="H23" s="168"/>
      <c r="I23" s="157"/>
      <c r="J23" s="157"/>
      <c r="K23" s="168">
        <v>0.02</v>
      </c>
      <c r="L23" s="140"/>
      <c r="M23" s="140">
        <f t="shared" si="3"/>
        <v>0</v>
      </c>
      <c r="N23" s="140"/>
      <c r="O23" s="157"/>
      <c r="P23" s="140"/>
      <c r="Q23" s="157"/>
      <c r="R23" s="140"/>
      <c r="S23" s="157"/>
      <c r="T23" s="157"/>
      <c r="U23" s="140">
        <f t="shared" si="4"/>
        <v>0</v>
      </c>
      <c r="V23" s="157"/>
      <c r="W23" s="157"/>
      <c r="X23" s="157"/>
      <c r="Y23" s="157"/>
      <c r="Z23" s="140"/>
      <c r="AA23" s="157"/>
      <c r="AB23" s="157"/>
      <c r="AC23" s="157"/>
      <c r="AD23" s="141">
        <f t="shared" si="5"/>
        <v>0</v>
      </c>
      <c r="AE23" s="140"/>
      <c r="AF23" s="140"/>
      <c r="AG23" s="157"/>
      <c r="AH23" s="157"/>
      <c r="AI23" s="140"/>
      <c r="AJ23" s="157"/>
      <c r="AK23" s="140"/>
      <c r="AL23" s="157"/>
      <c r="AM23" s="157"/>
      <c r="AN23" s="157"/>
      <c r="AO23" s="157"/>
      <c r="AP23" s="157"/>
      <c r="AQ23" s="157"/>
      <c r="AR23" s="157"/>
      <c r="AS23" s="157"/>
      <c r="AT23" s="157"/>
      <c r="AU23" s="157"/>
      <c r="AV23" s="140"/>
      <c r="AW23" s="157"/>
      <c r="AX23" s="157"/>
      <c r="AY23" s="140"/>
      <c r="AZ23" s="140"/>
      <c r="BA23" s="157"/>
      <c r="BB23" s="157"/>
      <c r="BC23" s="157"/>
      <c r="BD23" s="140"/>
      <c r="BE23" s="157"/>
      <c r="BF23" s="157"/>
      <c r="BG23" s="140">
        <f t="shared" si="6"/>
        <v>0</v>
      </c>
      <c r="BH23" s="56"/>
      <c r="BI23" s="169"/>
      <c r="BJ23" s="56"/>
      <c r="BK23" s="152" t="s">
        <v>409</v>
      </c>
      <c r="BL23" s="153" t="s">
        <v>161</v>
      </c>
      <c r="BM23" s="149"/>
      <c r="BN23" s="149" t="s">
        <v>94</v>
      </c>
      <c r="BO23" s="149" t="s">
        <v>711</v>
      </c>
      <c r="BP23" s="149" t="s">
        <v>606</v>
      </c>
      <c r="BQ23" s="60" t="s">
        <v>392</v>
      </c>
      <c r="BS23" s="174"/>
      <c r="BT23" s="170" t="s">
        <v>166</v>
      </c>
      <c r="BU23" s="132"/>
      <c r="BZ23" s="39">
        <f t="shared" si="7"/>
        <v>0.02</v>
      </c>
      <c r="CI23" s="46"/>
      <c r="DF23" s="46" t="s">
        <v>733</v>
      </c>
      <c r="DR23" s="19" t="s">
        <v>852</v>
      </c>
    </row>
    <row r="24" spans="1:123" s="250" customFormat="1" ht="56.25" x14ac:dyDescent="0.3">
      <c r="A24" s="239">
        <f t="shared" si="13"/>
        <v>15</v>
      </c>
      <c r="B24" s="246" t="s">
        <v>904</v>
      </c>
      <c r="C24" s="241">
        <f t="shared" si="8"/>
        <v>0.09</v>
      </c>
      <c r="D24" s="241">
        <v>0.03</v>
      </c>
      <c r="E24" s="241">
        <f t="shared" si="1"/>
        <v>0.06</v>
      </c>
      <c r="F24" s="241">
        <f t="shared" si="2"/>
        <v>0.06</v>
      </c>
      <c r="G24" s="241">
        <f t="shared" si="9"/>
        <v>0</v>
      </c>
      <c r="H24" s="244"/>
      <c r="I24" s="243"/>
      <c r="J24" s="243"/>
      <c r="K24" s="244">
        <v>0.06</v>
      </c>
      <c r="L24" s="241"/>
      <c r="M24" s="241">
        <f t="shared" si="3"/>
        <v>0</v>
      </c>
      <c r="N24" s="241"/>
      <c r="O24" s="243"/>
      <c r="P24" s="241"/>
      <c r="Q24" s="243"/>
      <c r="R24" s="241"/>
      <c r="S24" s="243"/>
      <c r="T24" s="243"/>
      <c r="U24" s="241">
        <f t="shared" si="4"/>
        <v>0</v>
      </c>
      <c r="V24" s="243"/>
      <c r="W24" s="243"/>
      <c r="X24" s="243"/>
      <c r="Y24" s="243"/>
      <c r="Z24" s="241"/>
      <c r="AA24" s="243"/>
      <c r="AB24" s="243"/>
      <c r="AC24" s="243"/>
      <c r="AD24" s="245">
        <f t="shared" si="5"/>
        <v>0</v>
      </c>
      <c r="AE24" s="241"/>
      <c r="AF24" s="241"/>
      <c r="AG24" s="243"/>
      <c r="AH24" s="243"/>
      <c r="AI24" s="241"/>
      <c r="AJ24" s="243"/>
      <c r="AK24" s="241"/>
      <c r="AL24" s="243"/>
      <c r="AM24" s="243"/>
      <c r="AN24" s="243"/>
      <c r="AO24" s="243"/>
      <c r="AP24" s="243"/>
      <c r="AQ24" s="243"/>
      <c r="AR24" s="243"/>
      <c r="AS24" s="243"/>
      <c r="AT24" s="243"/>
      <c r="AU24" s="243"/>
      <c r="AV24" s="241"/>
      <c r="AW24" s="243"/>
      <c r="AX24" s="243"/>
      <c r="AY24" s="241"/>
      <c r="AZ24" s="241"/>
      <c r="BA24" s="243"/>
      <c r="BB24" s="243"/>
      <c r="BC24" s="243"/>
      <c r="BD24" s="241"/>
      <c r="BE24" s="243"/>
      <c r="BF24" s="243"/>
      <c r="BG24" s="241">
        <f t="shared" si="6"/>
        <v>0</v>
      </c>
      <c r="BH24" s="246"/>
      <c r="BI24" s="280"/>
      <c r="BJ24" s="246"/>
      <c r="BK24" s="247" t="s">
        <v>409</v>
      </c>
      <c r="BL24" s="248" t="s">
        <v>161</v>
      </c>
      <c r="BM24" s="239"/>
      <c r="BN24" s="239" t="s">
        <v>94</v>
      </c>
      <c r="BO24" s="239" t="s">
        <v>711</v>
      </c>
      <c r="BP24" s="239" t="s">
        <v>606</v>
      </c>
      <c r="BQ24" s="249" t="s">
        <v>392</v>
      </c>
      <c r="BS24" s="442"/>
      <c r="BT24" s="251" t="s">
        <v>166</v>
      </c>
      <c r="BU24" s="254"/>
      <c r="BZ24" s="250">
        <f t="shared" si="7"/>
        <v>0.06</v>
      </c>
      <c r="DF24" s="250" t="s">
        <v>733</v>
      </c>
      <c r="DR24" s="246" t="s">
        <v>911</v>
      </c>
      <c r="DS24" s="250" t="s">
        <v>903</v>
      </c>
    </row>
    <row r="25" spans="1:123" s="250" customFormat="1" ht="93.75" x14ac:dyDescent="0.3">
      <c r="A25" s="149">
        <f t="shared" si="13"/>
        <v>16</v>
      </c>
      <c r="B25" s="279" t="s">
        <v>196</v>
      </c>
      <c r="C25" s="241">
        <f t="shared" si="8"/>
        <v>199.78</v>
      </c>
      <c r="D25" s="241">
        <v>21.28</v>
      </c>
      <c r="E25" s="241">
        <f t="shared" si="1"/>
        <v>178.5</v>
      </c>
      <c r="F25" s="241">
        <f t="shared" si="2"/>
        <v>178.5</v>
      </c>
      <c r="G25" s="241">
        <f t="shared" si="9"/>
        <v>0</v>
      </c>
      <c r="H25" s="241"/>
      <c r="I25" s="243"/>
      <c r="J25" s="243"/>
      <c r="K25" s="241">
        <v>18</v>
      </c>
      <c r="L25" s="241">
        <v>18.63</v>
      </c>
      <c r="M25" s="241">
        <f t="shared" si="3"/>
        <v>141.87</v>
      </c>
      <c r="N25" s="241">
        <v>31.19</v>
      </c>
      <c r="O25" s="243"/>
      <c r="P25" s="241">
        <v>110.68</v>
      </c>
      <c r="Q25" s="243">
        <v>37.270000000000003</v>
      </c>
      <c r="R25" s="241"/>
      <c r="S25" s="243"/>
      <c r="T25" s="243"/>
      <c r="U25" s="241">
        <f t="shared" si="4"/>
        <v>0</v>
      </c>
      <c r="V25" s="157"/>
      <c r="W25" s="157"/>
      <c r="X25" s="157"/>
      <c r="Y25" s="157"/>
      <c r="Z25" s="140"/>
      <c r="AA25" s="157"/>
      <c r="AB25" s="157"/>
      <c r="AC25" s="157"/>
      <c r="AD25" s="141">
        <f t="shared" si="5"/>
        <v>0</v>
      </c>
      <c r="AE25" s="157"/>
      <c r="AF25" s="157"/>
      <c r="AG25" s="157"/>
      <c r="AH25" s="157"/>
      <c r="AI25" s="157"/>
      <c r="AJ25" s="157"/>
      <c r="AK25" s="157"/>
      <c r="AL25" s="157"/>
      <c r="AM25" s="157"/>
      <c r="AN25" s="157"/>
      <c r="AO25" s="157"/>
      <c r="AP25" s="157"/>
      <c r="AQ25" s="157"/>
      <c r="AR25" s="157"/>
      <c r="AS25" s="157"/>
      <c r="AT25" s="157"/>
      <c r="AU25" s="157"/>
      <c r="AV25" s="140"/>
      <c r="AW25" s="157"/>
      <c r="AX25" s="157"/>
      <c r="AY25" s="157"/>
      <c r="AZ25" s="157"/>
      <c r="BA25" s="157"/>
      <c r="BB25" s="157"/>
      <c r="BC25" s="157"/>
      <c r="BD25" s="157"/>
      <c r="BE25" s="157"/>
      <c r="BF25" s="157"/>
      <c r="BG25" s="241">
        <f t="shared" si="6"/>
        <v>0</v>
      </c>
      <c r="BH25" s="56"/>
      <c r="BI25" s="56"/>
      <c r="BJ25" s="56"/>
      <c r="BK25" s="152"/>
      <c r="BL25" s="278" t="s">
        <v>667</v>
      </c>
      <c r="BM25" s="154" t="s">
        <v>648</v>
      </c>
      <c r="BN25" s="239" t="s">
        <v>94</v>
      </c>
      <c r="BO25" s="239" t="s">
        <v>710</v>
      </c>
      <c r="BP25" s="239" t="s">
        <v>606</v>
      </c>
      <c r="BQ25" s="60"/>
      <c r="BR25" s="46"/>
      <c r="BS25" s="173"/>
      <c r="BT25" s="170"/>
      <c r="BU25" s="137"/>
      <c r="BV25" s="46"/>
      <c r="BW25" s="46"/>
      <c r="BX25" s="46"/>
      <c r="BY25" s="46"/>
      <c r="BZ25" s="46">
        <f t="shared" si="7"/>
        <v>357.64</v>
      </c>
      <c r="CA25" s="46"/>
      <c r="CB25" s="46"/>
      <c r="CC25" s="46"/>
      <c r="CD25" s="46"/>
      <c r="CE25" s="184">
        <f>205.56-C25</f>
        <v>5.7800000000000011</v>
      </c>
      <c r="CF25" s="46"/>
      <c r="CG25" s="46"/>
      <c r="CH25" s="46"/>
      <c r="CI25" s="46"/>
      <c r="CJ25" s="46"/>
      <c r="CK25" s="46"/>
      <c r="CL25" s="46"/>
      <c r="CM25" s="46"/>
      <c r="CN25" s="46"/>
      <c r="CO25" s="46"/>
      <c r="CP25" s="46"/>
      <c r="CQ25" s="46"/>
      <c r="CR25" s="46"/>
      <c r="CS25" s="46"/>
      <c r="CT25" s="46"/>
      <c r="CU25" s="46"/>
      <c r="CV25" s="46"/>
      <c r="CW25" s="46"/>
      <c r="CX25" s="46"/>
      <c r="CY25" s="46"/>
      <c r="CZ25" s="46" t="s">
        <v>466</v>
      </c>
      <c r="DA25" s="46"/>
      <c r="DB25" s="46"/>
      <c r="DC25" s="46"/>
      <c r="DD25" s="46"/>
      <c r="DE25" s="46"/>
      <c r="DF25" s="46"/>
      <c r="DG25" s="46"/>
      <c r="DH25" s="46"/>
      <c r="DI25" s="46"/>
      <c r="DJ25" s="46"/>
      <c r="DK25" s="46"/>
      <c r="DL25" s="46"/>
      <c r="DM25" s="46"/>
      <c r="DN25" s="46"/>
      <c r="DO25" s="46"/>
      <c r="DP25" s="46"/>
      <c r="DQ25" s="46"/>
      <c r="DR25" s="441" t="s">
        <v>852</v>
      </c>
    </row>
    <row r="26" spans="1:123" ht="39.6" customHeight="1" x14ac:dyDescent="0.3">
      <c r="A26" s="780">
        <v>17</v>
      </c>
      <c r="B26" s="795" t="s">
        <v>167</v>
      </c>
      <c r="C26" s="140">
        <f t="shared" si="8"/>
        <v>1.4</v>
      </c>
      <c r="D26" s="140"/>
      <c r="E26" s="140">
        <f t="shared" si="1"/>
        <v>1.4</v>
      </c>
      <c r="F26" s="140">
        <f t="shared" si="2"/>
        <v>1.4</v>
      </c>
      <c r="G26" s="140">
        <f t="shared" si="9"/>
        <v>0</v>
      </c>
      <c r="H26" s="168"/>
      <c r="I26" s="168"/>
      <c r="J26" s="168"/>
      <c r="K26" s="168"/>
      <c r="L26" s="168"/>
      <c r="M26" s="140">
        <f t="shared" si="3"/>
        <v>1.4</v>
      </c>
      <c r="N26" s="168"/>
      <c r="O26" s="168"/>
      <c r="P26" s="151">
        <v>1.4</v>
      </c>
      <c r="Q26" s="157"/>
      <c r="R26" s="157"/>
      <c r="S26" s="157"/>
      <c r="T26" s="157"/>
      <c r="U26" s="140">
        <f t="shared" si="4"/>
        <v>0</v>
      </c>
      <c r="V26" s="157"/>
      <c r="W26" s="157"/>
      <c r="X26" s="157"/>
      <c r="Y26" s="157"/>
      <c r="Z26" s="157"/>
      <c r="AA26" s="157"/>
      <c r="AB26" s="157"/>
      <c r="AC26" s="157"/>
      <c r="AD26" s="141">
        <f t="shared" si="5"/>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6"/>
        <v>0</v>
      </c>
      <c r="BH26" s="56"/>
      <c r="BI26" s="56"/>
      <c r="BJ26" s="56"/>
      <c r="BK26" s="185" t="s">
        <v>409</v>
      </c>
      <c r="BL26" s="153" t="s">
        <v>161</v>
      </c>
      <c r="BM26" s="154"/>
      <c r="BN26" s="149" t="s">
        <v>94</v>
      </c>
      <c r="BO26" s="780" t="s">
        <v>759</v>
      </c>
      <c r="BP26" s="780" t="s">
        <v>606</v>
      </c>
      <c r="BQ26" s="186" t="s">
        <v>392</v>
      </c>
      <c r="BR26" s="46"/>
      <c r="BS26" s="137"/>
      <c r="BT26" s="137" t="s">
        <v>168</v>
      </c>
      <c r="BU26" s="187"/>
      <c r="BV26" s="46"/>
      <c r="BW26" s="46"/>
      <c r="BX26" s="46"/>
      <c r="BY26" s="46"/>
      <c r="BZ26" s="46">
        <f t="shared" si="7"/>
        <v>2.8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G26" s="46" t="s">
        <v>723</v>
      </c>
      <c r="DR26" s="813" t="s">
        <v>852</v>
      </c>
    </row>
    <row r="27" spans="1:123" ht="35.1" customHeight="1" x14ac:dyDescent="0.3">
      <c r="A27" s="781"/>
      <c r="B27" s="796"/>
      <c r="C27" s="140">
        <f t="shared" si="8"/>
        <v>0.83</v>
      </c>
      <c r="D27" s="140"/>
      <c r="E27" s="140">
        <f t="shared" si="1"/>
        <v>0.83</v>
      </c>
      <c r="F27" s="140">
        <f t="shared" si="2"/>
        <v>0.83</v>
      </c>
      <c r="G27" s="140">
        <f t="shared" si="9"/>
        <v>0</v>
      </c>
      <c r="H27" s="168"/>
      <c r="I27" s="168"/>
      <c r="J27" s="168"/>
      <c r="K27" s="168">
        <v>0.7</v>
      </c>
      <c r="L27" s="168"/>
      <c r="M27" s="140">
        <f t="shared" si="3"/>
        <v>0.13</v>
      </c>
      <c r="N27" s="168"/>
      <c r="O27" s="168"/>
      <c r="P27" s="151">
        <v>0.13</v>
      </c>
      <c r="Q27" s="157"/>
      <c r="R27" s="157"/>
      <c r="S27" s="157"/>
      <c r="T27" s="157"/>
      <c r="U27" s="140">
        <f t="shared" si="4"/>
        <v>0</v>
      </c>
      <c r="V27" s="157"/>
      <c r="W27" s="157"/>
      <c r="X27" s="157"/>
      <c r="Y27" s="157"/>
      <c r="Z27" s="157"/>
      <c r="AA27" s="157"/>
      <c r="AB27" s="157"/>
      <c r="AC27" s="157"/>
      <c r="AD27" s="141">
        <f t="shared" si="5"/>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6"/>
        <v>0</v>
      </c>
      <c r="BH27" s="56"/>
      <c r="BI27" s="56"/>
      <c r="BJ27" s="56"/>
      <c r="BK27" s="185" t="s">
        <v>409</v>
      </c>
      <c r="BL27" s="153" t="s">
        <v>161</v>
      </c>
      <c r="BM27" s="154"/>
      <c r="BN27" s="149" t="s">
        <v>112</v>
      </c>
      <c r="BO27" s="781"/>
      <c r="BP27" s="781"/>
      <c r="BQ27" s="186"/>
      <c r="BR27" s="46"/>
      <c r="BS27" s="137"/>
      <c r="BT27" s="137"/>
      <c r="BU27" s="187"/>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G27" s="46" t="s">
        <v>723</v>
      </c>
      <c r="DR27" s="814"/>
    </row>
    <row r="28" spans="1:123" ht="56.25" x14ac:dyDescent="0.3">
      <c r="A28" s="149">
        <v>18</v>
      </c>
      <c r="B28" s="188" t="s">
        <v>720</v>
      </c>
      <c r="C28" s="140">
        <f t="shared" si="8"/>
        <v>0.22</v>
      </c>
      <c r="D28" s="140">
        <v>0.2</v>
      </c>
      <c r="E28" s="140">
        <f t="shared" si="1"/>
        <v>0.02</v>
      </c>
      <c r="F28" s="140">
        <f t="shared" si="2"/>
        <v>0</v>
      </c>
      <c r="G28" s="140">
        <f t="shared" si="9"/>
        <v>0</v>
      </c>
      <c r="H28" s="168"/>
      <c r="I28" s="157"/>
      <c r="J28" s="157"/>
      <c r="K28" s="157"/>
      <c r="L28" s="157"/>
      <c r="M28" s="140">
        <f t="shared" si="3"/>
        <v>0</v>
      </c>
      <c r="N28" s="157"/>
      <c r="O28" s="157"/>
      <c r="P28" s="157"/>
      <c r="Q28" s="157"/>
      <c r="R28" s="157"/>
      <c r="S28" s="157"/>
      <c r="T28" s="157"/>
      <c r="U28" s="140">
        <f t="shared" si="4"/>
        <v>0</v>
      </c>
      <c r="V28" s="157"/>
      <c r="W28" s="157"/>
      <c r="X28" s="157"/>
      <c r="Y28" s="157"/>
      <c r="Z28" s="157"/>
      <c r="AA28" s="157"/>
      <c r="AB28" s="157"/>
      <c r="AC28" s="157"/>
      <c r="AD28" s="141">
        <f t="shared" si="5"/>
        <v>0</v>
      </c>
      <c r="AE28" s="168"/>
      <c r="AF28" s="168"/>
      <c r="AG28" s="157"/>
      <c r="AH28" s="157"/>
      <c r="AI28" s="168"/>
      <c r="AJ28" s="157"/>
      <c r="AK28" s="168"/>
      <c r="AL28" s="157"/>
      <c r="AM28" s="157"/>
      <c r="AN28" s="157"/>
      <c r="AO28" s="157"/>
      <c r="AP28" s="157"/>
      <c r="AQ28" s="157"/>
      <c r="AR28" s="157"/>
      <c r="AS28" s="157"/>
      <c r="AT28" s="157"/>
      <c r="AU28" s="157"/>
      <c r="AV28" s="157"/>
      <c r="AW28" s="157"/>
      <c r="AX28" s="157"/>
      <c r="AY28" s="168"/>
      <c r="AZ28" s="168"/>
      <c r="BA28" s="157"/>
      <c r="BB28" s="157"/>
      <c r="BC28" s="157"/>
      <c r="BD28" s="168"/>
      <c r="BE28" s="157"/>
      <c r="BF28" s="157"/>
      <c r="BG28" s="140">
        <f t="shared" si="6"/>
        <v>0.02</v>
      </c>
      <c r="BH28" s="56"/>
      <c r="BI28" s="149">
        <v>0.02</v>
      </c>
      <c r="BJ28" s="56"/>
      <c r="BK28" s="152" t="s">
        <v>409</v>
      </c>
      <c r="BL28" s="153" t="s">
        <v>161</v>
      </c>
      <c r="BM28" s="149"/>
      <c r="BN28" s="149" t="s">
        <v>94</v>
      </c>
      <c r="BO28" s="149" t="s">
        <v>711</v>
      </c>
      <c r="BP28" s="149" t="s">
        <v>606</v>
      </c>
      <c r="BQ28" s="60" t="s">
        <v>392</v>
      </c>
      <c r="BS28" s="170"/>
      <c r="BT28" s="132" t="s">
        <v>124</v>
      </c>
      <c r="BU28" s="61"/>
      <c r="BZ28" s="39">
        <f t="shared" si="7"/>
        <v>0.04</v>
      </c>
      <c r="CI28" s="46"/>
      <c r="DF28" s="46" t="s">
        <v>721</v>
      </c>
      <c r="DR28" s="19" t="s">
        <v>852</v>
      </c>
    </row>
    <row r="29" spans="1:123" s="250" customFormat="1" ht="56.25" x14ac:dyDescent="0.3">
      <c r="A29" s="239">
        <v>19</v>
      </c>
      <c r="B29" s="246" t="s">
        <v>499</v>
      </c>
      <c r="C29" s="241">
        <f t="shared" si="8"/>
        <v>0.1</v>
      </c>
      <c r="D29" s="241"/>
      <c r="E29" s="241">
        <f t="shared" si="1"/>
        <v>0.1</v>
      </c>
      <c r="F29" s="241">
        <f t="shared" si="2"/>
        <v>0.1</v>
      </c>
      <c r="G29" s="241">
        <f t="shared" si="9"/>
        <v>0</v>
      </c>
      <c r="H29" s="244"/>
      <c r="I29" s="243"/>
      <c r="J29" s="243"/>
      <c r="K29" s="243">
        <v>0.1</v>
      </c>
      <c r="L29" s="243"/>
      <c r="M29" s="241">
        <f t="shared" si="3"/>
        <v>0</v>
      </c>
      <c r="N29" s="243"/>
      <c r="O29" s="243"/>
      <c r="P29" s="243"/>
      <c r="Q29" s="243"/>
      <c r="R29" s="243"/>
      <c r="S29" s="243"/>
      <c r="T29" s="243"/>
      <c r="U29" s="241">
        <f t="shared" si="4"/>
        <v>0</v>
      </c>
      <c r="V29" s="243"/>
      <c r="W29" s="243"/>
      <c r="X29" s="243"/>
      <c r="Y29" s="243"/>
      <c r="Z29" s="243"/>
      <c r="AA29" s="243"/>
      <c r="AB29" s="243"/>
      <c r="AC29" s="243"/>
      <c r="AD29" s="245">
        <f t="shared" si="5"/>
        <v>0</v>
      </c>
      <c r="AE29" s="244"/>
      <c r="AF29" s="244"/>
      <c r="AG29" s="243"/>
      <c r="AH29" s="243"/>
      <c r="AI29" s="244"/>
      <c r="AJ29" s="243"/>
      <c r="AK29" s="244"/>
      <c r="AL29" s="243"/>
      <c r="AM29" s="243"/>
      <c r="AN29" s="243"/>
      <c r="AO29" s="243"/>
      <c r="AP29" s="243"/>
      <c r="AQ29" s="243"/>
      <c r="AR29" s="243"/>
      <c r="AS29" s="243"/>
      <c r="AT29" s="243"/>
      <c r="AU29" s="243"/>
      <c r="AV29" s="243"/>
      <c r="AW29" s="243"/>
      <c r="AX29" s="243"/>
      <c r="AY29" s="244"/>
      <c r="AZ29" s="244"/>
      <c r="BA29" s="243"/>
      <c r="BB29" s="243"/>
      <c r="BC29" s="243"/>
      <c r="BD29" s="244"/>
      <c r="BE29" s="243"/>
      <c r="BF29" s="243"/>
      <c r="BG29" s="241">
        <f t="shared" si="6"/>
        <v>0</v>
      </c>
      <c r="BH29" s="246"/>
      <c r="BI29" s="255"/>
      <c r="BJ29" s="246"/>
      <c r="BK29" s="247" t="s">
        <v>409</v>
      </c>
      <c r="BL29" s="248" t="s">
        <v>161</v>
      </c>
      <c r="BM29" s="239"/>
      <c r="BN29" s="239" t="s">
        <v>94</v>
      </c>
      <c r="BO29" s="239" t="s">
        <v>505</v>
      </c>
      <c r="BP29" s="239" t="s">
        <v>606</v>
      </c>
      <c r="BQ29" s="249"/>
      <c r="BS29" s="251"/>
      <c r="BT29" s="254"/>
      <c r="BU29" s="254"/>
      <c r="CZ29" s="250" t="s">
        <v>498</v>
      </c>
      <c r="DR29" s="246" t="s">
        <v>909</v>
      </c>
      <c r="DS29" s="250" t="s">
        <v>902</v>
      </c>
    </row>
    <row r="30" spans="1:123" s="462" customFormat="1" ht="75" x14ac:dyDescent="0.3">
      <c r="A30" s="451">
        <v>20</v>
      </c>
      <c r="B30" s="472" t="s">
        <v>489</v>
      </c>
      <c r="C30" s="453">
        <f t="shared" si="8"/>
        <v>3</v>
      </c>
      <c r="D30" s="453"/>
      <c r="E30" s="453">
        <f t="shared" si="1"/>
        <v>3</v>
      </c>
      <c r="F30" s="453">
        <f t="shared" si="2"/>
        <v>3</v>
      </c>
      <c r="G30" s="453">
        <f t="shared" si="9"/>
        <v>0</v>
      </c>
      <c r="H30" s="454"/>
      <c r="I30" s="455"/>
      <c r="J30" s="455"/>
      <c r="K30" s="455">
        <v>1.5</v>
      </c>
      <c r="L30" s="455">
        <v>1.5</v>
      </c>
      <c r="M30" s="453">
        <f t="shared" si="3"/>
        <v>0</v>
      </c>
      <c r="N30" s="455"/>
      <c r="O30" s="455"/>
      <c r="P30" s="455"/>
      <c r="Q30" s="455"/>
      <c r="R30" s="455"/>
      <c r="S30" s="455"/>
      <c r="T30" s="455"/>
      <c r="U30" s="453">
        <f t="shared" si="4"/>
        <v>0</v>
      </c>
      <c r="V30" s="455"/>
      <c r="W30" s="455"/>
      <c r="X30" s="455"/>
      <c r="Y30" s="455"/>
      <c r="Z30" s="455"/>
      <c r="AA30" s="455"/>
      <c r="AB30" s="455"/>
      <c r="AC30" s="455"/>
      <c r="AD30" s="456">
        <f t="shared" si="5"/>
        <v>0</v>
      </c>
      <c r="AE30" s="454"/>
      <c r="AF30" s="454"/>
      <c r="AG30" s="455"/>
      <c r="AH30" s="455"/>
      <c r="AI30" s="454"/>
      <c r="AJ30" s="455"/>
      <c r="AK30" s="454"/>
      <c r="AL30" s="455"/>
      <c r="AM30" s="455"/>
      <c r="AN30" s="455"/>
      <c r="AO30" s="455"/>
      <c r="AP30" s="455"/>
      <c r="AQ30" s="455"/>
      <c r="AR30" s="455"/>
      <c r="AS30" s="455"/>
      <c r="AT30" s="455"/>
      <c r="AU30" s="455"/>
      <c r="AV30" s="455"/>
      <c r="AW30" s="455"/>
      <c r="AX30" s="455"/>
      <c r="AY30" s="454"/>
      <c r="AZ30" s="454"/>
      <c r="BA30" s="455"/>
      <c r="BB30" s="455"/>
      <c r="BC30" s="455"/>
      <c r="BD30" s="454"/>
      <c r="BE30" s="455"/>
      <c r="BF30" s="455"/>
      <c r="BG30" s="453">
        <f t="shared" si="6"/>
        <v>0</v>
      </c>
      <c r="BH30" s="452"/>
      <c r="BI30" s="473"/>
      <c r="BJ30" s="452"/>
      <c r="BK30" s="458" t="s">
        <v>409</v>
      </c>
      <c r="BL30" s="459" t="s">
        <v>161</v>
      </c>
      <c r="BM30" s="451"/>
      <c r="BN30" s="451" t="s">
        <v>94</v>
      </c>
      <c r="BO30" s="451" t="s">
        <v>759</v>
      </c>
      <c r="BP30" s="451" t="s">
        <v>606</v>
      </c>
      <c r="BQ30" s="461"/>
      <c r="BR30" s="470"/>
      <c r="BS30" s="463"/>
      <c r="BT30" s="464"/>
      <c r="BU30" s="474"/>
      <c r="BV30" s="470"/>
      <c r="BW30" s="470"/>
      <c r="BX30" s="470"/>
      <c r="BY30" s="470"/>
      <c r="BZ30" s="470"/>
      <c r="CA30" s="470"/>
      <c r="CB30" s="470"/>
      <c r="CC30" s="470"/>
      <c r="CD30" s="470"/>
      <c r="CE30" s="470"/>
      <c r="CF30" s="470"/>
      <c r="CG30" s="470"/>
      <c r="CH30" s="470"/>
      <c r="CJ30" s="470"/>
      <c r="CK30" s="470"/>
      <c r="CL30" s="470"/>
      <c r="CM30" s="470"/>
      <c r="CN30" s="470"/>
      <c r="CO30" s="470"/>
      <c r="CP30" s="470"/>
      <c r="CQ30" s="470"/>
      <c r="CR30" s="470"/>
      <c r="CS30" s="470"/>
      <c r="CT30" s="470"/>
      <c r="CU30" s="470"/>
      <c r="CV30" s="470"/>
      <c r="CW30" s="470"/>
      <c r="CX30" s="470"/>
      <c r="CY30" s="470"/>
      <c r="CZ30" s="462" t="s">
        <v>487</v>
      </c>
      <c r="DG30" s="462" t="s">
        <v>723</v>
      </c>
      <c r="DR30" s="466" t="s">
        <v>852</v>
      </c>
      <c r="DS30" s="462" t="s">
        <v>905</v>
      </c>
    </row>
    <row r="31" spans="1:123" s="462" customFormat="1" ht="56.25" x14ac:dyDescent="0.3">
      <c r="A31" s="451">
        <v>21</v>
      </c>
      <c r="B31" s="472" t="s">
        <v>488</v>
      </c>
      <c r="C31" s="453">
        <f t="shared" si="8"/>
        <v>0.3</v>
      </c>
      <c r="D31" s="453"/>
      <c r="E31" s="453">
        <f t="shared" si="1"/>
        <v>0.3</v>
      </c>
      <c r="F31" s="453">
        <f t="shared" si="2"/>
        <v>0.3</v>
      </c>
      <c r="G31" s="453">
        <f t="shared" si="9"/>
        <v>0</v>
      </c>
      <c r="H31" s="454"/>
      <c r="I31" s="455"/>
      <c r="J31" s="455"/>
      <c r="K31" s="455"/>
      <c r="L31" s="455">
        <v>0.3</v>
      </c>
      <c r="M31" s="453">
        <f t="shared" si="3"/>
        <v>0</v>
      </c>
      <c r="N31" s="455"/>
      <c r="O31" s="455"/>
      <c r="P31" s="455"/>
      <c r="Q31" s="455"/>
      <c r="R31" s="455"/>
      <c r="S31" s="455"/>
      <c r="T31" s="455"/>
      <c r="U31" s="453">
        <f t="shared" si="4"/>
        <v>0</v>
      </c>
      <c r="V31" s="455"/>
      <c r="W31" s="455"/>
      <c r="X31" s="455"/>
      <c r="Y31" s="455"/>
      <c r="Z31" s="455"/>
      <c r="AA31" s="455"/>
      <c r="AB31" s="455"/>
      <c r="AC31" s="455"/>
      <c r="AD31" s="456">
        <f t="shared" si="5"/>
        <v>0</v>
      </c>
      <c r="AE31" s="454"/>
      <c r="AF31" s="454"/>
      <c r="AG31" s="455"/>
      <c r="AH31" s="455"/>
      <c r="AI31" s="454"/>
      <c r="AJ31" s="455"/>
      <c r="AK31" s="454"/>
      <c r="AL31" s="455"/>
      <c r="AM31" s="455"/>
      <c r="AN31" s="455"/>
      <c r="AO31" s="455"/>
      <c r="AP31" s="455"/>
      <c r="AQ31" s="455"/>
      <c r="AR31" s="455"/>
      <c r="AS31" s="455"/>
      <c r="AT31" s="455"/>
      <c r="AU31" s="455"/>
      <c r="AV31" s="455"/>
      <c r="AW31" s="455"/>
      <c r="AX31" s="455"/>
      <c r="AY31" s="454"/>
      <c r="AZ31" s="454"/>
      <c r="BA31" s="455"/>
      <c r="BB31" s="455"/>
      <c r="BC31" s="455"/>
      <c r="BD31" s="454"/>
      <c r="BE31" s="455"/>
      <c r="BF31" s="455"/>
      <c r="BG31" s="453">
        <f t="shared" si="6"/>
        <v>0</v>
      </c>
      <c r="BH31" s="452"/>
      <c r="BI31" s="473"/>
      <c r="BJ31" s="452"/>
      <c r="BK31" s="458" t="s">
        <v>409</v>
      </c>
      <c r="BL31" s="459" t="s">
        <v>161</v>
      </c>
      <c r="BM31" s="451"/>
      <c r="BN31" s="451" t="s">
        <v>94</v>
      </c>
      <c r="BO31" s="451" t="s">
        <v>505</v>
      </c>
      <c r="BP31" s="451" t="s">
        <v>606</v>
      </c>
      <c r="BQ31" s="461"/>
      <c r="BR31" s="470"/>
      <c r="BS31" s="463"/>
      <c r="BT31" s="464"/>
      <c r="BU31" s="474"/>
      <c r="BV31" s="470"/>
      <c r="BW31" s="470"/>
      <c r="BX31" s="470"/>
      <c r="BY31" s="470"/>
      <c r="BZ31" s="470"/>
      <c r="CA31" s="470"/>
      <c r="CB31" s="470"/>
      <c r="CC31" s="470"/>
      <c r="CD31" s="470"/>
      <c r="CE31" s="470"/>
      <c r="CF31" s="470"/>
      <c r="CG31" s="470"/>
      <c r="CH31" s="470"/>
      <c r="CJ31" s="470"/>
      <c r="CK31" s="470"/>
      <c r="CL31" s="470"/>
      <c r="CM31" s="470"/>
      <c r="CN31" s="470"/>
      <c r="CO31" s="470"/>
      <c r="CP31" s="470"/>
      <c r="CQ31" s="470"/>
      <c r="CR31" s="470"/>
      <c r="CS31" s="470"/>
      <c r="CT31" s="470"/>
      <c r="CU31" s="470"/>
      <c r="CV31" s="470"/>
      <c r="CW31" s="470"/>
      <c r="CX31" s="470"/>
      <c r="CY31" s="470"/>
      <c r="CZ31" s="462" t="s">
        <v>487</v>
      </c>
      <c r="DR31" s="466" t="s">
        <v>852</v>
      </c>
      <c r="DS31" s="462" t="s">
        <v>905</v>
      </c>
    </row>
    <row r="32" spans="1:123" s="462" customFormat="1" ht="56.25" x14ac:dyDescent="0.3">
      <c r="A32" s="451">
        <v>22</v>
      </c>
      <c r="B32" s="472" t="s">
        <v>486</v>
      </c>
      <c r="C32" s="453">
        <f t="shared" si="8"/>
        <v>0.25</v>
      </c>
      <c r="D32" s="453"/>
      <c r="E32" s="453">
        <f t="shared" si="1"/>
        <v>0.25</v>
      </c>
      <c r="F32" s="453">
        <f t="shared" si="2"/>
        <v>0.25</v>
      </c>
      <c r="G32" s="453">
        <f t="shared" si="9"/>
        <v>0</v>
      </c>
      <c r="H32" s="454"/>
      <c r="I32" s="455"/>
      <c r="J32" s="455"/>
      <c r="K32" s="455">
        <v>0.25</v>
      </c>
      <c r="L32" s="455"/>
      <c r="M32" s="453">
        <f t="shared" si="3"/>
        <v>0</v>
      </c>
      <c r="N32" s="455"/>
      <c r="O32" s="455"/>
      <c r="P32" s="455"/>
      <c r="Q32" s="455"/>
      <c r="R32" s="455"/>
      <c r="S32" s="455"/>
      <c r="T32" s="455"/>
      <c r="U32" s="453">
        <f t="shared" si="4"/>
        <v>0</v>
      </c>
      <c r="V32" s="455"/>
      <c r="W32" s="455"/>
      <c r="X32" s="455"/>
      <c r="Y32" s="455"/>
      <c r="Z32" s="455"/>
      <c r="AA32" s="455"/>
      <c r="AB32" s="455"/>
      <c r="AC32" s="455"/>
      <c r="AD32" s="456">
        <f t="shared" si="5"/>
        <v>0</v>
      </c>
      <c r="AE32" s="454"/>
      <c r="AF32" s="454"/>
      <c r="AG32" s="455"/>
      <c r="AH32" s="455"/>
      <c r="AI32" s="454"/>
      <c r="AJ32" s="455"/>
      <c r="AK32" s="454"/>
      <c r="AL32" s="455"/>
      <c r="AM32" s="455"/>
      <c r="AN32" s="455"/>
      <c r="AO32" s="455"/>
      <c r="AP32" s="455"/>
      <c r="AQ32" s="455"/>
      <c r="AR32" s="455"/>
      <c r="AS32" s="455"/>
      <c r="AT32" s="455"/>
      <c r="AU32" s="455"/>
      <c r="AV32" s="455"/>
      <c r="AW32" s="455"/>
      <c r="AX32" s="455"/>
      <c r="AY32" s="454"/>
      <c r="AZ32" s="454"/>
      <c r="BA32" s="455"/>
      <c r="BB32" s="455"/>
      <c r="BC32" s="455"/>
      <c r="BD32" s="454"/>
      <c r="BE32" s="455"/>
      <c r="BF32" s="455"/>
      <c r="BG32" s="453">
        <f t="shared" si="6"/>
        <v>0</v>
      </c>
      <c r="BH32" s="452"/>
      <c r="BI32" s="473"/>
      <c r="BJ32" s="452"/>
      <c r="BK32" s="458" t="s">
        <v>409</v>
      </c>
      <c r="BL32" s="459" t="s">
        <v>161</v>
      </c>
      <c r="BM32" s="451"/>
      <c r="BN32" s="451" t="s">
        <v>94</v>
      </c>
      <c r="BO32" s="451" t="s">
        <v>505</v>
      </c>
      <c r="BP32" s="451" t="s">
        <v>606</v>
      </c>
      <c r="BQ32" s="461"/>
      <c r="BR32" s="470"/>
      <c r="BS32" s="463"/>
      <c r="BT32" s="464"/>
      <c r="BU32" s="474"/>
      <c r="BV32" s="470"/>
      <c r="BW32" s="470"/>
      <c r="BX32" s="470"/>
      <c r="BY32" s="470"/>
      <c r="BZ32" s="470"/>
      <c r="CA32" s="470"/>
      <c r="CB32" s="470"/>
      <c r="CC32" s="470"/>
      <c r="CD32" s="470"/>
      <c r="CE32" s="470"/>
      <c r="CF32" s="470"/>
      <c r="CG32" s="470"/>
      <c r="CH32" s="470"/>
      <c r="CJ32" s="470"/>
      <c r="CK32" s="470"/>
      <c r="CL32" s="470"/>
      <c r="CM32" s="470"/>
      <c r="CN32" s="470"/>
      <c r="CO32" s="470"/>
      <c r="CP32" s="470"/>
      <c r="CQ32" s="470"/>
      <c r="CR32" s="470"/>
      <c r="CS32" s="470"/>
      <c r="CT32" s="470"/>
      <c r="CU32" s="470"/>
      <c r="CV32" s="470"/>
      <c r="CW32" s="470"/>
      <c r="CX32" s="470"/>
      <c r="CY32" s="470"/>
      <c r="CZ32" s="462" t="s">
        <v>487</v>
      </c>
      <c r="DG32" s="462" t="s">
        <v>723</v>
      </c>
      <c r="DR32" s="466" t="s">
        <v>852</v>
      </c>
      <c r="DS32" s="462" t="s">
        <v>854</v>
      </c>
    </row>
    <row r="33" spans="1:123" s="462" customFormat="1" ht="75" x14ac:dyDescent="0.3">
      <c r="A33" s="451">
        <v>23</v>
      </c>
      <c r="B33" s="452" t="s">
        <v>529</v>
      </c>
      <c r="C33" s="453">
        <f t="shared" si="8"/>
        <v>2.6</v>
      </c>
      <c r="D33" s="453"/>
      <c r="E33" s="453">
        <f t="shared" si="1"/>
        <v>2.6</v>
      </c>
      <c r="F33" s="453">
        <f t="shared" si="2"/>
        <v>2.6</v>
      </c>
      <c r="G33" s="453">
        <f t="shared" si="9"/>
        <v>0</v>
      </c>
      <c r="H33" s="454"/>
      <c r="I33" s="455"/>
      <c r="J33" s="455"/>
      <c r="K33" s="455">
        <v>1.3</v>
      </c>
      <c r="L33" s="455">
        <v>1.3</v>
      </c>
      <c r="M33" s="453">
        <f t="shared" si="3"/>
        <v>0</v>
      </c>
      <c r="N33" s="455"/>
      <c r="O33" s="455"/>
      <c r="P33" s="455"/>
      <c r="Q33" s="455"/>
      <c r="R33" s="455"/>
      <c r="S33" s="455"/>
      <c r="T33" s="455"/>
      <c r="U33" s="453">
        <f t="shared" si="4"/>
        <v>0</v>
      </c>
      <c r="V33" s="455"/>
      <c r="W33" s="455"/>
      <c r="X33" s="455"/>
      <c r="Y33" s="455"/>
      <c r="Z33" s="455"/>
      <c r="AA33" s="455"/>
      <c r="AB33" s="455"/>
      <c r="AC33" s="455"/>
      <c r="AD33" s="456">
        <f t="shared" si="5"/>
        <v>0</v>
      </c>
      <c r="AE33" s="454"/>
      <c r="AF33" s="454"/>
      <c r="AG33" s="455"/>
      <c r="AH33" s="455"/>
      <c r="AI33" s="454"/>
      <c r="AJ33" s="455"/>
      <c r="AK33" s="454"/>
      <c r="AL33" s="455"/>
      <c r="AM33" s="455"/>
      <c r="AN33" s="455"/>
      <c r="AO33" s="455"/>
      <c r="AP33" s="455"/>
      <c r="AQ33" s="455"/>
      <c r="AR33" s="455"/>
      <c r="AS33" s="455"/>
      <c r="AT33" s="455"/>
      <c r="AU33" s="455"/>
      <c r="AV33" s="455"/>
      <c r="AW33" s="455"/>
      <c r="AX33" s="455"/>
      <c r="AY33" s="454"/>
      <c r="AZ33" s="454"/>
      <c r="BA33" s="455"/>
      <c r="BB33" s="455"/>
      <c r="BC33" s="455"/>
      <c r="BD33" s="454"/>
      <c r="BE33" s="455"/>
      <c r="BF33" s="455"/>
      <c r="BG33" s="453">
        <f t="shared" si="6"/>
        <v>0</v>
      </c>
      <c r="BH33" s="452"/>
      <c r="BI33" s="473"/>
      <c r="BJ33" s="452"/>
      <c r="BK33" s="458" t="s">
        <v>409</v>
      </c>
      <c r="BL33" s="459" t="s">
        <v>161</v>
      </c>
      <c r="BM33" s="451"/>
      <c r="BN33" s="451" t="s">
        <v>94</v>
      </c>
      <c r="BO33" s="451" t="s">
        <v>505</v>
      </c>
      <c r="BP33" s="451" t="s">
        <v>606</v>
      </c>
      <c r="BQ33" s="461"/>
      <c r="BR33" s="470"/>
      <c r="BS33" s="463"/>
      <c r="BT33" s="464"/>
      <c r="BU33" s="474"/>
      <c r="BV33" s="470"/>
      <c r="BW33" s="470"/>
      <c r="BX33" s="470"/>
      <c r="BY33" s="470"/>
      <c r="BZ33" s="470"/>
      <c r="CA33" s="470"/>
      <c r="CB33" s="470"/>
      <c r="CC33" s="470"/>
      <c r="CD33" s="470"/>
      <c r="CE33" s="470"/>
      <c r="CF33" s="470"/>
      <c r="CG33" s="470"/>
      <c r="CH33" s="470"/>
      <c r="CJ33" s="470"/>
      <c r="CK33" s="470"/>
      <c r="CL33" s="470"/>
      <c r="CM33" s="470"/>
      <c r="CN33" s="470"/>
      <c r="CO33" s="470"/>
      <c r="CP33" s="470"/>
      <c r="CQ33" s="470"/>
      <c r="CR33" s="470"/>
      <c r="CS33" s="470"/>
      <c r="CT33" s="470"/>
      <c r="CU33" s="470"/>
      <c r="CV33" s="470"/>
      <c r="CW33" s="470"/>
      <c r="CX33" s="470"/>
      <c r="CY33" s="470"/>
      <c r="CZ33" s="462" t="s">
        <v>485</v>
      </c>
      <c r="DR33" s="466" t="s">
        <v>852</v>
      </c>
      <c r="DS33" s="462" t="s">
        <v>854</v>
      </c>
    </row>
    <row r="34" spans="1:123" s="250" customFormat="1" ht="62.1" customHeight="1" x14ac:dyDescent="0.3">
      <c r="A34" s="239">
        <v>24</v>
      </c>
      <c r="B34" s="246" t="s">
        <v>240</v>
      </c>
      <c r="C34" s="241">
        <f t="shared" ref="C34:C41" si="14">D34+E34</f>
        <v>0.5</v>
      </c>
      <c r="D34" s="241"/>
      <c r="E34" s="241">
        <f t="shared" ref="E34:E35" si="15">F34+U34+BG34</f>
        <v>0.5</v>
      </c>
      <c r="F34" s="241">
        <f t="shared" ref="F34:F35" si="16">G34+K34+L34+M34+R34+S34+T34</f>
        <v>0.5</v>
      </c>
      <c r="G34" s="241">
        <f t="shared" ref="G34:G44" si="17">H34+I34+J34</f>
        <v>0</v>
      </c>
      <c r="H34" s="241"/>
      <c r="I34" s="243"/>
      <c r="J34" s="243"/>
      <c r="K34" s="475">
        <v>0.5</v>
      </c>
      <c r="L34" s="241"/>
      <c r="M34" s="241">
        <f t="shared" ref="M34:M35" si="18">SUM(N34:P34)</f>
        <v>0</v>
      </c>
      <c r="N34" s="241"/>
      <c r="O34" s="243"/>
      <c r="P34" s="241"/>
      <c r="Q34" s="243"/>
      <c r="R34" s="241"/>
      <c r="S34" s="243"/>
      <c r="T34" s="243"/>
      <c r="U34" s="241">
        <f t="shared" ref="U34:U35" si="19">V34+W34+X34+Y34+Z34+AA34+AB34+AC34+AD34+AU34+AV34+AW34+AX34+AY34+AZ34+BA34+BB34+BC34+BD34+BE34+BF34</f>
        <v>0</v>
      </c>
      <c r="V34" s="243"/>
      <c r="W34" s="243"/>
      <c r="X34" s="243"/>
      <c r="Y34" s="243"/>
      <c r="Z34" s="241"/>
      <c r="AA34" s="243"/>
      <c r="AB34" s="243"/>
      <c r="AC34" s="243"/>
      <c r="AD34" s="245">
        <f t="shared" ref="AD34:AD36" si="20">SUM(AE34:AT34)</f>
        <v>0</v>
      </c>
      <c r="AE34" s="241"/>
      <c r="AF34" s="241"/>
      <c r="AG34" s="243"/>
      <c r="AH34" s="243"/>
      <c r="AI34" s="241"/>
      <c r="AJ34" s="243"/>
      <c r="AK34" s="241"/>
      <c r="AL34" s="243"/>
      <c r="AM34" s="243"/>
      <c r="AN34" s="243"/>
      <c r="AO34" s="243"/>
      <c r="AP34" s="243"/>
      <c r="AQ34" s="243"/>
      <c r="AR34" s="243"/>
      <c r="AS34" s="243"/>
      <c r="AT34" s="243"/>
      <c r="AU34" s="243"/>
      <c r="AV34" s="241"/>
      <c r="AW34" s="243"/>
      <c r="AX34" s="243"/>
      <c r="AY34" s="241"/>
      <c r="AZ34" s="241"/>
      <c r="BA34" s="243"/>
      <c r="BB34" s="243"/>
      <c r="BC34" s="243"/>
      <c r="BD34" s="241"/>
      <c r="BE34" s="243"/>
      <c r="BF34" s="243"/>
      <c r="BG34" s="241">
        <f t="shared" ref="BG34:BG37" si="21">BH34+BI34+BJ34</f>
        <v>0</v>
      </c>
      <c r="BH34" s="246"/>
      <c r="BI34" s="280"/>
      <c r="BJ34" s="246"/>
      <c r="BK34" s="247" t="s">
        <v>409</v>
      </c>
      <c r="BL34" s="248" t="s">
        <v>161</v>
      </c>
      <c r="BM34" s="239"/>
      <c r="BN34" s="476" t="s">
        <v>95</v>
      </c>
      <c r="BO34" s="239" t="s">
        <v>722</v>
      </c>
      <c r="BP34" s="239" t="s">
        <v>606</v>
      </c>
      <c r="BQ34" s="249" t="s">
        <v>392</v>
      </c>
      <c r="BS34" s="251"/>
      <c r="BT34" s="477" t="s">
        <v>166</v>
      </c>
      <c r="BU34" s="254"/>
      <c r="BZ34" s="250">
        <f t="shared" ref="BZ34:BZ35" si="22">SUM(G34:BJ34)</f>
        <v>0.5</v>
      </c>
      <c r="DR34" s="316" t="s">
        <v>853</v>
      </c>
    </row>
    <row r="35" spans="1:123" s="250" customFormat="1" ht="61.35" customHeight="1" x14ac:dyDescent="0.3">
      <c r="A35" s="239">
        <v>25</v>
      </c>
      <c r="B35" s="246" t="s">
        <v>241</v>
      </c>
      <c r="C35" s="241">
        <f t="shared" si="14"/>
        <v>0.2</v>
      </c>
      <c r="D35" s="241"/>
      <c r="E35" s="241">
        <f t="shared" si="15"/>
        <v>0.2</v>
      </c>
      <c r="F35" s="241">
        <f t="shared" si="16"/>
        <v>0.2</v>
      </c>
      <c r="G35" s="241">
        <f t="shared" si="17"/>
        <v>0</v>
      </c>
      <c r="H35" s="241"/>
      <c r="I35" s="243"/>
      <c r="J35" s="243"/>
      <c r="K35" s="475">
        <v>0.2</v>
      </c>
      <c r="L35" s="241"/>
      <c r="M35" s="241">
        <f t="shared" si="18"/>
        <v>0</v>
      </c>
      <c r="N35" s="241"/>
      <c r="O35" s="243"/>
      <c r="P35" s="241"/>
      <c r="Q35" s="243"/>
      <c r="R35" s="241"/>
      <c r="S35" s="243"/>
      <c r="T35" s="243"/>
      <c r="U35" s="241">
        <f t="shared" si="19"/>
        <v>0</v>
      </c>
      <c r="V35" s="243"/>
      <c r="W35" s="243"/>
      <c r="X35" s="243"/>
      <c r="Y35" s="243"/>
      <c r="Z35" s="241"/>
      <c r="AA35" s="243"/>
      <c r="AB35" s="243"/>
      <c r="AC35" s="243"/>
      <c r="AD35" s="245">
        <f t="shared" si="20"/>
        <v>0</v>
      </c>
      <c r="AE35" s="241"/>
      <c r="AF35" s="241"/>
      <c r="AG35" s="243"/>
      <c r="AH35" s="243"/>
      <c r="AI35" s="241"/>
      <c r="AJ35" s="243"/>
      <c r="AK35" s="241"/>
      <c r="AL35" s="243"/>
      <c r="AM35" s="243"/>
      <c r="AN35" s="243"/>
      <c r="AO35" s="243"/>
      <c r="AP35" s="243"/>
      <c r="AQ35" s="243"/>
      <c r="AR35" s="243"/>
      <c r="AS35" s="243"/>
      <c r="AT35" s="243"/>
      <c r="AU35" s="243"/>
      <c r="AV35" s="241"/>
      <c r="AW35" s="243"/>
      <c r="AX35" s="243"/>
      <c r="AY35" s="241"/>
      <c r="AZ35" s="241"/>
      <c r="BA35" s="243"/>
      <c r="BB35" s="243"/>
      <c r="BC35" s="243"/>
      <c r="BD35" s="241"/>
      <c r="BE35" s="243"/>
      <c r="BF35" s="243"/>
      <c r="BG35" s="241">
        <f t="shared" si="21"/>
        <v>0</v>
      </c>
      <c r="BH35" s="246"/>
      <c r="BI35" s="280"/>
      <c r="BJ35" s="246"/>
      <c r="BK35" s="247" t="s">
        <v>409</v>
      </c>
      <c r="BL35" s="248" t="s">
        <v>161</v>
      </c>
      <c r="BM35" s="239"/>
      <c r="BN35" s="476" t="s">
        <v>95</v>
      </c>
      <c r="BO35" s="239" t="s">
        <v>722</v>
      </c>
      <c r="BP35" s="239" t="s">
        <v>606</v>
      </c>
      <c r="BQ35" s="249" t="s">
        <v>392</v>
      </c>
      <c r="BS35" s="251"/>
      <c r="BT35" s="477" t="s">
        <v>166</v>
      </c>
      <c r="BU35" s="254"/>
      <c r="BZ35" s="250">
        <f t="shared" si="22"/>
        <v>0.2</v>
      </c>
      <c r="DR35" s="316" t="s">
        <v>853</v>
      </c>
    </row>
    <row r="36" spans="1:123" s="250" customFormat="1" ht="56.25" x14ac:dyDescent="0.3">
      <c r="A36" s="239">
        <v>26</v>
      </c>
      <c r="B36" s="246" t="s">
        <v>500</v>
      </c>
      <c r="C36" s="241">
        <f t="shared" si="14"/>
        <v>0.2</v>
      </c>
      <c r="D36" s="241"/>
      <c r="E36" s="241">
        <f t="shared" ref="E36:E48" si="23">F36+U36+BG36</f>
        <v>0.2</v>
      </c>
      <c r="F36" s="241">
        <f t="shared" ref="F36:F48" si="24">G36+K36+L36+M36+R36+S36+T36</f>
        <v>0.2</v>
      </c>
      <c r="G36" s="241"/>
      <c r="H36" s="241"/>
      <c r="I36" s="243"/>
      <c r="J36" s="243"/>
      <c r="K36" s="475">
        <v>0.2</v>
      </c>
      <c r="L36" s="241"/>
      <c r="M36" s="241">
        <f t="shared" ref="M36:M48" si="25">SUM(N36:P36)</f>
        <v>0</v>
      </c>
      <c r="N36" s="241"/>
      <c r="O36" s="243"/>
      <c r="P36" s="241"/>
      <c r="Q36" s="243"/>
      <c r="R36" s="241"/>
      <c r="S36" s="243"/>
      <c r="T36" s="243"/>
      <c r="U36" s="241">
        <f t="shared" ref="U36:U48" si="26">V36+W36+X36+Y36+Z36+AA36+AB36+AC36+AD36+AU36+AV36+AW36+AX36+AY36+AZ36+BA36+BB36+BC36+BD36+BE36+BF36</f>
        <v>0</v>
      </c>
      <c r="V36" s="243"/>
      <c r="W36" s="243"/>
      <c r="X36" s="243"/>
      <c r="Y36" s="243"/>
      <c r="Z36" s="241"/>
      <c r="AA36" s="243"/>
      <c r="AB36" s="243"/>
      <c r="AC36" s="243"/>
      <c r="AD36" s="245">
        <f t="shared" si="20"/>
        <v>0</v>
      </c>
      <c r="AE36" s="241"/>
      <c r="AF36" s="241"/>
      <c r="AG36" s="243"/>
      <c r="AH36" s="243"/>
      <c r="AI36" s="241"/>
      <c r="AJ36" s="243"/>
      <c r="AK36" s="241"/>
      <c r="AL36" s="243"/>
      <c r="AM36" s="243"/>
      <c r="AN36" s="243"/>
      <c r="AO36" s="243"/>
      <c r="AP36" s="243"/>
      <c r="AQ36" s="243"/>
      <c r="AR36" s="243"/>
      <c r="AS36" s="243"/>
      <c r="AT36" s="243"/>
      <c r="AU36" s="243"/>
      <c r="AV36" s="241"/>
      <c r="AW36" s="243"/>
      <c r="AX36" s="243"/>
      <c r="AY36" s="241"/>
      <c r="AZ36" s="241"/>
      <c r="BA36" s="243"/>
      <c r="BB36" s="243"/>
      <c r="BC36" s="243"/>
      <c r="BD36" s="241"/>
      <c r="BE36" s="243"/>
      <c r="BF36" s="243"/>
      <c r="BG36" s="241">
        <f t="shared" si="21"/>
        <v>0</v>
      </c>
      <c r="BH36" s="246"/>
      <c r="BI36" s="280"/>
      <c r="BJ36" s="246"/>
      <c r="BK36" s="247" t="s">
        <v>409</v>
      </c>
      <c r="BL36" s="248" t="s">
        <v>161</v>
      </c>
      <c r="BM36" s="239"/>
      <c r="BN36" s="255" t="s">
        <v>95</v>
      </c>
      <c r="BO36" s="239" t="s">
        <v>722</v>
      </c>
      <c r="BP36" s="239" t="s">
        <v>606</v>
      </c>
      <c r="BQ36" s="249"/>
      <c r="BS36" s="251"/>
      <c r="BT36" s="477"/>
      <c r="BU36" s="254"/>
      <c r="CZ36" s="250" t="s">
        <v>498</v>
      </c>
      <c r="DR36" s="246" t="s">
        <v>909</v>
      </c>
      <c r="DS36" s="250" t="s">
        <v>902</v>
      </c>
    </row>
    <row r="37" spans="1:123" s="250" customFormat="1" ht="66" customHeight="1" x14ac:dyDescent="0.3">
      <c r="A37" s="239">
        <v>27</v>
      </c>
      <c r="B37" s="246" t="s">
        <v>727</v>
      </c>
      <c r="C37" s="241">
        <f t="shared" si="14"/>
        <v>0.2</v>
      </c>
      <c r="D37" s="241"/>
      <c r="E37" s="241">
        <f t="shared" si="23"/>
        <v>0.2</v>
      </c>
      <c r="F37" s="241">
        <f t="shared" si="24"/>
        <v>0.2</v>
      </c>
      <c r="G37" s="241"/>
      <c r="H37" s="241"/>
      <c r="I37" s="243"/>
      <c r="J37" s="243"/>
      <c r="K37" s="475">
        <v>0.2</v>
      </c>
      <c r="L37" s="241"/>
      <c r="M37" s="241">
        <f t="shared" si="25"/>
        <v>0</v>
      </c>
      <c r="N37" s="241"/>
      <c r="O37" s="243"/>
      <c r="P37" s="241"/>
      <c r="Q37" s="243"/>
      <c r="R37" s="241"/>
      <c r="S37" s="243"/>
      <c r="T37" s="243"/>
      <c r="U37" s="241">
        <f t="shared" si="26"/>
        <v>0</v>
      </c>
      <c r="V37" s="243"/>
      <c r="W37" s="243"/>
      <c r="X37" s="243"/>
      <c r="Y37" s="243"/>
      <c r="Z37" s="241"/>
      <c r="AA37" s="243"/>
      <c r="AB37" s="243"/>
      <c r="AC37" s="243"/>
      <c r="AD37" s="245">
        <f t="shared" ref="AD37:AD48" si="27">SUM(AE37:AT37)</f>
        <v>0</v>
      </c>
      <c r="AE37" s="241"/>
      <c r="AF37" s="241"/>
      <c r="AG37" s="243"/>
      <c r="AH37" s="243"/>
      <c r="AI37" s="241"/>
      <c r="AJ37" s="243"/>
      <c r="AK37" s="241"/>
      <c r="AL37" s="243"/>
      <c r="AM37" s="243"/>
      <c r="AN37" s="243"/>
      <c r="AO37" s="243"/>
      <c r="AP37" s="243"/>
      <c r="AQ37" s="243"/>
      <c r="AR37" s="243"/>
      <c r="AS37" s="243"/>
      <c r="AT37" s="243"/>
      <c r="AU37" s="243"/>
      <c r="AV37" s="241"/>
      <c r="AW37" s="243"/>
      <c r="AX37" s="243"/>
      <c r="AY37" s="241"/>
      <c r="AZ37" s="241"/>
      <c r="BA37" s="243"/>
      <c r="BB37" s="243"/>
      <c r="BC37" s="243"/>
      <c r="BD37" s="241"/>
      <c r="BE37" s="243"/>
      <c r="BF37" s="243"/>
      <c r="BG37" s="241">
        <f t="shared" si="21"/>
        <v>0</v>
      </c>
      <c r="BH37" s="246"/>
      <c r="BI37" s="280"/>
      <c r="BJ37" s="246"/>
      <c r="BK37" s="247" t="s">
        <v>409</v>
      </c>
      <c r="BL37" s="248" t="s">
        <v>161</v>
      </c>
      <c r="BM37" s="239"/>
      <c r="BN37" s="255" t="s">
        <v>95</v>
      </c>
      <c r="BO37" s="239" t="s">
        <v>722</v>
      </c>
      <c r="BP37" s="239" t="s">
        <v>606</v>
      </c>
      <c r="BQ37" s="249"/>
      <c r="BS37" s="251"/>
      <c r="BT37" s="477"/>
      <c r="BU37" s="254"/>
      <c r="CZ37" s="250" t="s">
        <v>498</v>
      </c>
      <c r="DF37" s="250" t="s">
        <v>598</v>
      </c>
      <c r="DR37" s="246" t="s">
        <v>909</v>
      </c>
      <c r="DS37" s="250" t="s">
        <v>902</v>
      </c>
    </row>
    <row r="38" spans="1:123" s="250" customFormat="1" ht="62.1" customHeight="1" x14ac:dyDescent="0.3">
      <c r="A38" s="239">
        <v>28</v>
      </c>
      <c r="B38" s="246" t="s">
        <v>728</v>
      </c>
      <c r="C38" s="241">
        <f t="shared" si="14"/>
        <v>0.2</v>
      </c>
      <c r="D38" s="241"/>
      <c r="E38" s="241">
        <f t="shared" si="23"/>
        <v>0.2</v>
      </c>
      <c r="F38" s="241">
        <f t="shared" si="24"/>
        <v>0.2</v>
      </c>
      <c r="G38" s="241"/>
      <c r="H38" s="241"/>
      <c r="I38" s="243"/>
      <c r="J38" s="243"/>
      <c r="K38" s="475">
        <v>0.2</v>
      </c>
      <c r="L38" s="241"/>
      <c r="M38" s="241">
        <f t="shared" si="25"/>
        <v>0</v>
      </c>
      <c r="N38" s="241"/>
      <c r="O38" s="243"/>
      <c r="P38" s="241"/>
      <c r="Q38" s="243"/>
      <c r="R38" s="241"/>
      <c r="S38" s="243"/>
      <c r="T38" s="243"/>
      <c r="U38" s="241">
        <f t="shared" si="26"/>
        <v>0</v>
      </c>
      <c r="V38" s="243"/>
      <c r="W38" s="243"/>
      <c r="X38" s="243"/>
      <c r="Y38" s="243"/>
      <c r="Z38" s="241"/>
      <c r="AA38" s="243"/>
      <c r="AB38" s="243"/>
      <c r="AC38" s="243"/>
      <c r="AD38" s="245">
        <f t="shared" si="27"/>
        <v>0</v>
      </c>
      <c r="AE38" s="241"/>
      <c r="AF38" s="241"/>
      <c r="AG38" s="243"/>
      <c r="AH38" s="243"/>
      <c r="AI38" s="241"/>
      <c r="AJ38" s="243"/>
      <c r="AK38" s="241"/>
      <c r="AL38" s="243"/>
      <c r="AM38" s="243"/>
      <c r="AN38" s="243"/>
      <c r="AO38" s="243"/>
      <c r="AP38" s="243"/>
      <c r="AQ38" s="243"/>
      <c r="AR38" s="243"/>
      <c r="AS38" s="243"/>
      <c r="AT38" s="243"/>
      <c r="AU38" s="243"/>
      <c r="AV38" s="241"/>
      <c r="AW38" s="243"/>
      <c r="AX38" s="243"/>
      <c r="AY38" s="241"/>
      <c r="AZ38" s="241"/>
      <c r="BA38" s="243"/>
      <c r="BB38" s="243"/>
      <c r="BC38" s="243"/>
      <c r="BD38" s="241"/>
      <c r="BE38" s="243"/>
      <c r="BF38" s="243"/>
      <c r="BG38" s="241">
        <f t="shared" ref="BG38:BG48" si="28">BH38+BI38+BJ38</f>
        <v>0</v>
      </c>
      <c r="BH38" s="246"/>
      <c r="BI38" s="280"/>
      <c r="BJ38" s="246"/>
      <c r="BK38" s="247" t="s">
        <v>409</v>
      </c>
      <c r="BL38" s="248" t="s">
        <v>161</v>
      </c>
      <c r="BM38" s="239"/>
      <c r="BN38" s="255" t="s">
        <v>95</v>
      </c>
      <c r="BO38" s="239" t="s">
        <v>722</v>
      </c>
      <c r="BP38" s="239" t="s">
        <v>606</v>
      </c>
      <c r="BQ38" s="249"/>
      <c r="BS38" s="251"/>
      <c r="BT38" s="477"/>
      <c r="BU38" s="254"/>
      <c r="CZ38" s="250" t="s">
        <v>498</v>
      </c>
      <c r="DF38" s="250" t="s">
        <v>598</v>
      </c>
      <c r="DR38" s="246" t="s">
        <v>909</v>
      </c>
      <c r="DS38" s="250" t="s">
        <v>908</v>
      </c>
    </row>
    <row r="39" spans="1:123" ht="56.25" x14ac:dyDescent="0.3">
      <c r="A39" s="149">
        <v>29</v>
      </c>
      <c r="B39" s="56" t="s">
        <v>729</v>
      </c>
      <c r="C39" s="140">
        <f t="shared" si="14"/>
        <v>0.1</v>
      </c>
      <c r="D39" s="140">
        <v>0.1</v>
      </c>
      <c r="E39" s="140">
        <f t="shared" si="23"/>
        <v>0</v>
      </c>
      <c r="F39" s="140">
        <f t="shared" si="24"/>
        <v>0</v>
      </c>
      <c r="G39" s="140"/>
      <c r="H39" s="140"/>
      <c r="I39" s="157"/>
      <c r="J39" s="157"/>
      <c r="K39" s="171"/>
      <c r="L39" s="140"/>
      <c r="M39" s="140">
        <f t="shared" si="25"/>
        <v>0</v>
      </c>
      <c r="N39" s="140"/>
      <c r="O39" s="157"/>
      <c r="P39" s="140"/>
      <c r="Q39" s="157"/>
      <c r="R39" s="140"/>
      <c r="S39" s="157"/>
      <c r="T39" s="157"/>
      <c r="U39" s="140">
        <f t="shared" si="26"/>
        <v>0</v>
      </c>
      <c r="V39" s="157"/>
      <c r="W39" s="157"/>
      <c r="X39" s="157"/>
      <c r="Y39" s="157"/>
      <c r="Z39" s="140"/>
      <c r="AA39" s="157"/>
      <c r="AB39" s="157"/>
      <c r="AC39" s="157"/>
      <c r="AD39" s="141">
        <f t="shared" si="27"/>
        <v>0</v>
      </c>
      <c r="AE39" s="140"/>
      <c r="AF39" s="140"/>
      <c r="AG39" s="157"/>
      <c r="AH39" s="157"/>
      <c r="AI39" s="140"/>
      <c r="AJ39" s="157"/>
      <c r="AK39" s="140"/>
      <c r="AL39" s="157"/>
      <c r="AM39" s="157"/>
      <c r="AN39" s="157"/>
      <c r="AO39" s="157"/>
      <c r="AP39" s="157"/>
      <c r="AQ39" s="157"/>
      <c r="AR39" s="157"/>
      <c r="AS39" s="157"/>
      <c r="AT39" s="157"/>
      <c r="AU39" s="157"/>
      <c r="AV39" s="140"/>
      <c r="AW39" s="157"/>
      <c r="AX39" s="157"/>
      <c r="AY39" s="140"/>
      <c r="AZ39" s="140"/>
      <c r="BA39" s="157"/>
      <c r="BB39" s="157"/>
      <c r="BC39" s="157"/>
      <c r="BD39" s="140"/>
      <c r="BE39" s="157"/>
      <c r="BF39" s="157"/>
      <c r="BG39" s="140">
        <f t="shared" si="28"/>
        <v>0</v>
      </c>
      <c r="BH39" s="56"/>
      <c r="BI39" s="169"/>
      <c r="BJ39" s="56"/>
      <c r="BK39" s="152" t="s">
        <v>409</v>
      </c>
      <c r="BL39" s="153" t="s">
        <v>161</v>
      </c>
      <c r="BM39" s="149"/>
      <c r="BN39" s="189" t="s">
        <v>95</v>
      </c>
      <c r="BO39" s="149" t="s">
        <v>722</v>
      </c>
      <c r="BP39" s="149" t="s">
        <v>606</v>
      </c>
      <c r="BR39" s="46"/>
      <c r="BS39" s="170"/>
      <c r="BT39" s="209"/>
      <c r="BU39" s="132"/>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t="s">
        <v>498</v>
      </c>
      <c r="DF39" s="46" t="s">
        <v>598</v>
      </c>
      <c r="DR39" s="246" t="s">
        <v>911</v>
      </c>
      <c r="DS39" s="46" t="s">
        <v>903</v>
      </c>
    </row>
    <row r="40" spans="1:123" s="462" customFormat="1" ht="56.25" x14ac:dyDescent="0.3">
      <c r="A40" s="451">
        <v>30</v>
      </c>
      <c r="B40" s="452" t="s">
        <v>242</v>
      </c>
      <c r="C40" s="453">
        <f t="shared" si="14"/>
        <v>0.05</v>
      </c>
      <c r="D40" s="453"/>
      <c r="E40" s="453">
        <f t="shared" si="23"/>
        <v>0.05</v>
      </c>
      <c r="F40" s="453">
        <f t="shared" si="24"/>
        <v>0.05</v>
      </c>
      <c r="G40" s="453">
        <f t="shared" si="17"/>
        <v>0</v>
      </c>
      <c r="H40" s="454"/>
      <c r="I40" s="455"/>
      <c r="J40" s="455"/>
      <c r="K40" s="454">
        <v>0.05</v>
      </c>
      <c r="L40" s="455"/>
      <c r="M40" s="453">
        <f t="shared" si="25"/>
        <v>0</v>
      </c>
      <c r="N40" s="455"/>
      <c r="O40" s="455"/>
      <c r="P40" s="455"/>
      <c r="Q40" s="455"/>
      <c r="R40" s="455"/>
      <c r="S40" s="455"/>
      <c r="T40" s="455"/>
      <c r="U40" s="453">
        <f t="shared" si="26"/>
        <v>0</v>
      </c>
      <c r="V40" s="455"/>
      <c r="W40" s="455"/>
      <c r="X40" s="455"/>
      <c r="Y40" s="455"/>
      <c r="Z40" s="455"/>
      <c r="AA40" s="455"/>
      <c r="AB40" s="455"/>
      <c r="AC40" s="455"/>
      <c r="AD40" s="456">
        <f t="shared" si="27"/>
        <v>0</v>
      </c>
      <c r="AE40" s="454"/>
      <c r="AF40" s="454"/>
      <c r="AG40" s="455"/>
      <c r="AH40" s="455"/>
      <c r="AI40" s="454"/>
      <c r="AJ40" s="455"/>
      <c r="AK40" s="454"/>
      <c r="AL40" s="455"/>
      <c r="AM40" s="455"/>
      <c r="AN40" s="455"/>
      <c r="AO40" s="455"/>
      <c r="AP40" s="455"/>
      <c r="AQ40" s="455"/>
      <c r="AR40" s="455"/>
      <c r="AS40" s="455"/>
      <c r="AT40" s="455"/>
      <c r="AU40" s="455"/>
      <c r="AV40" s="455"/>
      <c r="AW40" s="455"/>
      <c r="AX40" s="455"/>
      <c r="AY40" s="454"/>
      <c r="AZ40" s="454"/>
      <c r="BA40" s="455"/>
      <c r="BB40" s="455"/>
      <c r="BC40" s="455"/>
      <c r="BD40" s="454"/>
      <c r="BE40" s="455"/>
      <c r="BF40" s="455"/>
      <c r="BG40" s="453">
        <f t="shared" si="28"/>
        <v>0</v>
      </c>
      <c r="BH40" s="452"/>
      <c r="BI40" s="452"/>
      <c r="BJ40" s="452"/>
      <c r="BK40" s="458" t="s">
        <v>409</v>
      </c>
      <c r="BL40" s="459" t="s">
        <v>161</v>
      </c>
      <c r="BM40" s="460" t="s">
        <v>650</v>
      </c>
      <c r="BN40" s="451" t="s">
        <v>95</v>
      </c>
      <c r="BO40" s="451" t="s">
        <v>505</v>
      </c>
      <c r="BP40" s="451" t="s">
        <v>606</v>
      </c>
      <c r="BQ40" s="461" t="s">
        <v>392</v>
      </c>
      <c r="BR40" s="470"/>
      <c r="BS40" s="474"/>
      <c r="BT40" s="463" t="s">
        <v>166</v>
      </c>
      <c r="BU40" s="474"/>
      <c r="BV40" s="470"/>
      <c r="BW40" s="470"/>
      <c r="BX40" s="470"/>
      <c r="BY40" s="470"/>
      <c r="BZ40" s="470">
        <f t="shared" ref="BZ40:BZ47" si="29">SUM(G40:BJ40)</f>
        <v>0.05</v>
      </c>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470"/>
      <c r="CW40" s="470"/>
      <c r="CX40" s="470"/>
      <c r="CY40" s="470"/>
      <c r="DR40" s="466" t="s">
        <v>852</v>
      </c>
      <c r="DS40" s="462" t="s">
        <v>854</v>
      </c>
    </row>
    <row r="41" spans="1:123" s="462" customFormat="1" ht="56.25" x14ac:dyDescent="0.3">
      <c r="A41" s="451">
        <v>31</v>
      </c>
      <c r="B41" s="452" t="s">
        <v>396</v>
      </c>
      <c r="C41" s="453">
        <f t="shared" si="14"/>
        <v>0.14000000000000001</v>
      </c>
      <c r="D41" s="453"/>
      <c r="E41" s="453">
        <f t="shared" si="23"/>
        <v>0.14000000000000001</v>
      </c>
      <c r="F41" s="453">
        <f t="shared" si="24"/>
        <v>0.14000000000000001</v>
      </c>
      <c r="G41" s="453">
        <f t="shared" si="17"/>
        <v>0</v>
      </c>
      <c r="H41" s="454"/>
      <c r="I41" s="455"/>
      <c r="J41" s="455"/>
      <c r="K41" s="454">
        <v>0.14000000000000001</v>
      </c>
      <c r="L41" s="455"/>
      <c r="M41" s="453">
        <f t="shared" si="25"/>
        <v>0</v>
      </c>
      <c r="N41" s="455"/>
      <c r="O41" s="455"/>
      <c r="P41" s="455"/>
      <c r="Q41" s="455"/>
      <c r="R41" s="455"/>
      <c r="S41" s="455"/>
      <c r="T41" s="455"/>
      <c r="U41" s="453">
        <f t="shared" si="26"/>
        <v>0</v>
      </c>
      <c r="V41" s="455"/>
      <c r="W41" s="455"/>
      <c r="X41" s="455"/>
      <c r="Y41" s="455"/>
      <c r="Z41" s="455"/>
      <c r="AA41" s="455"/>
      <c r="AB41" s="455"/>
      <c r="AC41" s="455"/>
      <c r="AD41" s="456">
        <f t="shared" si="27"/>
        <v>0</v>
      </c>
      <c r="AE41" s="454"/>
      <c r="AF41" s="454"/>
      <c r="AG41" s="455"/>
      <c r="AH41" s="455"/>
      <c r="AI41" s="454"/>
      <c r="AJ41" s="455"/>
      <c r="AK41" s="454"/>
      <c r="AL41" s="455"/>
      <c r="AM41" s="455"/>
      <c r="AN41" s="455"/>
      <c r="AO41" s="455"/>
      <c r="AP41" s="455"/>
      <c r="AQ41" s="455"/>
      <c r="AR41" s="455"/>
      <c r="AS41" s="455"/>
      <c r="AT41" s="455"/>
      <c r="AU41" s="455"/>
      <c r="AV41" s="455"/>
      <c r="AW41" s="455"/>
      <c r="AX41" s="455"/>
      <c r="AY41" s="454"/>
      <c r="AZ41" s="454"/>
      <c r="BA41" s="455"/>
      <c r="BB41" s="455"/>
      <c r="BC41" s="455"/>
      <c r="BD41" s="454"/>
      <c r="BE41" s="455"/>
      <c r="BF41" s="455"/>
      <c r="BG41" s="453">
        <f t="shared" si="28"/>
        <v>0</v>
      </c>
      <c r="BH41" s="452"/>
      <c r="BI41" s="452"/>
      <c r="BJ41" s="452"/>
      <c r="BK41" s="458" t="s">
        <v>409</v>
      </c>
      <c r="BL41" s="459" t="s">
        <v>161</v>
      </c>
      <c r="BM41" s="460" t="s">
        <v>649</v>
      </c>
      <c r="BN41" s="451" t="s">
        <v>95</v>
      </c>
      <c r="BO41" s="451" t="s">
        <v>505</v>
      </c>
      <c r="BP41" s="451" t="s">
        <v>606</v>
      </c>
      <c r="BQ41" s="461" t="s">
        <v>392</v>
      </c>
      <c r="BR41" s="470"/>
      <c r="BS41" s="474"/>
      <c r="BT41" s="463" t="s">
        <v>166</v>
      </c>
      <c r="BU41" s="474"/>
      <c r="BV41" s="470"/>
      <c r="BW41" s="470"/>
      <c r="BX41" s="470"/>
      <c r="BY41" s="470"/>
      <c r="BZ41" s="470">
        <f t="shared" si="29"/>
        <v>0.14000000000000001</v>
      </c>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DR41" s="466" t="s">
        <v>852</v>
      </c>
      <c r="DS41" s="462" t="s">
        <v>854</v>
      </c>
    </row>
    <row r="42" spans="1:123" s="250" customFormat="1" ht="56.25" x14ac:dyDescent="0.3">
      <c r="A42" s="239">
        <v>32</v>
      </c>
      <c r="B42" s="431" t="s">
        <v>726</v>
      </c>
      <c r="C42" s="241">
        <f t="shared" ref="C42:C51" si="30">D42+E42</f>
        <v>0.1</v>
      </c>
      <c r="D42" s="241"/>
      <c r="E42" s="241">
        <f t="shared" si="23"/>
        <v>0.1</v>
      </c>
      <c r="F42" s="241">
        <f t="shared" si="24"/>
        <v>0.1</v>
      </c>
      <c r="G42" s="241">
        <f t="shared" si="17"/>
        <v>0</v>
      </c>
      <c r="H42" s="245"/>
      <c r="I42" s="241"/>
      <c r="J42" s="245"/>
      <c r="K42" s="241">
        <v>0.1</v>
      </c>
      <c r="L42" s="241"/>
      <c r="M42" s="241">
        <f t="shared" si="25"/>
        <v>0</v>
      </c>
      <c r="N42" s="241"/>
      <c r="O42" s="245"/>
      <c r="P42" s="241"/>
      <c r="Q42" s="245"/>
      <c r="R42" s="241"/>
      <c r="S42" s="245"/>
      <c r="T42" s="245"/>
      <c r="U42" s="241">
        <f t="shared" si="26"/>
        <v>0</v>
      </c>
      <c r="V42" s="245"/>
      <c r="W42" s="245"/>
      <c r="X42" s="245"/>
      <c r="Y42" s="245"/>
      <c r="Z42" s="245"/>
      <c r="AA42" s="245"/>
      <c r="AB42" s="245"/>
      <c r="AC42" s="245"/>
      <c r="AD42" s="245">
        <f t="shared" si="27"/>
        <v>0</v>
      </c>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1">
        <f t="shared" si="28"/>
        <v>0</v>
      </c>
      <c r="BH42" s="245"/>
      <c r="BI42" s="245"/>
      <c r="BJ42" s="245"/>
      <c r="BK42" s="247" t="s">
        <v>409</v>
      </c>
      <c r="BL42" s="248" t="s">
        <v>161</v>
      </c>
      <c r="BM42" s="478"/>
      <c r="BN42" s="247" t="s">
        <v>96</v>
      </c>
      <c r="BO42" s="239" t="s">
        <v>722</v>
      </c>
      <c r="BP42" s="239" t="s">
        <v>606</v>
      </c>
      <c r="BQ42" s="479"/>
      <c r="BR42" s="480"/>
      <c r="BS42" s="481"/>
      <c r="BT42" s="481"/>
      <c r="BU42" s="481"/>
      <c r="BV42" s="481"/>
      <c r="BW42" s="481"/>
      <c r="BX42" s="481"/>
      <c r="BY42" s="481"/>
      <c r="CA42" s="481"/>
      <c r="CB42" s="481"/>
      <c r="CC42" s="481"/>
      <c r="CD42" s="481"/>
      <c r="CE42" s="481"/>
      <c r="CF42" s="481"/>
      <c r="CG42" s="481"/>
      <c r="CH42" s="481"/>
      <c r="CI42" s="481"/>
      <c r="CJ42" s="481"/>
      <c r="CK42" s="481"/>
      <c r="CL42" s="481"/>
      <c r="CM42" s="481"/>
      <c r="CN42" s="481"/>
      <c r="CO42" s="481"/>
      <c r="CP42" s="481"/>
      <c r="CQ42" s="481"/>
      <c r="CR42" s="481"/>
      <c r="CS42" s="481"/>
      <c r="CT42" s="481"/>
      <c r="CU42" s="481"/>
      <c r="CV42" s="481"/>
      <c r="CW42" s="481"/>
      <c r="CX42" s="481"/>
      <c r="CY42" s="481"/>
      <c r="CZ42" s="250" t="s">
        <v>484</v>
      </c>
      <c r="DR42" s="316" t="s">
        <v>853</v>
      </c>
    </row>
    <row r="43" spans="1:123" s="250" customFormat="1" ht="56.25" x14ac:dyDescent="0.3">
      <c r="A43" s="239">
        <v>33</v>
      </c>
      <c r="B43" s="431" t="s">
        <v>725</v>
      </c>
      <c r="C43" s="241">
        <f t="shared" si="30"/>
        <v>7.0000000000000007E-2</v>
      </c>
      <c r="D43" s="241"/>
      <c r="E43" s="241">
        <f t="shared" si="23"/>
        <v>7.0000000000000007E-2</v>
      </c>
      <c r="F43" s="241">
        <f t="shared" si="24"/>
        <v>7.0000000000000007E-2</v>
      </c>
      <c r="G43" s="241">
        <f t="shared" si="17"/>
        <v>0</v>
      </c>
      <c r="H43" s="245"/>
      <c r="I43" s="241"/>
      <c r="J43" s="245"/>
      <c r="K43" s="241">
        <v>7.0000000000000007E-2</v>
      </c>
      <c r="L43" s="241"/>
      <c r="M43" s="241">
        <f t="shared" si="25"/>
        <v>0</v>
      </c>
      <c r="N43" s="241"/>
      <c r="O43" s="245"/>
      <c r="P43" s="241"/>
      <c r="Q43" s="245"/>
      <c r="R43" s="241"/>
      <c r="S43" s="245"/>
      <c r="T43" s="245"/>
      <c r="U43" s="241">
        <f t="shared" si="26"/>
        <v>0</v>
      </c>
      <c r="V43" s="245"/>
      <c r="W43" s="245"/>
      <c r="X43" s="245"/>
      <c r="Y43" s="245"/>
      <c r="Z43" s="245"/>
      <c r="AA43" s="245"/>
      <c r="AB43" s="245"/>
      <c r="AC43" s="245"/>
      <c r="AD43" s="245">
        <f t="shared" si="27"/>
        <v>0</v>
      </c>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1">
        <f t="shared" si="28"/>
        <v>0</v>
      </c>
      <c r="BH43" s="245"/>
      <c r="BI43" s="245"/>
      <c r="BJ43" s="245"/>
      <c r="BK43" s="247" t="s">
        <v>409</v>
      </c>
      <c r="BL43" s="248" t="s">
        <v>161</v>
      </c>
      <c r="BM43" s="478"/>
      <c r="BN43" s="247" t="s">
        <v>96</v>
      </c>
      <c r="BO43" s="239" t="s">
        <v>722</v>
      </c>
      <c r="BP43" s="239" t="s">
        <v>606</v>
      </c>
      <c r="BQ43" s="479"/>
      <c r="BR43" s="480"/>
      <c r="BS43" s="481"/>
      <c r="BT43" s="481"/>
      <c r="BU43" s="481"/>
      <c r="BV43" s="481"/>
      <c r="BW43" s="481"/>
      <c r="BX43" s="481"/>
      <c r="BY43" s="481"/>
      <c r="CA43" s="481"/>
      <c r="CB43" s="481"/>
      <c r="CC43" s="481"/>
      <c r="CD43" s="481"/>
      <c r="CE43" s="481"/>
      <c r="CF43" s="481"/>
      <c r="CG43" s="481"/>
      <c r="CH43" s="481"/>
      <c r="CI43" s="481"/>
      <c r="CJ43" s="481"/>
      <c r="CK43" s="481"/>
      <c r="CL43" s="481"/>
      <c r="CM43" s="481"/>
      <c r="CN43" s="481"/>
      <c r="CO43" s="481"/>
      <c r="CP43" s="481"/>
      <c r="CQ43" s="481"/>
      <c r="CR43" s="481"/>
      <c r="CS43" s="481"/>
      <c r="CT43" s="481"/>
      <c r="CU43" s="481"/>
      <c r="CV43" s="481"/>
      <c r="CW43" s="481"/>
      <c r="CX43" s="481"/>
      <c r="CY43" s="481"/>
      <c r="CZ43" s="250" t="s">
        <v>484</v>
      </c>
      <c r="DR43" s="316" t="s">
        <v>853</v>
      </c>
    </row>
    <row r="44" spans="1:123" s="250" customFormat="1" ht="56.25" x14ac:dyDescent="0.3">
      <c r="A44" s="239">
        <v>34</v>
      </c>
      <c r="B44" s="431" t="s">
        <v>724</v>
      </c>
      <c r="C44" s="241">
        <f t="shared" si="30"/>
        <v>0.15</v>
      </c>
      <c r="D44" s="241"/>
      <c r="E44" s="241">
        <f t="shared" si="23"/>
        <v>0.15</v>
      </c>
      <c r="F44" s="241">
        <f t="shared" si="24"/>
        <v>0.15</v>
      </c>
      <c r="G44" s="241">
        <f t="shared" si="17"/>
        <v>0</v>
      </c>
      <c r="H44" s="245"/>
      <c r="I44" s="241"/>
      <c r="J44" s="245"/>
      <c r="K44" s="241">
        <v>0.15</v>
      </c>
      <c r="L44" s="241"/>
      <c r="M44" s="241">
        <f t="shared" si="25"/>
        <v>0</v>
      </c>
      <c r="N44" s="241"/>
      <c r="O44" s="245"/>
      <c r="P44" s="241"/>
      <c r="Q44" s="245"/>
      <c r="R44" s="241"/>
      <c r="S44" s="245"/>
      <c r="T44" s="245"/>
      <c r="U44" s="241">
        <f t="shared" si="26"/>
        <v>0</v>
      </c>
      <c r="V44" s="245"/>
      <c r="W44" s="245"/>
      <c r="X44" s="245"/>
      <c r="Y44" s="245"/>
      <c r="Z44" s="245"/>
      <c r="AA44" s="245"/>
      <c r="AB44" s="245"/>
      <c r="AC44" s="245"/>
      <c r="AD44" s="245">
        <f t="shared" si="27"/>
        <v>0</v>
      </c>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1">
        <f t="shared" si="28"/>
        <v>0</v>
      </c>
      <c r="BH44" s="245"/>
      <c r="BI44" s="245"/>
      <c r="BJ44" s="245"/>
      <c r="BK44" s="247" t="s">
        <v>409</v>
      </c>
      <c r="BL44" s="248" t="s">
        <v>161</v>
      </c>
      <c r="BM44" s="478"/>
      <c r="BN44" s="247" t="s">
        <v>96</v>
      </c>
      <c r="BO44" s="239" t="s">
        <v>722</v>
      </c>
      <c r="BP44" s="239" t="s">
        <v>606</v>
      </c>
      <c r="BQ44" s="479"/>
      <c r="BR44" s="480"/>
      <c r="BS44" s="481"/>
      <c r="BT44" s="481"/>
      <c r="BU44" s="481"/>
      <c r="BV44" s="481"/>
      <c r="BW44" s="481"/>
      <c r="BX44" s="481"/>
      <c r="BY44" s="481"/>
      <c r="CA44" s="481"/>
      <c r="CB44" s="481"/>
      <c r="CC44" s="481"/>
      <c r="CD44" s="481"/>
      <c r="CE44" s="481"/>
      <c r="CF44" s="481"/>
      <c r="CG44" s="481"/>
      <c r="CH44" s="481"/>
      <c r="CI44" s="481"/>
      <c r="CJ44" s="481"/>
      <c r="CK44" s="481"/>
      <c r="CL44" s="481"/>
      <c r="CM44" s="481"/>
      <c r="CN44" s="481"/>
      <c r="CO44" s="481"/>
      <c r="CP44" s="481"/>
      <c r="CQ44" s="481"/>
      <c r="CR44" s="481"/>
      <c r="CS44" s="481"/>
      <c r="CT44" s="481"/>
      <c r="CU44" s="481"/>
      <c r="CV44" s="481"/>
      <c r="CW44" s="481"/>
      <c r="CX44" s="481"/>
      <c r="CY44" s="481"/>
      <c r="CZ44" s="250" t="s">
        <v>484</v>
      </c>
      <c r="DR44" s="316" t="s">
        <v>853</v>
      </c>
    </row>
    <row r="45" spans="1:123" ht="56.25" x14ac:dyDescent="0.3">
      <c r="A45" s="149">
        <v>35</v>
      </c>
      <c r="B45" s="188" t="s">
        <v>805</v>
      </c>
      <c r="C45" s="140">
        <f t="shared" si="30"/>
        <v>2.9699999999999998</v>
      </c>
      <c r="D45" s="140"/>
      <c r="E45" s="140">
        <f t="shared" si="23"/>
        <v>2.9699999999999998</v>
      </c>
      <c r="F45" s="140">
        <f t="shared" si="24"/>
        <v>2.9699999999999998</v>
      </c>
      <c r="G45" s="140">
        <f t="shared" ref="G45:G51" si="31">H45+I45+J45</f>
        <v>0</v>
      </c>
      <c r="H45" s="168"/>
      <c r="I45" s="157"/>
      <c r="J45" s="157"/>
      <c r="K45" s="157">
        <v>1.88</v>
      </c>
      <c r="L45" s="151">
        <v>1.0900000000000001</v>
      </c>
      <c r="M45" s="140">
        <f t="shared" si="25"/>
        <v>0</v>
      </c>
      <c r="N45" s="157"/>
      <c r="O45" s="157"/>
      <c r="P45" s="157"/>
      <c r="Q45" s="157"/>
      <c r="R45" s="157"/>
      <c r="S45" s="157"/>
      <c r="T45" s="157"/>
      <c r="U45" s="140">
        <f t="shared" si="26"/>
        <v>0</v>
      </c>
      <c r="V45" s="157"/>
      <c r="W45" s="157"/>
      <c r="X45" s="157"/>
      <c r="Y45" s="157"/>
      <c r="Z45" s="157"/>
      <c r="AA45" s="157"/>
      <c r="AB45" s="157"/>
      <c r="AC45" s="157"/>
      <c r="AD45" s="141">
        <f t="shared" si="27"/>
        <v>0</v>
      </c>
      <c r="AE45" s="168"/>
      <c r="AF45" s="168"/>
      <c r="AG45" s="157"/>
      <c r="AH45" s="157"/>
      <c r="AI45" s="168"/>
      <c r="AJ45" s="157"/>
      <c r="AK45" s="168"/>
      <c r="AL45" s="157"/>
      <c r="AM45" s="157"/>
      <c r="AN45" s="157"/>
      <c r="AO45" s="157"/>
      <c r="AP45" s="157"/>
      <c r="AQ45" s="157"/>
      <c r="AR45" s="157"/>
      <c r="AS45" s="157"/>
      <c r="AT45" s="157"/>
      <c r="AU45" s="157"/>
      <c r="AV45" s="157"/>
      <c r="AW45" s="157"/>
      <c r="AX45" s="157"/>
      <c r="AY45" s="168"/>
      <c r="AZ45" s="168"/>
      <c r="BA45" s="157"/>
      <c r="BB45" s="157"/>
      <c r="BC45" s="157"/>
      <c r="BD45" s="168"/>
      <c r="BE45" s="157"/>
      <c r="BF45" s="157"/>
      <c r="BG45" s="140">
        <f t="shared" si="28"/>
        <v>0</v>
      </c>
      <c r="BH45" s="56"/>
      <c r="BI45" s="56"/>
      <c r="BJ45" s="56"/>
      <c r="BK45" s="152" t="s">
        <v>409</v>
      </c>
      <c r="BL45" s="153" t="s">
        <v>161</v>
      </c>
      <c r="BM45" s="149"/>
      <c r="BN45" s="189" t="s">
        <v>100</v>
      </c>
      <c r="BO45" s="189" t="s">
        <v>549</v>
      </c>
      <c r="BP45" s="149" t="s">
        <v>606</v>
      </c>
      <c r="BQ45" s="60" t="s">
        <v>392</v>
      </c>
      <c r="BR45" s="39" t="s">
        <v>404</v>
      </c>
      <c r="BS45" s="61"/>
      <c r="BT45" s="170" t="s">
        <v>267</v>
      </c>
      <c r="BU45" s="61"/>
      <c r="BY45" s="46"/>
      <c r="BZ45" s="46">
        <f t="shared" si="29"/>
        <v>2.9699999999999998</v>
      </c>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DR45" s="19" t="s">
        <v>852</v>
      </c>
    </row>
    <row r="46" spans="1:123" ht="56.25" x14ac:dyDescent="0.3">
      <c r="A46" s="149">
        <v>36</v>
      </c>
      <c r="B46" s="188" t="s">
        <v>543</v>
      </c>
      <c r="C46" s="140">
        <f t="shared" si="30"/>
        <v>66.040000000000006</v>
      </c>
      <c r="D46" s="140"/>
      <c r="E46" s="140">
        <f t="shared" si="23"/>
        <v>66.040000000000006</v>
      </c>
      <c r="F46" s="140">
        <f t="shared" si="24"/>
        <v>54.35</v>
      </c>
      <c r="G46" s="140">
        <f t="shared" si="31"/>
        <v>11.31</v>
      </c>
      <c r="H46" s="168">
        <v>11.31</v>
      </c>
      <c r="I46" s="157"/>
      <c r="J46" s="157"/>
      <c r="K46" s="157">
        <v>7.12</v>
      </c>
      <c r="L46" s="151">
        <v>16.850000000000001</v>
      </c>
      <c r="M46" s="140">
        <f t="shared" si="25"/>
        <v>19.05</v>
      </c>
      <c r="N46" s="157"/>
      <c r="O46" s="157"/>
      <c r="P46" s="157">
        <v>19.05</v>
      </c>
      <c r="Q46" s="157"/>
      <c r="R46" s="157">
        <v>0.02</v>
      </c>
      <c r="S46" s="157"/>
      <c r="T46" s="157"/>
      <c r="U46" s="140">
        <f t="shared" si="26"/>
        <v>11.69</v>
      </c>
      <c r="V46" s="157"/>
      <c r="W46" s="157"/>
      <c r="X46" s="157"/>
      <c r="Y46" s="157"/>
      <c r="Z46" s="157">
        <v>0.02</v>
      </c>
      <c r="AA46" s="157"/>
      <c r="AB46" s="157"/>
      <c r="AC46" s="157"/>
      <c r="AD46" s="141">
        <f t="shared" si="27"/>
        <v>9.42</v>
      </c>
      <c r="AE46" s="168">
        <v>9.3000000000000007</v>
      </c>
      <c r="AF46" s="168">
        <v>0.1</v>
      </c>
      <c r="AG46" s="157"/>
      <c r="AH46" s="157"/>
      <c r="AI46" s="168"/>
      <c r="AJ46" s="157"/>
      <c r="AK46" s="168"/>
      <c r="AL46" s="157"/>
      <c r="AM46" s="157"/>
      <c r="AN46" s="157"/>
      <c r="AO46" s="157"/>
      <c r="AP46" s="157"/>
      <c r="AQ46" s="157">
        <v>0.02</v>
      </c>
      <c r="AR46" s="157"/>
      <c r="AS46" s="157"/>
      <c r="AT46" s="157"/>
      <c r="AU46" s="157"/>
      <c r="AV46" s="157"/>
      <c r="AW46" s="157"/>
      <c r="AX46" s="157"/>
      <c r="AY46" s="168">
        <v>0.3</v>
      </c>
      <c r="AZ46" s="168"/>
      <c r="BA46" s="157"/>
      <c r="BB46" s="157"/>
      <c r="BC46" s="157"/>
      <c r="BD46" s="168">
        <v>1.95</v>
      </c>
      <c r="BE46" s="157"/>
      <c r="BF46" s="157"/>
      <c r="BG46" s="140">
        <f t="shared" si="28"/>
        <v>0</v>
      </c>
      <c r="BH46" s="56"/>
      <c r="BI46" s="56"/>
      <c r="BJ46" s="56"/>
      <c r="BK46" s="152" t="s">
        <v>409</v>
      </c>
      <c r="BL46" s="153" t="s">
        <v>161</v>
      </c>
      <c r="BM46" s="154"/>
      <c r="BN46" s="189" t="s">
        <v>100</v>
      </c>
      <c r="BO46" s="149" t="s">
        <v>542</v>
      </c>
      <c r="BP46" s="149" t="s">
        <v>606</v>
      </c>
      <c r="BQ46" s="60" t="s">
        <v>392</v>
      </c>
      <c r="BR46" s="39" t="s">
        <v>404</v>
      </c>
      <c r="BS46" s="61"/>
      <c r="BT46" s="170" t="s">
        <v>267</v>
      </c>
      <c r="BU46" s="61"/>
      <c r="BY46" s="46"/>
      <c r="BZ46" s="46">
        <f t="shared" si="29"/>
        <v>117.50999999999998</v>
      </c>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DR46" s="19" t="s">
        <v>852</v>
      </c>
    </row>
    <row r="47" spans="1:123" s="250" customFormat="1" ht="131.25" x14ac:dyDescent="0.3">
      <c r="A47" s="239">
        <v>37</v>
      </c>
      <c r="B47" s="488" t="s">
        <v>508</v>
      </c>
      <c r="C47" s="241">
        <f t="shared" si="30"/>
        <v>6.5</v>
      </c>
      <c r="D47" s="241"/>
      <c r="E47" s="241">
        <f t="shared" si="23"/>
        <v>6.5</v>
      </c>
      <c r="F47" s="241">
        <f t="shared" si="24"/>
        <v>6.5</v>
      </c>
      <c r="G47" s="241">
        <f t="shared" si="31"/>
        <v>0</v>
      </c>
      <c r="H47" s="242"/>
      <c r="I47" s="243"/>
      <c r="J47" s="243"/>
      <c r="K47" s="241">
        <v>5</v>
      </c>
      <c r="L47" s="489">
        <v>1.5</v>
      </c>
      <c r="M47" s="241">
        <f t="shared" si="25"/>
        <v>0</v>
      </c>
      <c r="N47" s="242"/>
      <c r="O47" s="243"/>
      <c r="P47" s="489"/>
      <c r="Q47" s="243"/>
      <c r="R47" s="489"/>
      <c r="S47" s="243"/>
      <c r="T47" s="243"/>
      <c r="U47" s="241">
        <f t="shared" si="26"/>
        <v>0</v>
      </c>
      <c r="V47" s="243"/>
      <c r="W47" s="243"/>
      <c r="X47" s="243"/>
      <c r="Y47" s="243"/>
      <c r="Z47" s="243"/>
      <c r="AA47" s="243"/>
      <c r="AB47" s="243"/>
      <c r="AC47" s="243"/>
      <c r="AD47" s="245">
        <f t="shared" si="27"/>
        <v>0</v>
      </c>
      <c r="AE47" s="243"/>
      <c r="AF47" s="243"/>
      <c r="AG47" s="243"/>
      <c r="AH47" s="243"/>
      <c r="AI47" s="243"/>
      <c r="AJ47" s="243"/>
      <c r="AK47" s="243"/>
      <c r="AL47" s="243"/>
      <c r="AM47" s="243"/>
      <c r="AN47" s="243"/>
      <c r="AO47" s="243"/>
      <c r="AP47" s="243"/>
      <c r="AQ47" s="243"/>
      <c r="AR47" s="243"/>
      <c r="AS47" s="243"/>
      <c r="AT47" s="243"/>
      <c r="AU47" s="243"/>
      <c r="AV47" s="489"/>
      <c r="AW47" s="243"/>
      <c r="AX47" s="243"/>
      <c r="AY47" s="489"/>
      <c r="AZ47" s="489"/>
      <c r="BA47" s="243"/>
      <c r="BB47" s="243"/>
      <c r="BC47" s="243"/>
      <c r="BD47" s="489"/>
      <c r="BE47" s="243"/>
      <c r="BF47" s="243"/>
      <c r="BG47" s="241">
        <f t="shared" si="28"/>
        <v>0</v>
      </c>
      <c r="BH47" s="246"/>
      <c r="BI47" s="246"/>
      <c r="BJ47" s="246"/>
      <c r="BK47" s="247" t="s">
        <v>409</v>
      </c>
      <c r="BL47" s="248" t="s">
        <v>161</v>
      </c>
      <c r="BM47" s="239"/>
      <c r="BN47" s="255" t="s">
        <v>100</v>
      </c>
      <c r="BO47" s="255" t="s">
        <v>509</v>
      </c>
      <c r="BP47" s="239" t="s">
        <v>606</v>
      </c>
      <c r="BQ47" s="249" t="s">
        <v>392</v>
      </c>
      <c r="BR47" s="250" t="s">
        <v>404</v>
      </c>
      <c r="BT47" s="252" t="s">
        <v>278</v>
      </c>
      <c r="BU47" s="251"/>
      <c r="BZ47" s="250">
        <f t="shared" si="29"/>
        <v>6.5</v>
      </c>
      <c r="DR47" s="371" t="s">
        <v>853</v>
      </c>
    </row>
    <row r="48" spans="1:123" ht="56.25" x14ac:dyDescent="0.3">
      <c r="A48" s="149">
        <v>38</v>
      </c>
      <c r="B48" s="185" t="s">
        <v>558</v>
      </c>
      <c r="C48" s="140">
        <f t="shared" si="30"/>
        <v>0.11</v>
      </c>
      <c r="D48" s="140"/>
      <c r="E48" s="140">
        <f t="shared" si="23"/>
        <v>0.11</v>
      </c>
      <c r="F48" s="140">
        <f t="shared" si="24"/>
        <v>0.11</v>
      </c>
      <c r="G48" s="140"/>
      <c r="H48" s="157"/>
      <c r="I48" s="157"/>
      <c r="J48" s="157"/>
      <c r="K48" s="168">
        <v>0.11</v>
      </c>
      <c r="L48" s="157"/>
      <c r="M48" s="140">
        <f t="shared" si="25"/>
        <v>0</v>
      </c>
      <c r="N48" s="157"/>
      <c r="O48" s="157"/>
      <c r="P48" s="168"/>
      <c r="Q48" s="157"/>
      <c r="R48" s="157"/>
      <c r="S48" s="157"/>
      <c r="T48" s="157"/>
      <c r="U48" s="140">
        <f t="shared" si="26"/>
        <v>0</v>
      </c>
      <c r="V48" s="157"/>
      <c r="W48" s="157"/>
      <c r="X48" s="157"/>
      <c r="Y48" s="157"/>
      <c r="Z48" s="157"/>
      <c r="AA48" s="157"/>
      <c r="AB48" s="157"/>
      <c r="AC48" s="157"/>
      <c r="AD48" s="141">
        <f t="shared" si="27"/>
        <v>0</v>
      </c>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40">
        <f t="shared" si="28"/>
        <v>0</v>
      </c>
      <c r="BH48" s="56"/>
      <c r="BI48" s="56"/>
      <c r="BJ48" s="56"/>
      <c r="BK48" s="152" t="s">
        <v>409</v>
      </c>
      <c r="BL48" s="153" t="s">
        <v>161</v>
      </c>
      <c r="BM48" s="149"/>
      <c r="BN48" s="189" t="s">
        <v>100</v>
      </c>
      <c r="BO48" s="149" t="s">
        <v>559</v>
      </c>
      <c r="BP48" s="149" t="s">
        <v>606</v>
      </c>
      <c r="BR48" s="46"/>
      <c r="BS48" s="46"/>
      <c r="BT48" s="46"/>
      <c r="BU48" s="46"/>
      <c r="BV48" s="46"/>
      <c r="BW48" s="46"/>
      <c r="BX48" s="46"/>
      <c r="BY48" s="46"/>
      <c r="BZ48" s="46"/>
      <c r="CA48" s="46"/>
      <c r="CB48" s="46"/>
      <c r="CC48" s="46"/>
      <c r="CD48" s="46"/>
      <c r="CE48" s="46"/>
      <c r="CF48" s="46"/>
      <c r="CG48" s="46"/>
      <c r="CH48" s="46"/>
      <c r="CI48" s="46" t="s">
        <v>523</v>
      </c>
      <c r="CJ48" s="46"/>
      <c r="CK48" s="46"/>
      <c r="CL48" s="46"/>
      <c r="CM48" s="46"/>
      <c r="CN48" s="46"/>
      <c r="CO48" s="46"/>
      <c r="CP48" s="46"/>
      <c r="CQ48" s="46"/>
      <c r="CR48" s="46"/>
      <c r="CS48" s="46"/>
      <c r="CT48" s="46"/>
      <c r="CU48" s="46"/>
      <c r="CV48" s="46"/>
      <c r="CW48" s="46"/>
      <c r="CX48" s="46"/>
      <c r="CY48" s="46"/>
      <c r="DR48" s="19" t="s">
        <v>852</v>
      </c>
      <c r="DS48" s="46" t="s">
        <v>906</v>
      </c>
    </row>
    <row r="49" spans="1:123" ht="56.25" x14ac:dyDescent="0.3">
      <c r="A49" s="149">
        <v>39</v>
      </c>
      <c r="B49" s="222" t="s">
        <v>399</v>
      </c>
      <c r="C49" s="140">
        <f t="shared" si="30"/>
        <v>0.08</v>
      </c>
      <c r="D49" s="140"/>
      <c r="E49" s="140">
        <f t="shared" ref="E49:E67" si="32">F49+U49+BG49</f>
        <v>0.08</v>
      </c>
      <c r="F49" s="140">
        <f t="shared" ref="F49:F67" si="33">G49+K49+L49+M49+R49+S49+T49</f>
        <v>0.08</v>
      </c>
      <c r="G49" s="150"/>
      <c r="H49" s="140"/>
      <c r="I49" s="140"/>
      <c r="J49" s="140"/>
      <c r="K49" s="140">
        <v>0.08</v>
      </c>
      <c r="L49" s="140"/>
      <c r="M49" s="140">
        <f t="shared" ref="M49:M67" si="34">SUM(N49:P49)</f>
        <v>0</v>
      </c>
      <c r="N49" s="140"/>
      <c r="O49" s="140"/>
      <c r="P49" s="140"/>
      <c r="Q49" s="140"/>
      <c r="R49" s="140"/>
      <c r="S49" s="140"/>
      <c r="T49" s="140"/>
      <c r="U49" s="140">
        <f t="shared" ref="U49:U67" si="35">V49+W49+X49+Y49+Z49+AA49+AB49+AC49+AD49+AU49+AV49+AW49+AX49+AY49+AZ49+BA49+BB49+BC49+BD49+BE49+BF49</f>
        <v>0</v>
      </c>
      <c r="V49" s="140"/>
      <c r="W49" s="140"/>
      <c r="X49" s="140"/>
      <c r="Y49" s="140"/>
      <c r="Z49" s="140"/>
      <c r="AA49" s="140"/>
      <c r="AB49" s="140"/>
      <c r="AC49" s="140"/>
      <c r="AD49" s="141">
        <f t="shared" ref="AD49:AD67" si="36">SUM(AE49:AT49)</f>
        <v>0</v>
      </c>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f t="shared" ref="BG49:BG67" si="37">BH49+BI49+BJ49</f>
        <v>0</v>
      </c>
      <c r="BH49" s="140"/>
      <c r="BI49" s="140"/>
      <c r="BJ49" s="140"/>
      <c r="BK49" s="152" t="s">
        <v>409</v>
      </c>
      <c r="BL49" s="153" t="s">
        <v>161</v>
      </c>
      <c r="BM49" s="205"/>
      <c r="BN49" s="205" t="s">
        <v>101</v>
      </c>
      <c r="BO49" s="205" t="s">
        <v>560</v>
      </c>
      <c r="BP49" s="149" t="s">
        <v>606</v>
      </c>
      <c r="BQ49" s="206"/>
      <c r="BR49" s="131"/>
      <c r="BZ49" s="39">
        <f t="shared" ref="BZ49" si="38">SUM(G49:BJ49)</f>
        <v>0.08</v>
      </c>
      <c r="DR49" s="19" t="s">
        <v>852</v>
      </c>
    </row>
    <row r="50" spans="1:123" ht="77.25" customHeight="1" x14ac:dyDescent="0.3">
      <c r="A50" s="149">
        <v>40</v>
      </c>
      <c r="B50" s="195" t="s">
        <v>197</v>
      </c>
      <c r="C50" s="140">
        <f t="shared" si="30"/>
        <v>3.5599999999999996</v>
      </c>
      <c r="D50" s="140"/>
      <c r="E50" s="140">
        <f t="shared" si="32"/>
        <v>3.5599999999999996</v>
      </c>
      <c r="F50" s="140">
        <f t="shared" si="33"/>
        <v>2.3699999999999997</v>
      </c>
      <c r="G50" s="140">
        <f>H50+I50+J50</f>
        <v>0</v>
      </c>
      <c r="H50" s="168"/>
      <c r="I50" s="157"/>
      <c r="J50" s="157"/>
      <c r="K50" s="168">
        <v>1</v>
      </c>
      <c r="L50" s="168">
        <v>0.3</v>
      </c>
      <c r="M50" s="140">
        <f t="shared" si="34"/>
        <v>1</v>
      </c>
      <c r="N50" s="168"/>
      <c r="O50" s="157"/>
      <c r="P50" s="168">
        <v>1</v>
      </c>
      <c r="Q50" s="157"/>
      <c r="R50" s="168">
        <v>7.0000000000000007E-2</v>
      </c>
      <c r="S50" s="157"/>
      <c r="T50" s="157"/>
      <c r="U50" s="140">
        <f t="shared" si="35"/>
        <v>1.19</v>
      </c>
      <c r="V50" s="157"/>
      <c r="W50" s="157"/>
      <c r="X50" s="157"/>
      <c r="Y50" s="157"/>
      <c r="Z50" s="157"/>
      <c r="AA50" s="157"/>
      <c r="AB50" s="157"/>
      <c r="AC50" s="157"/>
      <c r="AD50" s="141">
        <f t="shared" si="36"/>
        <v>1.17</v>
      </c>
      <c r="AE50" s="157">
        <v>0.85</v>
      </c>
      <c r="AF50" s="157"/>
      <c r="AG50" s="157"/>
      <c r="AH50" s="157"/>
      <c r="AI50" s="157"/>
      <c r="AJ50" s="157"/>
      <c r="AK50" s="157">
        <v>0.32</v>
      </c>
      <c r="AL50" s="157"/>
      <c r="AM50" s="157"/>
      <c r="AN50" s="157"/>
      <c r="AO50" s="157"/>
      <c r="AP50" s="157"/>
      <c r="AQ50" s="157"/>
      <c r="AR50" s="157"/>
      <c r="AS50" s="157"/>
      <c r="AT50" s="157"/>
      <c r="AU50" s="157"/>
      <c r="AV50" s="168"/>
      <c r="AW50" s="157"/>
      <c r="AX50" s="157"/>
      <c r="AY50" s="168"/>
      <c r="AZ50" s="168"/>
      <c r="BA50" s="157"/>
      <c r="BB50" s="157"/>
      <c r="BC50" s="157"/>
      <c r="BD50" s="168">
        <v>0.02</v>
      </c>
      <c r="BE50" s="157"/>
      <c r="BF50" s="157"/>
      <c r="BG50" s="140">
        <f t="shared" si="37"/>
        <v>0</v>
      </c>
      <c r="BH50" s="56"/>
      <c r="BI50" s="56"/>
      <c r="BJ50" s="56"/>
      <c r="BK50" s="152" t="s">
        <v>409</v>
      </c>
      <c r="BL50" s="153" t="s">
        <v>161</v>
      </c>
      <c r="BM50" s="154" t="s">
        <v>651</v>
      </c>
      <c r="BN50" s="149" t="s">
        <v>104</v>
      </c>
      <c r="BO50" s="189" t="s">
        <v>509</v>
      </c>
      <c r="BP50" s="149" t="s">
        <v>606</v>
      </c>
      <c r="BR50" s="46"/>
      <c r="BS50" s="46"/>
      <c r="BT50" s="196"/>
      <c r="BU50" s="170" t="s">
        <v>200</v>
      </c>
      <c r="BV50" s="46"/>
      <c r="BW50" s="46"/>
      <c r="BX50" s="46"/>
      <c r="BY50" s="46"/>
      <c r="BZ50" s="46">
        <f>SUM(G50:BJ50)</f>
        <v>6.919999999999999</v>
      </c>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DR50" s="19" t="s">
        <v>852</v>
      </c>
    </row>
    <row r="51" spans="1:123" ht="56.25" x14ac:dyDescent="0.3">
      <c r="A51" s="149">
        <v>41</v>
      </c>
      <c r="B51" s="223" t="s">
        <v>481</v>
      </c>
      <c r="C51" s="140">
        <f t="shared" si="30"/>
        <v>3</v>
      </c>
      <c r="D51" s="140">
        <v>3</v>
      </c>
      <c r="E51" s="140">
        <f t="shared" si="32"/>
        <v>0</v>
      </c>
      <c r="F51" s="140">
        <f t="shared" si="33"/>
        <v>0</v>
      </c>
      <c r="G51" s="140">
        <f t="shared" si="31"/>
        <v>0</v>
      </c>
      <c r="H51" s="140"/>
      <c r="I51" s="140"/>
      <c r="J51" s="140"/>
      <c r="K51" s="140"/>
      <c r="L51" s="140"/>
      <c r="M51" s="140">
        <f t="shared" si="34"/>
        <v>0</v>
      </c>
      <c r="N51" s="140"/>
      <c r="O51" s="140"/>
      <c r="P51" s="140">
        <v>0</v>
      </c>
      <c r="Q51" s="140"/>
      <c r="R51" s="140"/>
      <c r="S51" s="140"/>
      <c r="T51" s="140"/>
      <c r="U51" s="140">
        <f t="shared" si="35"/>
        <v>0</v>
      </c>
      <c r="V51" s="140"/>
      <c r="W51" s="140"/>
      <c r="X51" s="140"/>
      <c r="Y51" s="140"/>
      <c r="Z51" s="140"/>
      <c r="AA51" s="140"/>
      <c r="AB51" s="140"/>
      <c r="AC51" s="140"/>
      <c r="AD51" s="141">
        <f t="shared" si="36"/>
        <v>0</v>
      </c>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f t="shared" si="37"/>
        <v>0</v>
      </c>
      <c r="BH51" s="140"/>
      <c r="BI51" s="140"/>
      <c r="BJ51" s="140"/>
      <c r="BK51" s="152" t="s">
        <v>409</v>
      </c>
      <c r="BL51" s="153" t="s">
        <v>161</v>
      </c>
      <c r="BM51" s="154" t="s">
        <v>652</v>
      </c>
      <c r="BN51" s="205" t="s">
        <v>104</v>
      </c>
      <c r="BO51" s="149" t="s">
        <v>505</v>
      </c>
      <c r="BP51" s="149" t="s">
        <v>606</v>
      </c>
      <c r="BQ51" s="206"/>
      <c r="BR51" s="207"/>
      <c r="CZ51" s="46" t="s">
        <v>482</v>
      </c>
      <c r="DF51" s="46" t="s">
        <v>670</v>
      </c>
      <c r="DG51" s="46" t="s">
        <v>723</v>
      </c>
      <c r="DR51" s="19" t="s">
        <v>852</v>
      </c>
    </row>
    <row r="52" spans="1:123" ht="56.25" x14ac:dyDescent="0.3">
      <c r="A52" s="149">
        <v>42</v>
      </c>
      <c r="B52" s="56" t="s">
        <v>808</v>
      </c>
      <c r="C52" s="140">
        <f t="shared" ref="C52:C72" si="39">D52+E52</f>
        <v>6</v>
      </c>
      <c r="D52" s="140"/>
      <c r="E52" s="140">
        <f>F52+U52+BG52</f>
        <v>6</v>
      </c>
      <c r="F52" s="140">
        <f>G52+K52+L52+M52+R52+S52+T52</f>
        <v>6</v>
      </c>
      <c r="G52" s="140">
        <f>H52+I52+J52</f>
        <v>0</v>
      </c>
      <c r="H52" s="168"/>
      <c r="I52" s="157"/>
      <c r="J52" s="157"/>
      <c r="K52" s="151"/>
      <c r="L52" s="151"/>
      <c r="M52" s="140">
        <f>SUM(N52:P52)</f>
        <v>6</v>
      </c>
      <c r="N52" s="151"/>
      <c r="O52" s="157"/>
      <c r="P52" s="151">
        <v>6</v>
      </c>
      <c r="Q52" s="157"/>
      <c r="R52" s="151"/>
      <c r="S52" s="157"/>
      <c r="T52" s="157"/>
      <c r="U52" s="140">
        <f>V52+W52+X52+Y52+Z52+AA52+AB52+AC52+AD52+AU52+AV52+AW52+AX52+AY52+AZ52+BA52+BB52+BC52+BD52+BE52+BF52</f>
        <v>0</v>
      </c>
      <c r="V52" s="157"/>
      <c r="W52" s="157"/>
      <c r="X52" s="157"/>
      <c r="Y52" s="157"/>
      <c r="Z52" s="151"/>
      <c r="AA52" s="157"/>
      <c r="AB52" s="157"/>
      <c r="AC52" s="157"/>
      <c r="AD52" s="141">
        <f>SUM(AE52:AT52)</f>
        <v>0</v>
      </c>
      <c r="AE52" s="151"/>
      <c r="AF52" s="151"/>
      <c r="AG52" s="157"/>
      <c r="AH52" s="157"/>
      <c r="AI52" s="151"/>
      <c r="AJ52" s="157"/>
      <c r="AK52" s="151"/>
      <c r="AL52" s="157"/>
      <c r="AM52" s="157"/>
      <c r="AN52" s="157"/>
      <c r="AO52" s="157"/>
      <c r="AP52" s="157"/>
      <c r="AQ52" s="157"/>
      <c r="AR52" s="157"/>
      <c r="AS52" s="157"/>
      <c r="AT52" s="157"/>
      <c r="AU52" s="157"/>
      <c r="AV52" s="151"/>
      <c r="AW52" s="157"/>
      <c r="AX52" s="157"/>
      <c r="AY52" s="151"/>
      <c r="AZ52" s="151"/>
      <c r="BA52" s="157"/>
      <c r="BB52" s="157"/>
      <c r="BC52" s="157"/>
      <c r="BD52" s="151"/>
      <c r="BE52" s="157"/>
      <c r="BF52" s="157"/>
      <c r="BG52" s="140">
        <f t="shared" si="37"/>
        <v>0</v>
      </c>
      <c r="BH52" s="56"/>
      <c r="BI52" s="204"/>
      <c r="BJ52" s="56"/>
      <c r="BK52" s="152" t="s">
        <v>409</v>
      </c>
      <c r="BL52" s="153" t="s">
        <v>161</v>
      </c>
      <c r="BM52" s="154" t="s">
        <v>653</v>
      </c>
      <c r="BN52" s="149" t="s">
        <v>112</v>
      </c>
      <c r="BO52" s="149" t="s">
        <v>759</v>
      </c>
      <c r="BP52" s="149" t="s">
        <v>606</v>
      </c>
      <c r="BR52" s="46"/>
      <c r="BS52" s="170"/>
      <c r="BT52" s="170"/>
      <c r="BU52" s="132"/>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DF52" s="46" t="s">
        <v>764</v>
      </c>
      <c r="DG52" s="46" t="s">
        <v>723</v>
      </c>
      <c r="DR52" s="19" t="s">
        <v>852</v>
      </c>
    </row>
    <row r="53" spans="1:123" s="462" customFormat="1" ht="56.25" x14ac:dyDescent="0.3">
      <c r="A53" s="451">
        <v>43</v>
      </c>
      <c r="B53" s="452" t="s">
        <v>770</v>
      </c>
      <c r="C53" s="453">
        <f t="shared" si="39"/>
        <v>1.5</v>
      </c>
      <c r="D53" s="453">
        <v>1.5</v>
      </c>
      <c r="E53" s="453">
        <f>F53+U53+BG53</f>
        <v>0</v>
      </c>
      <c r="F53" s="453">
        <f>G53+K53+L53+M53+R53+S53+T53</f>
        <v>0</v>
      </c>
      <c r="G53" s="453">
        <f>H53+I53+J53</f>
        <v>0</v>
      </c>
      <c r="H53" s="454"/>
      <c r="I53" s="455"/>
      <c r="J53" s="455"/>
      <c r="K53" s="482"/>
      <c r="L53" s="482"/>
      <c r="M53" s="453">
        <f>SUM(N53:P53)</f>
        <v>0</v>
      </c>
      <c r="N53" s="482"/>
      <c r="O53" s="455"/>
      <c r="P53" s="482"/>
      <c r="Q53" s="455"/>
      <c r="R53" s="482"/>
      <c r="S53" s="455"/>
      <c r="T53" s="455"/>
      <c r="U53" s="453">
        <f>V53+W53+X53+Y53+Z53+AA53+AB53+AC53+AD53+AU53+AV53+AW53+AX53+AY53+AZ53+BA53+BB53+BC53+BD53+BE53+BF53</f>
        <v>0</v>
      </c>
      <c r="V53" s="455"/>
      <c r="W53" s="455"/>
      <c r="X53" s="455"/>
      <c r="Y53" s="455"/>
      <c r="Z53" s="482"/>
      <c r="AA53" s="455"/>
      <c r="AB53" s="455"/>
      <c r="AC53" s="455"/>
      <c r="AD53" s="456">
        <f>SUM(AE53:AT53)</f>
        <v>0</v>
      </c>
      <c r="AE53" s="482"/>
      <c r="AF53" s="482"/>
      <c r="AG53" s="455"/>
      <c r="AH53" s="455"/>
      <c r="AI53" s="482"/>
      <c r="AJ53" s="455"/>
      <c r="AK53" s="482"/>
      <c r="AL53" s="455"/>
      <c r="AM53" s="455"/>
      <c r="AN53" s="455"/>
      <c r="AO53" s="455"/>
      <c r="AP53" s="455"/>
      <c r="AQ53" s="455"/>
      <c r="AR53" s="455"/>
      <c r="AS53" s="455"/>
      <c r="AT53" s="455"/>
      <c r="AU53" s="455"/>
      <c r="AV53" s="482"/>
      <c r="AW53" s="455"/>
      <c r="AX53" s="455"/>
      <c r="AY53" s="482"/>
      <c r="AZ53" s="482"/>
      <c r="BA53" s="455"/>
      <c r="BB53" s="455"/>
      <c r="BC53" s="455"/>
      <c r="BD53" s="482"/>
      <c r="BE53" s="455"/>
      <c r="BF53" s="455"/>
      <c r="BG53" s="453">
        <f t="shared" si="37"/>
        <v>0</v>
      </c>
      <c r="BH53" s="452"/>
      <c r="BI53" s="483"/>
      <c r="BJ53" s="452"/>
      <c r="BK53" s="458" t="s">
        <v>409</v>
      </c>
      <c r="BL53" s="459" t="s">
        <v>161</v>
      </c>
      <c r="BM53" s="460" t="s">
        <v>653</v>
      </c>
      <c r="BN53" s="451" t="s">
        <v>112</v>
      </c>
      <c r="BO53" s="451" t="s">
        <v>505</v>
      </c>
      <c r="BP53" s="451" t="s">
        <v>606</v>
      </c>
      <c r="BQ53" s="461"/>
      <c r="BS53" s="463"/>
      <c r="BT53" s="463"/>
      <c r="BU53" s="464"/>
      <c r="DF53" s="462" t="s">
        <v>733</v>
      </c>
      <c r="DG53" s="462" t="s">
        <v>723</v>
      </c>
      <c r="DR53" s="466" t="s">
        <v>852</v>
      </c>
      <c r="DS53" s="46" t="s">
        <v>906</v>
      </c>
    </row>
    <row r="54" spans="1:123" ht="92.25" customHeight="1" x14ac:dyDescent="0.3">
      <c r="A54" s="149">
        <v>44</v>
      </c>
      <c r="B54" s="56" t="s">
        <v>322</v>
      </c>
      <c r="C54" s="140">
        <f t="shared" si="39"/>
        <v>4.0599999999999996</v>
      </c>
      <c r="D54" s="140"/>
      <c r="E54" s="140">
        <f t="shared" si="32"/>
        <v>4.0599999999999996</v>
      </c>
      <c r="F54" s="140">
        <f t="shared" si="33"/>
        <v>4.0599999999999996</v>
      </c>
      <c r="G54" s="140">
        <f t="shared" ref="G54:G66" si="40">H54+I54+J54</f>
        <v>0</v>
      </c>
      <c r="H54" s="168"/>
      <c r="I54" s="157"/>
      <c r="J54" s="157"/>
      <c r="K54" s="151"/>
      <c r="L54" s="151"/>
      <c r="M54" s="140">
        <f t="shared" si="34"/>
        <v>4.0599999999999996</v>
      </c>
      <c r="N54" s="168"/>
      <c r="O54" s="157"/>
      <c r="P54" s="168">
        <v>4.0599999999999996</v>
      </c>
      <c r="Q54" s="157"/>
      <c r="R54" s="168"/>
      <c r="S54" s="157"/>
      <c r="T54" s="157"/>
      <c r="U54" s="140">
        <f t="shared" si="35"/>
        <v>0</v>
      </c>
      <c r="V54" s="157"/>
      <c r="W54" s="157"/>
      <c r="X54" s="157"/>
      <c r="Y54" s="157"/>
      <c r="Z54" s="168"/>
      <c r="AA54" s="157"/>
      <c r="AB54" s="157"/>
      <c r="AC54" s="157"/>
      <c r="AD54" s="141">
        <f t="shared" si="36"/>
        <v>0</v>
      </c>
      <c r="AE54" s="151"/>
      <c r="AF54" s="151"/>
      <c r="AG54" s="157"/>
      <c r="AH54" s="157"/>
      <c r="AI54" s="151"/>
      <c r="AJ54" s="157"/>
      <c r="AK54" s="151"/>
      <c r="AL54" s="157"/>
      <c r="AM54" s="157"/>
      <c r="AN54" s="157"/>
      <c r="AO54" s="157"/>
      <c r="AP54" s="157"/>
      <c r="AQ54" s="157"/>
      <c r="AR54" s="157"/>
      <c r="AS54" s="157"/>
      <c r="AT54" s="157"/>
      <c r="AU54" s="157"/>
      <c r="AV54" s="168"/>
      <c r="AW54" s="157"/>
      <c r="AX54" s="157"/>
      <c r="AY54" s="151"/>
      <c r="AZ54" s="151"/>
      <c r="BA54" s="157"/>
      <c r="BB54" s="157"/>
      <c r="BC54" s="157"/>
      <c r="BD54" s="151"/>
      <c r="BE54" s="157"/>
      <c r="BF54" s="157"/>
      <c r="BG54" s="140">
        <f t="shared" si="37"/>
        <v>0</v>
      </c>
      <c r="BH54" s="56"/>
      <c r="BI54" s="204"/>
      <c r="BJ54" s="56"/>
      <c r="BK54" s="152" t="s">
        <v>409</v>
      </c>
      <c r="BL54" s="153" t="s">
        <v>161</v>
      </c>
      <c r="BM54" s="149"/>
      <c r="BN54" s="149" t="s">
        <v>114</v>
      </c>
      <c r="BO54" s="149" t="s">
        <v>564</v>
      </c>
      <c r="BP54" s="149" t="s">
        <v>606</v>
      </c>
      <c r="BQ54" s="60" t="s">
        <v>392</v>
      </c>
      <c r="BS54" s="170" t="s">
        <v>162</v>
      </c>
      <c r="BT54" s="170" t="s">
        <v>133</v>
      </c>
      <c r="BU54" s="132"/>
      <c r="BZ54" s="39">
        <f t="shared" ref="BZ54:BZ67" si="41">SUM(G54:BJ54)</f>
        <v>8.1199999999999992</v>
      </c>
      <c r="CI54" s="39" t="s">
        <v>599</v>
      </c>
      <c r="DG54" s="46" t="s">
        <v>723</v>
      </c>
      <c r="DP54" s="184" t="e">
        <f>C54+C55+#REF!+C58+C62+C63</f>
        <v>#REF!</v>
      </c>
      <c r="DR54" s="19" t="s">
        <v>852</v>
      </c>
    </row>
    <row r="55" spans="1:123" ht="35.1" customHeight="1" x14ac:dyDescent="0.3">
      <c r="A55" s="783">
        <v>45</v>
      </c>
      <c r="B55" s="785" t="s">
        <v>323</v>
      </c>
      <c r="C55" s="140">
        <f t="shared" si="39"/>
        <v>3.04</v>
      </c>
      <c r="D55" s="140"/>
      <c r="E55" s="140">
        <f t="shared" si="32"/>
        <v>3.04</v>
      </c>
      <c r="F55" s="140">
        <f t="shared" si="33"/>
        <v>3.04</v>
      </c>
      <c r="G55" s="140">
        <f t="shared" si="40"/>
        <v>0</v>
      </c>
      <c r="H55" s="168"/>
      <c r="I55" s="157"/>
      <c r="J55" s="157"/>
      <c r="K55" s="168">
        <v>1.24</v>
      </c>
      <c r="L55" s="157"/>
      <c r="M55" s="140">
        <f t="shared" si="34"/>
        <v>1.8</v>
      </c>
      <c r="N55" s="157"/>
      <c r="O55" s="157"/>
      <c r="P55" s="151">
        <v>1.8</v>
      </c>
      <c r="Q55" s="157"/>
      <c r="R55" s="157"/>
      <c r="S55" s="157"/>
      <c r="T55" s="157"/>
      <c r="U55" s="140">
        <f t="shared" si="35"/>
        <v>0</v>
      </c>
      <c r="V55" s="157"/>
      <c r="W55" s="157"/>
      <c r="X55" s="157"/>
      <c r="Y55" s="157"/>
      <c r="Z55" s="157"/>
      <c r="AA55" s="157"/>
      <c r="AB55" s="157"/>
      <c r="AC55" s="157"/>
      <c r="AD55" s="141">
        <f t="shared" si="36"/>
        <v>0</v>
      </c>
      <c r="AE55" s="168"/>
      <c r="AF55" s="168"/>
      <c r="AG55" s="157"/>
      <c r="AH55" s="157"/>
      <c r="AI55" s="168"/>
      <c r="AJ55" s="157"/>
      <c r="AK55" s="168"/>
      <c r="AL55" s="157"/>
      <c r="AM55" s="157"/>
      <c r="AN55" s="157"/>
      <c r="AO55" s="157"/>
      <c r="AP55" s="157"/>
      <c r="AQ55" s="157"/>
      <c r="AR55" s="157"/>
      <c r="AS55" s="157"/>
      <c r="AT55" s="157"/>
      <c r="AU55" s="157"/>
      <c r="AV55" s="157"/>
      <c r="AW55" s="157"/>
      <c r="AX55" s="157"/>
      <c r="AY55" s="168"/>
      <c r="AZ55" s="168"/>
      <c r="BA55" s="157"/>
      <c r="BB55" s="157"/>
      <c r="BC55" s="157"/>
      <c r="BD55" s="168"/>
      <c r="BE55" s="157"/>
      <c r="BF55" s="157"/>
      <c r="BG55" s="140">
        <f t="shared" si="37"/>
        <v>0</v>
      </c>
      <c r="BH55" s="56"/>
      <c r="BI55" s="56"/>
      <c r="BJ55" s="56"/>
      <c r="BK55" s="152" t="s">
        <v>409</v>
      </c>
      <c r="BL55" s="153" t="s">
        <v>161</v>
      </c>
      <c r="BM55" s="149"/>
      <c r="BN55" s="208" t="s">
        <v>114</v>
      </c>
      <c r="BO55" s="783" t="s">
        <v>584</v>
      </c>
      <c r="BP55" s="780" t="s">
        <v>606</v>
      </c>
      <c r="BQ55" s="60" t="s">
        <v>392</v>
      </c>
      <c r="BR55" s="46"/>
      <c r="BS55" s="132"/>
      <c r="BT55" s="170" t="s">
        <v>324</v>
      </c>
      <c r="BU55" s="132"/>
      <c r="BV55" s="46"/>
      <c r="BW55" s="46"/>
      <c r="BX55" s="46"/>
      <c r="BY55" s="46"/>
      <c r="BZ55" s="46">
        <f t="shared" si="41"/>
        <v>4.84</v>
      </c>
      <c r="CA55" s="46"/>
      <c r="CB55" s="46"/>
      <c r="CC55" s="46"/>
      <c r="CD55" s="46"/>
      <c r="CE55" s="46" t="s">
        <v>514</v>
      </c>
      <c r="CF55" s="46"/>
      <c r="CG55" s="46"/>
      <c r="CH55" s="46"/>
      <c r="CI55" s="46"/>
      <c r="CJ55" s="46"/>
      <c r="CK55" s="46"/>
      <c r="CL55" s="46"/>
      <c r="CM55" s="46"/>
      <c r="CN55" s="46"/>
      <c r="CO55" s="46"/>
      <c r="CP55" s="46"/>
      <c r="CQ55" s="46"/>
      <c r="CR55" s="46"/>
      <c r="CS55" s="46"/>
      <c r="CT55" s="46"/>
      <c r="CU55" s="46"/>
      <c r="CV55" s="46"/>
      <c r="CW55" s="46"/>
      <c r="CX55" s="46"/>
      <c r="CY55" s="46"/>
      <c r="DG55" s="46" t="s">
        <v>723</v>
      </c>
      <c r="DR55" s="813" t="s">
        <v>852</v>
      </c>
    </row>
    <row r="56" spans="1:123" ht="37.5" x14ac:dyDescent="0.3">
      <c r="A56" s="783"/>
      <c r="B56" s="785"/>
      <c r="C56" s="140">
        <f t="shared" si="39"/>
        <v>2.2599999999999998</v>
      </c>
      <c r="D56" s="140"/>
      <c r="E56" s="140">
        <f t="shared" si="32"/>
        <v>2.2599999999999998</v>
      </c>
      <c r="F56" s="140">
        <f t="shared" si="33"/>
        <v>2.2599999999999998</v>
      </c>
      <c r="G56" s="140">
        <f t="shared" si="40"/>
        <v>0</v>
      </c>
      <c r="H56" s="168"/>
      <c r="I56" s="157"/>
      <c r="J56" s="157"/>
      <c r="K56" s="168">
        <v>1.26</v>
      </c>
      <c r="L56" s="157"/>
      <c r="M56" s="140">
        <f t="shared" si="34"/>
        <v>1</v>
      </c>
      <c r="N56" s="157"/>
      <c r="O56" s="157"/>
      <c r="P56" s="151">
        <v>1</v>
      </c>
      <c r="Q56" s="157"/>
      <c r="R56" s="157"/>
      <c r="S56" s="157"/>
      <c r="T56" s="157"/>
      <c r="U56" s="140">
        <f t="shared" si="35"/>
        <v>0</v>
      </c>
      <c r="V56" s="157"/>
      <c r="W56" s="157"/>
      <c r="X56" s="157"/>
      <c r="Y56" s="157"/>
      <c r="Z56" s="157"/>
      <c r="AA56" s="157"/>
      <c r="AB56" s="157"/>
      <c r="AC56" s="157"/>
      <c r="AD56" s="141">
        <f t="shared" si="36"/>
        <v>0</v>
      </c>
      <c r="AE56" s="168"/>
      <c r="AF56" s="168"/>
      <c r="AG56" s="157"/>
      <c r="AH56" s="157"/>
      <c r="AI56" s="168"/>
      <c r="AJ56" s="157"/>
      <c r="AK56" s="168"/>
      <c r="AL56" s="157"/>
      <c r="AM56" s="157"/>
      <c r="AN56" s="157"/>
      <c r="AO56" s="157"/>
      <c r="AP56" s="157"/>
      <c r="AQ56" s="157"/>
      <c r="AR56" s="157"/>
      <c r="AS56" s="157"/>
      <c r="AT56" s="157"/>
      <c r="AU56" s="157"/>
      <c r="AV56" s="157"/>
      <c r="AW56" s="157"/>
      <c r="AX56" s="157"/>
      <c r="AY56" s="168"/>
      <c r="AZ56" s="168"/>
      <c r="BA56" s="157"/>
      <c r="BB56" s="157"/>
      <c r="BC56" s="157"/>
      <c r="BD56" s="168"/>
      <c r="BE56" s="157"/>
      <c r="BF56" s="157"/>
      <c r="BG56" s="140">
        <f t="shared" si="37"/>
        <v>0</v>
      </c>
      <c r="BH56" s="56"/>
      <c r="BI56" s="56"/>
      <c r="BJ56" s="56"/>
      <c r="BK56" s="152" t="s">
        <v>409</v>
      </c>
      <c r="BL56" s="153" t="s">
        <v>161</v>
      </c>
      <c r="BM56" s="149"/>
      <c r="BN56" s="208" t="s">
        <v>94</v>
      </c>
      <c r="BO56" s="783"/>
      <c r="BP56" s="782"/>
      <c r="BR56" s="46"/>
      <c r="BS56" s="132"/>
      <c r="BT56" s="170"/>
      <c r="BU56" s="132"/>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815"/>
    </row>
    <row r="57" spans="1:123" ht="37.5" x14ac:dyDescent="0.3">
      <c r="A57" s="783"/>
      <c r="B57" s="785"/>
      <c r="C57" s="140">
        <f t="shared" si="39"/>
        <v>0.5</v>
      </c>
      <c r="D57" s="140"/>
      <c r="E57" s="140">
        <f t="shared" si="32"/>
        <v>0.5</v>
      </c>
      <c r="F57" s="140">
        <f t="shared" si="33"/>
        <v>0.5</v>
      </c>
      <c r="G57" s="140">
        <f t="shared" si="40"/>
        <v>0</v>
      </c>
      <c r="H57" s="168"/>
      <c r="I57" s="157"/>
      <c r="J57" s="157"/>
      <c r="K57" s="168"/>
      <c r="L57" s="157"/>
      <c r="M57" s="140">
        <f t="shared" si="34"/>
        <v>0.5</v>
      </c>
      <c r="N57" s="157"/>
      <c r="O57" s="157"/>
      <c r="P57" s="151">
        <v>0.5</v>
      </c>
      <c r="Q57" s="157"/>
      <c r="R57" s="157"/>
      <c r="S57" s="157"/>
      <c r="T57" s="157"/>
      <c r="U57" s="140">
        <f t="shared" si="35"/>
        <v>0</v>
      </c>
      <c r="V57" s="157"/>
      <c r="W57" s="157"/>
      <c r="X57" s="157"/>
      <c r="Y57" s="157"/>
      <c r="Z57" s="157"/>
      <c r="AA57" s="157"/>
      <c r="AB57" s="157"/>
      <c r="AC57" s="157"/>
      <c r="AD57" s="141">
        <f t="shared" si="36"/>
        <v>0</v>
      </c>
      <c r="AE57" s="168"/>
      <c r="AF57" s="168"/>
      <c r="AG57" s="157"/>
      <c r="AH57" s="157"/>
      <c r="AI57" s="168"/>
      <c r="AJ57" s="157"/>
      <c r="AK57" s="168"/>
      <c r="AL57" s="157"/>
      <c r="AM57" s="157"/>
      <c r="AN57" s="157"/>
      <c r="AO57" s="157"/>
      <c r="AP57" s="157"/>
      <c r="AQ57" s="157"/>
      <c r="AR57" s="157"/>
      <c r="AS57" s="157"/>
      <c r="AT57" s="157"/>
      <c r="AU57" s="157"/>
      <c r="AV57" s="157"/>
      <c r="AW57" s="157"/>
      <c r="AX57" s="157"/>
      <c r="AY57" s="168"/>
      <c r="AZ57" s="168"/>
      <c r="BA57" s="157"/>
      <c r="BB57" s="157"/>
      <c r="BC57" s="157"/>
      <c r="BD57" s="168"/>
      <c r="BE57" s="157"/>
      <c r="BF57" s="157"/>
      <c r="BG57" s="140">
        <f t="shared" si="37"/>
        <v>0</v>
      </c>
      <c r="BH57" s="56"/>
      <c r="BI57" s="56"/>
      <c r="BJ57" s="56"/>
      <c r="BK57" s="152" t="s">
        <v>409</v>
      </c>
      <c r="BL57" s="153" t="s">
        <v>161</v>
      </c>
      <c r="BM57" s="149"/>
      <c r="BN57" s="208" t="s">
        <v>112</v>
      </c>
      <c r="BO57" s="783"/>
      <c r="BP57" s="781"/>
      <c r="BR57" s="46"/>
      <c r="BS57" s="132"/>
      <c r="BT57" s="170"/>
      <c r="BU57" s="132"/>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814"/>
    </row>
    <row r="58" spans="1:123" ht="37.5" x14ac:dyDescent="0.3">
      <c r="A58" s="783">
        <v>46</v>
      </c>
      <c r="B58" s="785" t="s">
        <v>765</v>
      </c>
      <c r="C58" s="140">
        <f t="shared" si="39"/>
        <v>4.0999999999999996</v>
      </c>
      <c r="D58" s="140"/>
      <c r="E58" s="140">
        <f t="shared" si="32"/>
        <v>4.0999999999999996</v>
      </c>
      <c r="F58" s="140">
        <f t="shared" si="33"/>
        <v>4.0999999999999996</v>
      </c>
      <c r="G58" s="140">
        <f t="shared" si="40"/>
        <v>0</v>
      </c>
      <c r="H58" s="168"/>
      <c r="I58" s="157"/>
      <c r="J58" s="157"/>
      <c r="K58" s="157"/>
      <c r="L58" s="157"/>
      <c r="M58" s="140">
        <f t="shared" si="34"/>
        <v>4.0999999999999996</v>
      </c>
      <c r="N58" s="157"/>
      <c r="O58" s="157"/>
      <c r="P58" s="140">
        <v>4.0999999999999996</v>
      </c>
      <c r="Q58" s="157"/>
      <c r="R58" s="157"/>
      <c r="S58" s="157"/>
      <c r="T58" s="157"/>
      <c r="U58" s="140">
        <f t="shared" si="35"/>
        <v>0</v>
      </c>
      <c r="V58" s="157"/>
      <c r="W58" s="157"/>
      <c r="X58" s="157"/>
      <c r="Y58" s="157"/>
      <c r="Z58" s="157"/>
      <c r="AA58" s="157"/>
      <c r="AB58" s="157"/>
      <c r="AC58" s="157"/>
      <c r="AD58" s="141">
        <f t="shared" si="36"/>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37"/>
        <v>0</v>
      </c>
      <c r="BH58" s="56"/>
      <c r="BI58" s="56"/>
      <c r="BJ58" s="56"/>
      <c r="BK58" s="152" t="s">
        <v>409</v>
      </c>
      <c r="BL58" s="153" t="s">
        <v>161</v>
      </c>
      <c r="BM58" s="149"/>
      <c r="BN58" s="189" t="s">
        <v>114</v>
      </c>
      <c r="BO58" s="789" t="s">
        <v>585</v>
      </c>
      <c r="BP58" s="780" t="s">
        <v>606</v>
      </c>
      <c r="BQ58" s="60" t="s">
        <v>392</v>
      </c>
      <c r="BR58" s="46" t="s">
        <v>404</v>
      </c>
      <c r="BS58" s="132"/>
      <c r="BT58" s="170" t="s">
        <v>327</v>
      </c>
      <c r="BU58" s="132"/>
      <c r="BV58" s="46"/>
      <c r="BW58" s="46"/>
      <c r="BX58" s="46"/>
      <c r="BY58" s="46"/>
      <c r="BZ58" s="184">
        <f>SUM(G58:BJ58)</f>
        <v>8.1999999999999993</v>
      </c>
      <c r="CA58" s="46"/>
      <c r="CB58" s="46"/>
      <c r="CC58" s="46"/>
      <c r="CD58" s="46"/>
      <c r="CE58" s="46">
        <v>4.415</v>
      </c>
      <c r="CF58" s="46"/>
      <c r="CG58" s="46"/>
      <c r="CH58" s="46"/>
      <c r="CI58" s="46"/>
      <c r="CJ58" s="46"/>
      <c r="CK58" s="46"/>
      <c r="CL58" s="46"/>
      <c r="CM58" s="46"/>
      <c r="CN58" s="46"/>
      <c r="CO58" s="46"/>
      <c r="CP58" s="46"/>
      <c r="CQ58" s="46"/>
      <c r="CR58" s="46"/>
      <c r="CS58" s="46"/>
      <c r="CT58" s="46"/>
      <c r="CU58" s="46"/>
      <c r="CV58" s="46"/>
      <c r="CW58" s="46"/>
      <c r="CX58" s="46"/>
      <c r="CY58" s="46"/>
      <c r="DG58" s="46" t="s">
        <v>723</v>
      </c>
      <c r="DR58" s="809" t="s">
        <v>852</v>
      </c>
    </row>
    <row r="59" spans="1:123" ht="37.5" x14ac:dyDescent="0.3">
      <c r="A59" s="783"/>
      <c r="B59" s="785"/>
      <c r="C59" s="140">
        <f t="shared" si="39"/>
        <v>0.28000000000000003</v>
      </c>
      <c r="D59" s="140"/>
      <c r="E59" s="140">
        <f t="shared" si="32"/>
        <v>0.28000000000000003</v>
      </c>
      <c r="F59" s="140">
        <f t="shared" si="33"/>
        <v>0.28000000000000003</v>
      </c>
      <c r="G59" s="140">
        <f t="shared" si="40"/>
        <v>0</v>
      </c>
      <c r="H59" s="168"/>
      <c r="I59" s="157"/>
      <c r="J59" s="157"/>
      <c r="K59" s="157"/>
      <c r="L59" s="157"/>
      <c r="M59" s="140">
        <f t="shared" si="34"/>
        <v>0.28000000000000003</v>
      </c>
      <c r="N59" s="157"/>
      <c r="O59" s="157"/>
      <c r="P59" s="140">
        <v>0.28000000000000003</v>
      </c>
      <c r="Q59" s="157"/>
      <c r="R59" s="157"/>
      <c r="S59" s="157"/>
      <c r="T59" s="157"/>
      <c r="U59" s="140">
        <f t="shared" si="35"/>
        <v>0</v>
      </c>
      <c r="V59" s="157"/>
      <c r="W59" s="157"/>
      <c r="X59" s="157"/>
      <c r="Y59" s="157"/>
      <c r="Z59" s="157"/>
      <c r="AA59" s="157"/>
      <c r="AB59" s="157"/>
      <c r="AC59" s="157"/>
      <c r="AD59" s="141">
        <f t="shared" si="36"/>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37"/>
        <v>0</v>
      </c>
      <c r="BH59" s="56"/>
      <c r="BI59" s="56"/>
      <c r="BJ59" s="56"/>
      <c r="BK59" s="152" t="s">
        <v>409</v>
      </c>
      <c r="BL59" s="153" t="s">
        <v>161</v>
      </c>
      <c r="BM59" s="149"/>
      <c r="BN59" s="189" t="s">
        <v>89</v>
      </c>
      <c r="BO59" s="789"/>
      <c r="BP59" s="782"/>
      <c r="BQ59" s="60" t="s">
        <v>392</v>
      </c>
      <c r="BR59" s="46" t="s">
        <v>404</v>
      </c>
      <c r="BS59" s="132"/>
      <c r="BT59" s="170" t="s">
        <v>327</v>
      </c>
      <c r="BU59" s="132"/>
      <c r="BV59" s="46"/>
      <c r="BW59" s="46"/>
      <c r="BX59" s="46"/>
      <c r="BY59" s="46"/>
      <c r="BZ59" s="184">
        <f>SUM(G59:BJ59)</f>
        <v>0.56000000000000005</v>
      </c>
      <c r="CA59" s="46"/>
      <c r="CB59" s="46"/>
      <c r="CC59" s="46"/>
      <c r="CD59" s="46"/>
      <c r="CE59" s="46">
        <v>2.2999999999999998</v>
      </c>
      <c r="CF59" s="46"/>
      <c r="CG59" s="46"/>
      <c r="CH59" s="46"/>
      <c r="CI59" s="46"/>
      <c r="CJ59" s="46"/>
      <c r="CK59" s="46"/>
      <c r="CL59" s="46"/>
      <c r="CM59" s="46"/>
      <c r="CN59" s="46"/>
      <c r="CO59" s="46"/>
      <c r="CP59" s="46"/>
      <c r="CQ59" s="46"/>
      <c r="CR59" s="46"/>
      <c r="CS59" s="46"/>
      <c r="CT59" s="46"/>
      <c r="CU59" s="46"/>
      <c r="CV59" s="46"/>
      <c r="CW59" s="46"/>
      <c r="CX59" s="46"/>
      <c r="CY59" s="46"/>
      <c r="CZ59" s="46" t="s">
        <v>490</v>
      </c>
      <c r="DG59" s="46" t="s">
        <v>723</v>
      </c>
      <c r="DR59" s="811"/>
    </row>
    <row r="60" spans="1:123" ht="37.5" x14ac:dyDescent="0.3">
      <c r="A60" s="783"/>
      <c r="B60" s="785"/>
      <c r="C60" s="140">
        <f t="shared" si="39"/>
        <v>2.6</v>
      </c>
      <c r="D60" s="140"/>
      <c r="E60" s="140">
        <f t="shared" si="32"/>
        <v>2.6</v>
      </c>
      <c r="F60" s="140">
        <f t="shared" si="33"/>
        <v>2.6</v>
      </c>
      <c r="G60" s="140">
        <f t="shared" si="40"/>
        <v>0</v>
      </c>
      <c r="H60" s="168"/>
      <c r="I60" s="157"/>
      <c r="J60" s="157"/>
      <c r="K60" s="168">
        <v>2.6</v>
      </c>
      <c r="L60" s="157"/>
      <c r="M60" s="140">
        <f t="shared" si="34"/>
        <v>0</v>
      </c>
      <c r="N60" s="157"/>
      <c r="O60" s="157"/>
      <c r="P60" s="140"/>
      <c r="Q60" s="157"/>
      <c r="R60" s="157"/>
      <c r="S60" s="157"/>
      <c r="T60" s="157"/>
      <c r="U60" s="140">
        <f t="shared" si="35"/>
        <v>0</v>
      </c>
      <c r="V60" s="157"/>
      <c r="W60" s="157"/>
      <c r="X60" s="157"/>
      <c r="Y60" s="157"/>
      <c r="Z60" s="157"/>
      <c r="AA60" s="157"/>
      <c r="AB60" s="157"/>
      <c r="AC60" s="157"/>
      <c r="AD60" s="141">
        <f t="shared" si="36"/>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37"/>
        <v>0</v>
      </c>
      <c r="BH60" s="56"/>
      <c r="BI60" s="56"/>
      <c r="BJ60" s="56"/>
      <c r="BK60" s="152" t="s">
        <v>409</v>
      </c>
      <c r="BL60" s="153" t="s">
        <v>161</v>
      </c>
      <c r="BM60" s="149"/>
      <c r="BN60" s="189" t="s">
        <v>94</v>
      </c>
      <c r="BO60" s="789"/>
      <c r="BP60" s="782"/>
      <c r="BR60" s="46"/>
      <c r="BS60" s="132"/>
      <c r="BT60" s="170"/>
      <c r="BU60" s="132"/>
      <c r="BV60" s="46"/>
      <c r="BW60" s="46"/>
      <c r="BX60" s="46"/>
      <c r="BY60" s="46"/>
      <c r="BZ60" s="184"/>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DG60" s="46" t="s">
        <v>723</v>
      </c>
      <c r="DR60" s="811"/>
    </row>
    <row r="61" spans="1:123" ht="37.5" x14ac:dyDescent="0.3">
      <c r="A61" s="783"/>
      <c r="B61" s="785"/>
      <c r="C61" s="140">
        <f t="shared" si="39"/>
        <v>2.2999999999999998</v>
      </c>
      <c r="D61" s="140">
        <v>2.2999999999999998</v>
      </c>
      <c r="E61" s="140">
        <f t="shared" si="32"/>
        <v>0</v>
      </c>
      <c r="F61" s="140">
        <f t="shared" si="33"/>
        <v>0</v>
      </c>
      <c r="G61" s="140">
        <f t="shared" si="40"/>
        <v>0</v>
      </c>
      <c r="H61" s="168"/>
      <c r="I61" s="157"/>
      <c r="J61" s="157"/>
      <c r="K61" s="168"/>
      <c r="L61" s="157"/>
      <c r="M61" s="140">
        <f t="shared" si="34"/>
        <v>0</v>
      </c>
      <c r="N61" s="157"/>
      <c r="O61" s="157"/>
      <c r="P61" s="140"/>
      <c r="Q61" s="157"/>
      <c r="R61" s="157"/>
      <c r="S61" s="157"/>
      <c r="T61" s="157"/>
      <c r="U61" s="140">
        <f t="shared" si="35"/>
        <v>0</v>
      </c>
      <c r="V61" s="157"/>
      <c r="W61" s="157"/>
      <c r="X61" s="157"/>
      <c r="Y61" s="157"/>
      <c r="Z61" s="157"/>
      <c r="AA61" s="157"/>
      <c r="AB61" s="157"/>
      <c r="AC61" s="157"/>
      <c r="AD61" s="141">
        <f t="shared" si="36"/>
        <v>0</v>
      </c>
      <c r="AE61" s="168"/>
      <c r="AF61" s="168"/>
      <c r="AG61" s="157"/>
      <c r="AH61" s="157"/>
      <c r="AI61" s="168"/>
      <c r="AJ61" s="157"/>
      <c r="AK61" s="168"/>
      <c r="AL61" s="157"/>
      <c r="AM61" s="157"/>
      <c r="AN61" s="157"/>
      <c r="AO61" s="157"/>
      <c r="AP61" s="157"/>
      <c r="AQ61" s="157"/>
      <c r="AR61" s="157"/>
      <c r="AS61" s="157"/>
      <c r="AT61" s="157"/>
      <c r="AU61" s="157"/>
      <c r="AV61" s="157"/>
      <c r="AW61" s="157"/>
      <c r="AX61" s="157"/>
      <c r="AY61" s="168"/>
      <c r="AZ61" s="168"/>
      <c r="BA61" s="157"/>
      <c r="BB61" s="157"/>
      <c r="BC61" s="157"/>
      <c r="BD61" s="168"/>
      <c r="BE61" s="157"/>
      <c r="BF61" s="157"/>
      <c r="BG61" s="140">
        <f t="shared" si="37"/>
        <v>0</v>
      </c>
      <c r="BH61" s="56"/>
      <c r="BI61" s="56"/>
      <c r="BJ61" s="56"/>
      <c r="BK61" s="152" t="s">
        <v>409</v>
      </c>
      <c r="BL61" s="153" t="s">
        <v>161</v>
      </c>
      <c r="BM61" s="149"/>
      <c r="BN61" s="189" t="s">
        <v>79</v>
      </c>
      <c r="BO61" s="789"/>
      <c r="BP61" s="781"/>
      <c r="BR61" s="46"/>
      <c r="BS61" s="132"/>
      <c r="BT61" s="170"/>
      <c r="BU61" s="132"/>
      <c r="BV61" s="46"/>
      <c r="BW61" s="46"/>
      <c r="BX61" s="46"/>
      <c r="BY61" s="46"/>
      <c r="BZ61" s="184"/>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DF61" s="46" t="s">
        <v>673</v>
      </c>
      <c r="DG61" s="46" t="s">
        <v>723</v>
      </c>
      <c r="DR61" s="810"/>
    </row>
    <row r="62" spans="1:123" ht="62.1" customHeight="1" x14ac:dyDescent="0.3">
      <c r="A62" s="149">
        <v>47</v>
      </c>
      <c r="B62" s="188" t="s">
        <v>325</v>
      </c>
      <c r="C62" s="140">
        <f t="shared" si="39"/>
        <v>2</v>
      </c>
      <c r="D62" s="140"/>
      <c r="E62" s="140">
        <f t="shared" si="32"/>
        <v>2</v>
      </c>
      <c r="F62" s="140">
        <f t="shared" si="33"/>
        <v>2</v>
      </c>
      <c r="G62" s="140">
        <f t="shared" si="40"/>
        <v>0</v>
      </c>
      <c r="H62" s="168"/>
      <c r="I62" s="157"/>
      <c r="J62" s="157"/>
      <c r="K62" s="168"/>
      <c r="L62" s="140">
        <v>2</v>
      </c>
      <c r="M62" s="140">
        <f t="shared" si="34"/>
        <v>0</v>
      </c>
      <c r="N62" s="157"/>
      <c r="O62" s="157"/>
      <c r="P62" s="157"/>
      <c r="Q62" s="157"/>
      <c r="R62" s="157"/>
      <c r="S62" s="157"/>
      <c r="T62" s="157"/>
      <c r="U62" s="140">
        <f t="shared" si="35"/>
        <v>0</v>
      </c>
      <c r="V62" s="157"/>
      <c r="W62" s="157"/>
      <c r="X62" s="157"/>
      <c r="Y62" s="157"/>
      <c r="Z62" s="157"/>
      <c r="AA62" s="157"/>
      <c r="AB62" s="157"/>
      <c r="AC62" s="157"/>
      <c r="AD62" s="141">
        <f t="shared" si="36"/>
        <v>0</v>
      </c>
      <c r="AE62" s="168"/>
      <c r="AF62" s="168"/>
      <c r="AG62" s="157"/>
      <c r="AH62" s="157"/>
      <c r="AI62" s="168"/>
      <c r="AJ62" s="157"/>
      <c r="AK62" s="168"/>
      <c r="AL62" s="157"/>
      <c r="AM62" s="157"/>
      <c r="AN62" s="157"/>
      <c r="AO62" s="157"/>
      <c r="AP62" s="157"/>
      <c r="AQ62" s="157"/>
      <c r="AR62" s="157"/>
      <c r="AS62" s="157"/>
      <c r="AT62" s="157"/>
      <c r="AU62" s="157"/>
      <c r="AV62" s="157"/>
      <c r="AW62" s="157"/>
      <c r="AX62" s="157"/>
      <c r="AY62" s="168"/>
      <c r="AZ62" s="168"/>
      <c r="BA62" s="157"/>
      <c r="BB62" s="157"/>
      <c r="BC62" s="157"/>
      <c r="BD62" s="168"/>
      <c r="BE62" s="157"/>
      <c r="BF62" s="157"/>
      <c r="BG62" s="140">
        <f t="shared" si="37"/>
        <v>0</v>
      </c>
      <c r="BH62" s="56"/>
      <c r="BI62" s="56"/>
      <c r="BJ62" s="56"/>
      <c r="BK62" s="152" t="s">
        <v>409</v>
      </c>
      <c r="BL62" s="153" t="s">
        <v>161</v>
      </c>
      <c r="BM62" s="149"/>
      <c r="BN62" s="189" t="s">
        <v>114</v>
      </c>
      <c r="BO62" s="149" t="s">
        <v>510</v>
      </c>
      <c r="BP62" s="149" t="s">
        <v>606</v>
      </c>
      <c r="BQ62" s="60" t="s">
        <v>392</v>
      </c>
      <c r="BR62" s="39" t="s">
        <v>404</v>
      </c>
      <c r="BS62" s="132"/>
      <c r="BT62" s="170" t="s">
        <v>326</v>
      </c>
      <c r="BU62" s="132"/>
      <c r="BY62" s="46"/>
      <c r="BZ62" s="46">
        <f t="shared" si="41"/>
        <v>2</v>
      </c>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t="s">
        <v>490</v>
      </c>
      <c r="DG62" s="46" t="s">
        <v>723</v>
      </c>
      <c r="DR62" s="19" t="s">
        <v>852</v>
      </c>
    </row>
    <row r="63" spans="1:123" ht="33" customHeight="1" x14ac:dyDescent="0.3">
      <c r="A63" s="783">
        <v>48</v>
      </c>
      <c r="B63" s="785" t="s">
        <v>773</v>
      </c>
      <c r="C63" s="140">
        <f t="shared" si="39"/>
        <v>6.56</v>
      </c>
      <c r="D63" s="140"/>
      <c r="E63" s="140">
        <f t="shared" si="32"/>
        <v>6.56</v>
      </c>
      <c r="F63" s="140">
        <f t="shared" si="33"/>
        <v>6.56</v>
      </c>
      <c r="G63" s="140">
        <f t="shared" si="40"/>
        <v>0</v>
      </c>
      <c r="H63" s="168"/>
      <c r="I63" s="157"/>
      <c r="J63" s="157"/>
      <c r="K63" s="168">
        <v>2.46</v>
      </c>
      <c r="L63" s="157"/>
      <c r="M63" s="140">
        <f t="shared" si="34"/>
        <v>4.0999999999999996</v>
      </c>
      <c r="N63" s="157"/>
      <c r="O63" s="157"/>
      <c r="P63" s="140">
        <v>4.0999999999999996</v>
      </c>
      <c r="Q63" s="157"/>
      <c r="R63" s="157"/>
      <c r="S63" s="157"/>
      <c r="T63" s="157"/>
      <c r="U63" s="140">
        <f t="shared" si="35"/>
        <v>0</v>
      </c>
      <c r="V63" s="157"/>
      <c r="W63" s="157"/>
      <c r="X63" s="157"/>
      <c r="Y63" s="157"/>
      <c r="Z63" s="157"/>
      <c r="AA63" s="157"/>
      <c r="AB63" s="157"/>
      <c r="AC63" s="157"/>
      <c r="AD63" s="141">
        <f t="shared" si="36"/>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37"/>
        <v>0</v>
      </c>
      <c r="BH63" s="56"/>
      <c r="BI63" s="56"/>
      <c r="BJ63" s="56"/>
      <c r="BK63" s="152" t="s">
        <v>409</v>
      </c>
      <c r="BL63" s="153" t="s">
        <v>161</v>
      </c>
      <c r="BM63" s="149"/>
      <c r="BN63" s="189" t="s">
        <v>114</v>
      </c>
      <c r="BO63" s="806" t="s">
        <v>776</v>
      </c>
      <c r="BP63" s="780" t="s">
        <v>606</v>
      </c>
      <c r="BQ63" s="60" t="s">
        <v>392</v>
      </c>
      <c r="BR63" s="46" t="s">
        <v>404</v>
      </c>
      <c r="BS63" s="132"/>
      <c r="BT63" s="170" t="s">
        <v>327</v>
      </c>
      <c r="BU63" s="132"/>
      <c r="BV63" s="46"/>
      <c r="BW63" s="46"/>
      <c r="BX63" s="46"/>
      <c r="BY63" s="46"/>
      <c r="BZ63" s="184">
        <f>SUM(G63:BJ63)</f>
        <v>10.66</v>
      </c>
      <c r="CA63" s="46"/>
      <c r="CB63" s="46"/>
      <c r="CC63" s="46"/>
      <c r="CD63" s="46"/>
      <c r="CE63" s="46">
        <v>4.415</v>
      </c>
      <c r="CF63" s="46"/>
      <c r="CG63" s="46"/>
      <c r="CH63" s="46"/>
      <c r="CI63" s="46"/>
      <c r="CJ63" s="46"/>
      <c r="CK63" s="46"/>
      <c r="CL63" s="46"/>
      <c r="CM63" s="46"/>
      <c r="CN63" s="46"/>
      <c r="CO63" s="46"/>
      <c r="CP63" s="46"/>
      <c r="CQ63" s="46"/>
      <c r="CR63" s="46"/>
      <c r="CS63" s="46"/>
      <c r="CT63" s="46"/>
      <c r="CU63" s="46"/>
      <c r="CV63" s="46"/>
      <c r="CW63" s="46"/>
      <c r="CX63" s="46"/>
      <c r="CY63" s="46"/>
      <c r="DF63" s="46" t="s">
        <v>774</v>
      </c>
      <c r="DG63" s="46" t="s">
        <v>723</v>
      </c>
      <c r="DR63" s="809" t="s">
        <v>852</v>
      </c>
    </row>
    <row r="64" spans="1:123" ht="34.35" customHeight="1" x14ac:dyDescent="0.3">
      <c r="A64" s="783"/>
      <c r="B64" s="785"/>
      <c r="C64" s="140">
        <f t="shared" si="39"/>
        <v>1.98</v>
      </c>
      <c r="D64" s="140"/>
      <c r="E64" s="140">
        <f t="shared" si="32"/>
        <v>1.98</v>
      </c>
      <c r="F64" s="140">
        <f t="shared" si="33"/>
        <v>1.98</v>
      </c>
      <c r="G64" s="140">
        <f t="shared" si="40"/>
        <v>0</v>
      </c>
      <c r="H64" s="168"/>
      <c r="I64" s="157"/>
      <c r="J64" s="157"/>
      <c r="K64" s="168">
        <v>1.7</v>
      </c>
      <c r="L64" s="157"/>
      <c r="M64" s="140">
        <f t="shared" si="34"/>
        <v>0.28000000000000003</v>
      </c>
      <c r="N64" s="157"/>
      <c r="O64" s="157"/>
      <c r="P64" s="140">
        <v>0.28000000000000003</v>
      </c>
      <c r="Q64" s="157"/>
      <c r="R64" s="157"/>
      <c r="S64" s="157"/>
      <c r="T64" s="157"/>
      <c r="U64" s="140">
        <f t="shared" si="35"/>
        <v>0</v>
      </c>
      <c r="V64" s="157"/>
      <c r="W64" s="157"/>
      <c r="X64" s="157"/>
      <c r="Y64" s="157"/>
      <c r="Z64" s="157"/>
      <c r="AA64" s="157"/>
      <c r="AB64" s="157"/>
      <c r="AC64" s="157"/>
      <c r="AD64" s="141">
        <f t="shared" si="36"/>
        <v>0</v>
      </c>
      <c r="AE64" s="168"/>
      <c r="AF64" s="168"/>
      <c r="AG64" s="157"/>
      <c r="AH64" s="157"/>
      <c r="AI64" s="168"/>
      <c r="AJ64" s="157"/>
      <c r="AK64" s="168"/>
      <c r="AL64" s="157"/>
      <c r="AM64" s="157"/>
      <c r="AN64" s="157"/>
      <c r="AO64" s="157"/>
      <c r="AP64" s="157"/>
      <c r="AQ64" s="157"/>
      <c r="AR64" s="157"/>
      <c r="AS64" s="157"/>
      <c r="AT64" s="157"/>
      <c r="AU64" s="157"/>
      <c r="AV64" s="157"/>
      <c r="AW64" s="157"/>
      <c r="AX64" s="157"/>
      <c r="AY64" s="168"/>
      <c r="AZ64" s="168"/>
      <c r="BA64" s="157"/>
      <c r="BB64" s="157"/>
      <c r="BC64" s="157"/>
      <c r="BD64" s="168"/>
      <c r="BE64" s="157"/>
      <c r="BF64" s="157"/>
      <c r="BG64" s="140">
        <f t="shared" si="37"/>
        <v>0</v>
      </c>
      <c r="BH64" s="56"/>
      <c r="BI64" s="56"/>
      <c r="BJ64" s="56"/>
      <c r="BK64" s="152" t="s">
        <v>409</v>
      </c>
      <c r="BL64" s="153" t="s">
        <v>161</v>
      </c>
      <c r="BM64" s="149"/>
      <c r="BN64" s="189" t="s">
        <v>89</v>
      </c>
      <c r="BO64" s="807"/>
      <c r="BP64" s="782"/>
      <c r="BQ64" s="60" t="s">
        <v>392</v>
      </c>
      <c r="BR64" s="46" t="s">
        <v>404</v>
      </c>
      <c r="BS64" s="132"/>
      <c r="BT64" s="170" t="s">
        <v>327</v>
      </c>
      <c r="BU64" s="132"/>
      <c r="BV64" s="46"/>
      <c r="BW64" s="46"/>
      <c r="BX64" s="46"/>
      <c r="BY64" s="46"/>
      <c r="BZ64" s="184">
        <f>SUM(G64:BJ64)</f>
        <v>2.2599999999999998</v>
      </c>
      <c r="CA64" s="46"/>
      <c r="CB64" s="46"/>
      <c r="CC64" s="46"/>
      <c r="CD64" s="46"/>
      <c r="CE64" s="46">
        <v>2.2999999999999998</v>
      </c>
      <c r="CF64" s="46"/>
      <c r="CG64" s="46"/>
      <c r="CH64" s="46"/>
      <c r="CI64" s="46"/>
      <c r="CJ64" s="46"/>
      <c r="CK64" s="46"/>
      <c r="CL64" s="46"/>
      <c r="CM64" s="46"/>
      <c r="CN64" s="46"/>
      <c r="CO64" s="46"/>
      <c r="CP64" s="46"/>
      <c r="CQ64" s="46"/>
      <c r="CR64" s="46"/>
      <c r="CS64" s="46"/>
      <c r="CT64" s="46"/>
      <c r="CU64" s="46"/>
      <c r="CV64" s="46"/>
      <c r="CW64" s="46"/>
      <c r="CX64" s="46"/>
      <c r="CY64" s="46"/>
      <c r="CZ64" s="46" t="s">
        <v>490</v>
      </c>
      <c r="DF64" s="46" t="s">
        <v>774</v>
      </c>
      <c r="DG64" s="46" t="s">
        <v>723</v>
      </c>
      <c r="DR64" s="811"/>
    </row>
    <row r="65" spans="1:123" ht="37.5" x14ac:dyDescent="0.3">
      <c r="A65" s="783"/>
      <c r="B65" s="785"/>
      <c r="C65" s="140">
        <f t="shared" si="39"/>
        <v>1.46</v>
      </c>
      <c r="D65" s="140"/>
      <c r="E65" s="140">
        <f t="shared" si="32"/>
        <v>1.46</v>
      </c>
      <c r="F65" s="140">
        <f t="shared" si="33"/>
        <v>1.46</v>
      </c>
      <c r="G65" s="140">
        <f t="shared" si="40"/>
        <v>0</v>
      </c>
      <c r="H65" s="168"/>
      <c r="I65" s="157"/>
      <c r="J65" s="157"/>
      <c r="K65" s="168">
        <v>1.46</v>
      </c>
      <c r="L65" s="157"/>
      <c r="M65" s="140">
        <f t="shared" si="34"/>
        <v>0</v>
      </c>
      <c r="N65" s="157"/>
      <c r="O65" s="157"/>
      <c r="P65" s="140"/>
      <c r="Q65" s="157"/>
      <c r="R65" s="157"/>
      <c r="S65" s="157"/>
      <c r="T65" s="157"/>
      <c r="U65" s="140">
        <f t="shared" si="35"/>
        <v>0</v>
      </c>
      <c r="V65" s="157"/>
      <c r="W65" s="157"/>
      <c r="X65" s="157"/>
      <c r="Y65" s="157"/>
      <c r="Z65" s="157"/>
      <c r="AA65" s="157"/>
      <c r="AB65" s="157"/>
      <c r="AC65" s="157"/>
      <c r="AD65" s="141">
        <f t="shared" si="36"/>
        <v>0</v>
      </c>
      <c r="AE65" s="168"/>
      <c r="AF65" s="168"/>
      <c r="AG65" s="157"/>
      <c r="AH65" s="157"/>
      <c r="AI65" s="168"/>
      <c r="AJ65" s="157"/>
      <c r="AK65" s="168"/>
      <c r="AL65" s="157"/>
      <c r="AM65" s="157"/>
      <c r="AN65" s="157"/>
      <c r="AO65" s="157"/>
      <c r="AP65" s="157"/>
      <c r="AQ65" s="157"/>
      <c r="AR65" s="157"/>
      <c r="AS65" s="157"/>
      <c r="AT65" s="157"/>
      <c r="AU65" s="157"/>
      <c r="AV65" s="157"/>
      <c r="AW65" s="157"/>
      <c r="AX65" s="157"/>
      <c r="AY65" s="168"/>
      <c r="AZ65" s="168"/>
      <c r="BA65" s="157"/>
      <c r="BB65" s="157"/>
      <c r="BC65" s="157"/>
      <c r="BD65" s="168"/>
      <c r="BE65" s="157"/>
      <c r="BF65" s="157"/>
      <c r="BG65" s="140">
        <f t="shared" si="37"/>
        <v>0</v>
      </c>
      <c r="BH65" s="56"/>
      <c r="BI65" s="56"/>
      <c r="BJ65" s="56"/>
      <c r="BK65" s="152" t="s">
        <v>409</v>
      </c>
      <c r="BL65" s="153" t="s">
        <v>161</v>
      </c>
      <c r="BM65" s="149"/>
      <c r="BN65" s="189" t="s">
        <v>112</v>
      </c>
      <c r="BO65" s="807"/>
      <c r="BP65" s="782"/>
      <c r="BR65" s="46"/>
      <c r="BS65" s="132"/>
      <c r="BT65" s="170"/>
      <c r="BU65" s="132"/>
      <c r="BV65" s="46"/>
      <c r="BW65" s="46"/>
      <c r="BX65" s="46"/>
      <c r="BY65" s="46"/>
      <c r="BZ65" s="184"/>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DF65" s="46" t="s">
        <v>774</v>
      </c>
      <c r="DG65" s="46" t="s">
        <v>723</v>
      </c>
      <c r="DR65" s="811"/>
    </row>
    <row r="66" spans="1:123" ht="33" customHeight="1" x14ac:dyDescent="0.3">
      <c r="A66" s="783"/>
      <c r="B66" s="785"/>
      <c r="C66" s="140">
        <f t="shared" si="39"/>
        <v>4.7300000000000004</v>
      </c>
      <c r="D66" s="140"/>
      <c r="E66" s="140">
        <f t="shared" si="32"/>
        <v>4.7300000000000004</v>
      </c>
      <c r="F66" s="140">
        <f t="shared" si="33"/>
        <v>4.7300000000000004</v>
      </c>
      <c r="G66" s="140">
        <f t="shared" si="40"/>
        <v>0</v>
      </c>
      <c r="H66" s="168"/>
      <c r="I66" s="157"/>
      <c r="J66" s="157"/>
      <c r="K66" s="168">
        <v>2</v>
      </c>
      <c r="L66" s="168">
        <v>2</v>
      </c>
      <c r="M66" s="140">
        <f t="shared" si="34"/>
        <v>0.73</v>
      </c>
      <c r="N66" s="157"/>
      <c r="O66" s="157"/>
      <c r="P66" s="140">
        <v>0.73</v>
      </c>
      <c r="Q66" s="157"/>
      <c r="R66" s="157"/>
      <c r="S66" s="157"/>
      <c r="T66" s="157"/>
      <c r="U66" s="140">
        <f t="shared" si="35"/>
        <v>0</v>
      </c>
      <c r="V66" s="157"/>
      <c r="W66" s="157"/>
      <c r="X66" s="157"/>
      <c r="Y66" s="157"/>
      <c r="Z66" s="157"/>
      <c r="AA66" s="157"/>
      <c r="AB66" s="157"/>
      <c r="AC66" s="157"/>
      <c r="AD66" s="141">
        <f t="shared" si="36"/>
        <v>0</v>
      </c>
      <c r="AE66" s="168"/>
      <c r="AF66" s="168"/>
      <c r="AG66" s="157"/>
      <c r="AH66" s="157"/>
      <c r="AI66" s="168"/>
      <c r="AJ66" s="157"/>
      <c r="AK66" s="168"/>
      <c r="AL66" s="157"/>
      <c r="AM66" s="157"/>
      <c r="AN66" s="157"/>
      <c r="AO66" s="157"/>
      <c r="AP66" s="157"/>
      <c r="AQ66" s="157"/>
      <c r="AR66" s="157"/>
      <c r="AS66" s="157"/>
      <c r="AT66" s="157"/>
      <c r="AU66" s="157"/>
      <c r="AV66" s="157"/>
      <c r="AW66" s="157"/>
      <c r="AX66" s="157"/>
      <c r="AY66" s="168"/>
      <c r="AZ66" s="168"/>
      <c r="BA66" s="157"/>
      <c r="BB66" s="157"/>
      <c r="BC66" s="157"/>
      <c r="BD66" s="168"/>
      <c r="BE66" s="157"/>
      <c r="BF66" s="157"/>
      <c r="BG66" s="140">
        <f t="shared" si="37"/>
        <v>0</v>
      </c>
      <c r="BH66" s="56"/>
      <c r="BI66" s="56"/>
      <c r="BJ66" s="56"/>
      <c r="BK66" s="152" t="s">
        <v>409</v>
      </c>
      <c r="BL66" s="153" t="s">
        <v>161</v>
      </c>
      <c r="BM66" s="149"/>
      <c r="BN66" s="189" t="s">
        <v>94</v>
      </c>
      <c r="BO66" s="808"/>
      <c r="BP66" s="781"/>
      <c r="BR66" s="46"/>
      <c r="BS66" s="132"/>
      <c r="BT66" s="170"/>
      <c r="BU66" s="132"/>
      <c r="BV66" s="46"/>
      <c r="BW66" s="46"/>
      <c r="BX66" s="46"/>
      <c r="BY66" s="46"/>
      <c r="BZ66" s="184"/>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DF66" s="46" t="s">
        <v>774</v>
      </c>
      <c r="DG66" s="46" t="s">
        <v>723</v>
      </c>
      <c r="DR66" s="810"/>
    </row>
    <row r="67" spans="1:123" ht="112.5" x14ac:dyDescent="0.3">
      <c r="A67" s="149">
        <v>49</v>
      </c>
      <c r="B67" s="230" t="s">
        <v>496</v>
      </c>
      <c r="C67" s="140">
        <f t="shared" si="39"/>
        <v>3.38</v>
      </c>
      <c r="D67" s="140"/>
      <c r="E67" s="140">
        <f t="shared" si="32"/>
        <v>3.38</v>
      </c>
      <c r="F67" s="140">
        <f t="shared" si="33"/>
        <v>3.38</v>
      </c>
      <c r="G67" s="140">
        <f t="shared" ref="G67:G78" si="42">H67+I67+J67</f>
        <v>0</v>
      </c>
      <c r="H67" s="219"/>
      <c r="I67" s="157"/>
      <c r="J67" s="157"/>
      <c r="K67" s="168">
        <v>3.38</v>
      </c>
      <c r="L67" s="168"/>
      <c r="M67" s="140">
        <f t="shared" si="34"/>
        <v>0</v>
      </c>
      <c r="N67" s="168"/>
      <c r="O67" s="157"/>
      <c r="P67" s="168"/>
      <c r="Q67" s="157"/>
      <c r="R67" s="168"/>
      <c r="S67" s="157"/>
      <c r="T67" s="157"/>
      <c r="U67" s="140">
        <f t="shared" si="35"/>
        <v>0</v>
      </c>
      <c r="V67" s="157"/>
      <c r="W67" s="157"/>
      <c r="X67" s="157"/>
      <c r="Y67" s="157"/>
      <c r="Z67" s="168"/>
      <c r="AA67" s="157"/>
      <c r="AB67" s="157"/>
      <c r="AC67" s="157"/>
      <c r="AD67" s="141">
        <f t="shared" si="36"/>
        <v>0</v>
      </c>
      <c r="AE67" s="168"/>
      <c r="AF67" s="168"/>
      <c r="AG67" s="157"/>
      <c r="AH67" s="157"/>
      <c r="AI67" s="168"/>
      <c r="AJ67" s="157"/>
      <c r="AK67" s="168"/>
      <c r="AL67" s="157"/>
      <c r="AM67" s="157"/>
      <c r="AN67" s="157"/>
      <c r="AO67" s="157"/>
      <c r="AP67" s="157"/>
      <c r="AQ67" s="157"/>
      <c r="AR67" s="157"/>
      <c r="AS67" s="157"/>
      <c r="AT67" s="157"/>
      <c r="AU67" s="157"/>
      <c r="AV67" s="168"/>
      <c r="AW67" s="157"/>
      <c r="AX67" s="157"/>
      <c r="AY67" s="168"/>
      <c r="AZ67" s="168"/>
      <c r="BA67" s="157"/>
      <c r="BB67" s="157"/>
      <c r="BC67" s="157"/>
      <c r="BD67" s="168"/>
      <c r="BE67" s="157"/>
      <c r="BF67" s="157"/>
      <c r="BG67" s="140">
        <f t="shared" si="37"/>
        <v>0</v>
      </c>
      <c r="BH67" s="56"/>
      <c r="BI67" s="149"/>
      <c r="BJ67" s="56"/>
      <c r="BK67" s="152" t="s">
        <v>409</v>
      </c>
      <c r="BL67" s="153" t="s">
        <v>161</v>
      </c>
      <c r="BM67" s="149"/>
      <c r="BN67" s="153" t="s">
        <v>121</v>
      </c>
      <c r="BO67" s="149" t="s">
        <v>567</v>
      </c>
      <c r="BP67" s="149" t="s">
        <v>606</v>
      </c>
      <c r="BQ67" s="60" t="s">
        <v>392</v>
      </c>
      <c r="BR67" s="46"/>
      <c r="BS67" s="170"/>
      <c r="BT67" s="192" t="s">
        <v>343</v>
      </c>
      <c r="BU67" s="170"/>
      <c r="BV67" s="46"/>
      <c r="BW67" s="46"/>
      <c r="BX67" s="46"/>
      <c r="BY67" s="46"/>
      <c r="BZ67" s="46">
        <f t="shared" si="41"/>
        <v>3.38</v>
      </c>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DJ67" s="184"/>
      <c r="DR67" s="19" t="s">
        <v>852</v>
      </c>
    </row>
    <row r="68" spans="1:123" s="462" customFormat="1" ht="56.25" x14ac:dyDescent="0.3">
      <c r="A68" s="451">
        <v>50</v>
      </c>
      <c r="B68" s="452" t="s">
        <v>497</v>
      </c>
      <c r="C68" s="453">
        <f t="shared" si="39"/>
        <v>0.02</v>
      </c>
      <c r="D68" s="453"/>
      <c r="E68" s="453">
        <f t="shared" ref="E68:E84" si="43">F68+U68+BG68</f>
        <v>0.02</v>
      </c>
      <c r="F68" s="453">
        <f t="shared" ref="F68:F84" si="44">G68+K68+L68+M68+R68+S68+T68</f>
        <v>0</v>
      </c>
      <c r="G68" s="453">
        <f t="shared" si="42"/>
        <v>0</v>
      </c>
      <c r="H68" s="454"/>
      <c r="I68" s="455"/>
      <c r="J68" s="455"/>
      <c r="K68" s="486"/>
      <c r="L68" s="486"/>
      <c r="M68" s="453">
        <f t="shared" ref="M68:M84" si="45">SUM(N68:P68)</f>
        <v>0</v>
      </c>
      <c r="N68" s="486"/>
      <c r="O68" s="455"/>
      <c r="P68" s="486"/>
      <c r="Q68" s="455"/>
      <c r="R68" s="486"/>
      <c r="S68" s="455"/>
      <c r="T68" s="455"/>
      <c r="U68" s="453">
        <f t="shared" ref="U68:U84" si="46">V68+W68+X68+Y68+Z68+AA68+AB68+AC68+AD68+AU68+AV68+AW68+AX68+AY68+AZ68+BA68+BB68+BC68+BD68+BE68+BF68</f>
        <v>0</v>
      </c>
      <c r="V68" s="455"/>
      <c r="W68" s="455"/>
      <c r="X68" s="455"/>
      <c r="Y68" s="455"/>
      <c r="Z68" s="486"/>
      <c r="AA68" s="455"/>
      <c r="AB68" s="455"/>
      <c r="AC68" s="455"/>
      <c r="AD68" s="456">
        <f t="shared" ref="AD68:AD84" si="47">SUM(AE68:AT68)</f>
        <v>0</v>
      </c>
      <c r="AE68" s="486"/>
      <c r="AF68" s="486"/>
      <c r="AG68" s="455"/>
      <c r="AH68" s="455"/>
      <c r="AI68" s="486"/>
      <c r="AJ68" s="455"/>
      <c r="AK68" s="486"/>
      <c r="AL68" s="455"/>
      <c r="AM68" s="455"/>
      <c r="AN68" s="455"/>
      <c r="AO68" s="455"/>
      <c r="AP68" s="455"/>
      <c r="AQ68" s="455"/>
      <c r="AR68" s="455"/>
      <c r="AS68" s="455"/>
      <c r="AT68" s="455"/>
      <c r="AU68" s="455"/>
      <c r="AV68" s="486"/>
      <c r="AW68" s="455"/>
      <c r="AX68" s="455"/>
      <c r="AY68" s="486"/>
      <c r="AZ68" s="486"/>
      <c r="BA68" s="455"/>
      <c r="BB68" s="455"/>
      <c r="BC68" s="455"/>
      <c r="BD68" s="486"/>
      <c r="BE68" s="455"/>
      <c r="BF68" s="455"/>
      <c r="BG68" s="453">
        <f t="shared" ref="BG68:BG86" si="48">BH68+BI68+BJ68</f>
        <v>0.02</v>
      </c>
      <c r="BH68" s="452"/>
      <c r="BI68" s="451">
        <v>0.02</v>
      </c>
      <c r="BJ68" s="452"/>
      <c r="BK68" s="458" t="s">
        <v>409</v>
      </c>
      <c r="BL68" s="459" t="s">
        <v>161</v>
      </c>
      <c r="BM68" s="451"/>
      <c r="BN68" s="451" t="s">
        <v>121</v>
      </c>
      <c r="BO68" s="451" t="s">
        <v>568</v>
      </c>
      <c r="BP68" s="451" t="s">
        <v>606</v>
      </c>
      <c r="BQ68" s="461" t="s">
        <v>392</v>
      </c>
      <c r="BS68" s="487"/>
      <c r="BT68" s="463" t="s">
        <v>124</v>
      </c>
      <c r="BU68" s="464"/>
      <c r="BZ68" s="462">
        <f t="shared" ref="BZ68:BZ72" si="49">SUM(G68:BJ68)</f>
        <v>0.04</v>
      </c>
      <c r="CZ68" s="462" t="s">
        <v>482</v>
      </c>
      <c r="DR68" s="466" t="s">
        <v>852</v>
      </c>
      <c r="DS68" s="462" t="s">
        <v>907</v>
      </c>
    </row>
    <row r="69" spans="1:123" s="462" customFormat="1" ht="65.099999999999994" customHeight="1" x14ac:dyDescent="0.3">
      <c r="A69" s="451">
        <v>51</v>
      </c>
      <c r="B69" s="452" t="s">
        <v>331</v>
      </c>
      <c r="C69" s="453">
        <f t="shared" si="39"/>
        <v>0.03</v>
      </c>
      <c r="D69" s="453"/>
      <c r="E69" s="453">
        <f t="shared" si="43"/>
        <v>0.03</v>
      </c>
      <c r="F69" s="453">
        <f t="shared" si="44"/>
        <v>0</v>
      </c>
      <c r="G69" s="453">
        <f t="shared" si="42"/>
        <v>0</v>
      </c>
      <c r="H69" s="454"/>
      <c r="I69" s="455"/>
      <c r="J69" s="455"/>
      <c r="K69" s="486"/>
      <c r="L69" s="486"/>
      <c r="M69" s="453">
        <f t="shared" si="45"/>
        <v>0</v>
      </c>
      <c r="N69" s="486"/>
      <c r="O69" s="455"/>
      <c r="P69" s="486"/>
      <c r="Q69" s="455"/>
      <c r="R69" s="486"/>
      <c r="S69" s="455"/>
      <c r="T69" s="455"/>
      <c r="U69" s="453">
        <f t="shared" si="46"/>
        <v>0</v>
      </c>
      <c r="V69" s="455"/>
      <c r="W69" s="455"/>
      <c r="X69" s="455"/>
      <c r="Y69" s="455"/>
      <c r="Z69" s="486"/>
      <c r="AA69" s="455"/>
      <c r="AB69" s="455"/>
      <c r="AC69" s="455"/>
      <c r="AD69" s="456">
        <f t="shared" si="47"/>
        <v>0</v>
      </c>
      <c r="AE69" s="486"/>
      <c r="AF69" s="486"/>
      <c r="AG69" s="455"/>
      <c r="AH69" s="455"/>
      <c r="AI69" s="486"/>
      <c r="AJ69" s="455"/>
      <c r="AK69" s="486"/>
      <c r="AL69" s="455"/>
      <c r="AM69" s="455"/>
      <c r="AN69" s="455"/>
      <c r="AO69" s="455"/>
      <c r="AP69" s="455"/>
      <c r="AQ69" s="455"/>
      <c r="AR69" s="455"/>
      <c r="AS69" s="455"/>
      <c r="AT69" s="455"/>
      <c r="AU69" s="455"/>
      <c r="AV69" s="486"/>
      <c r="AW69" s="455"/>
      <c r="AX69" s="455"/>
      <c r="AY69" s="486"/>
      <c r="AZ69" s="486"/>
      <c r="BA69" s="455"/>
      <c r="BB69" s="455"/>
      <c r="BC69" s="455"/>
      <c r="BD69" s="486"/>
      <c r="BE69" s="455"/>
      <c r="BF69" s="455"/>
      <c r="BG69" s="453">
        <f t="shared" si="48"/>
        <v>0.03</v>
      </c>
      <c r="BH69" s="452"/>
      <c r="BI69" s="451">
        <v>0.03</v>
      </c>
      <c r="BJ69" s="452"/>
      <c r="BK69" s="458" t="s">
        <v>409</v>
      </c>
      <c r="BL69" s="459" t="s">
        <v>161</v>
      </c>
      <c r="BM69" s="451"/>
      <c r="BN69" s="451" t="s">
        <v>121</v>
      </c>
      <c r="BO69" s="451" t="s">
        <v>568</v>
      </c>
      <c r="BP69" s="451" t="s">
        <v>606</v>
      </c>
      <c r="BQ69" s="461" t="s">
        <v>392</v>
      </c>
      <c r="BS69" s="487"/>
      <c r="BT69" s="463" t="s">
        <v>124</v>
      </c>
      <c r="BU69" s="464"/>
      <c r="BZ69" s="462">
        <f t="shared" si="49"/>
        <v>0.06</v>
      </c>
      <c r="DR69" s="466" t="s">
        <v>852</v>
      </c>
      <c r="DS69" s="462" t="s">
        <v>907</v>
      </c>
    </row>
    <row r="70" spans="1:123" s="462" customFormat="1" ht="56.25" x14ac:dyDescent="0.3">
      <c r="A70" s="451">
        <v>52</v>
      </c>
      <c r="B70" s="452" t="s">
        <v>332</v>
      </c>
      <c r="C70" s="453">
        <f t="shared" si="39"/>
        <v>0.03</v>
      </c>
      <c r="D70" s="453"/>
      <c r="E70" s="453">
        <f t="shared" si="43"/>
        <v>0.03</v>
      </c>
      <c r="F70" s="453">
        <f t="shared" si="44"/>
        <v>0</v>
      </c>
      <c r="G70" s="453">
        <f t="shared" si="42"/>
        <v>0</v>
      </c>
      <c r="H70" s="454"/>
      <c r="I70" s="455"/>
      <c r="J70" s="455"/>
      <c r="K70" s="486"/>
      <c r="L70" s="486"/>
      <c r="M70" s="453">
        <f t="shared" si="45"/>
        <v>0</v>
      </c>
      <c r="N70" s="486"/>
      <c r="O70" s="455"/>
      <c r="P70" s="486"/>
      <c r="Q70" s="455"/>
      <c r="R70" s="486"/>
      <c r="S70" s="455"/>
      <c r="T70" s="455"/>
      <c r="U70" s="453">
        <f t="shared" si="46"/>
        <v>0</v>
      </c>
      <c r="V70" s="455"/>
      <c r="W70" s="455"/>
      <c r="X70" s="455"/>
      <c r="Y70" s="455"/>
      <c r="Z70" s="486"/>
      <c r="AA70" s="455"/>
      <c r="AB70" s="455"/>
      <c r="AC70" s="455"/>
      <c r="AD70" s="456">
        <f t="shared" si="47"/>
        <v>0</v>
      </c>
      <c r="AE70" s="486"/>
      <c r="AF70" s="486"/>
      <c r="AG70" s="455"/>
      <c r="AH70" s="455"/>
      <c r="AI70" s="486"/>
      <c r="AJ70" s="455"/>
      <c r="AK70" s="486"/>
      <c r="AL70" s="455"/>
      <c r="AM70" s="455"/>
      <c r="AN70" s="455"/>
      <c r="AO70" s="455"/>
      <c r="AP70" s="455"/>
      <c r="AQ70" s="455"/>
      <c r="AR70" s="455"/>
      <c r="AS70" s="455"/>
      <c r="AT70" s="455"/>
      <c r="AU70" s="455"/>
      <c r="AV70" s="486"/>
      <c r="AW70" s="455"/>
      <c r="AX70" s="455"/>
      <c r="AY70" s="486"/>
      <c r="AZ70" s="486"/>
      <c r="BA70" s="455"/>
      <c r="BB70" s="455"/>
      <c r="BC70" s="455"/>
      <c r="BD70" s="486"/>
      <c r="BE70" s="455"/>
      <c r="BF70" s="455"/>
      <c r="BG70" s="453">
        <f t="shared" si="48"/>
        <v>0.03</v>
      </c>
      <c r="BH70" s="452"/>
      <c r="BI70" s="451">
        <v>0.03</v>
      </c>
      <c r="BJ70" s="452"/>
      <c r="BK70" s="458" t="s">
        <v>409</v>
      </c>
      <c r="BL70" s="459" t="s">
        <v>161</v>
      </c>
      <c r="BM70" s="451"/>
      <c r="BN70" s="451" t="s">
        <v>121</v>
      </c>
      <c r="BO70" s="451" t="s">
        <v>568</v>
      </c>
      <c r="BP70" s="451" t="s">
        <v>606</v>
      </c>
      <c r="BQ70" s="461" t="s">
        <v>392</v>
      </c>
      <c r="BS70" s="487"/>
      <c r="BT70" s="463" t="s">
        <v>124</v>
      </c>
      <c r="BU70" s="464"/>
      <c r="BZ70" s="462">
        <f t="shared" si="49"/>
        <v>0.06</v>
      </c>
      <c r="DR70" s="466" t="s">
        <v>852</v>
      </c>
      <c r="DS70" s="462" t="s">
        <v>907</v>
      </c>
    </row>
    <row r="71" spans="1:123" s="462" customFormat="1" ht="56.25" x14ac:dyDescent="0.3">
      <c r="A71" s="451">
        <v>53</v>
      </c>
      <c r="B71" s="452" t="s">
        <v>491</v>
      </c>
      <c r="C71" s="453">
        <f t="shared" si="39"/>
        <v>0.03</v>
      </c>
      <c r="D71" s="453"/>
      <c r="E71" s="453">
        <f t="shared" si="43"/>
        <v>0.03</v>
      </c>
      <c r="F71" s="453">
        <f t="shared" si="44"/>
        <v>0</v>
      </c>
      <c r="G71" s="453">
        <f t="shared" si="42"/>
        <v>0</v>
      </c>
      <c r="H71" s="454"/>
      <c r="I71" s="455"/>
      <c r="J71" s="455"/>
      <c r="K71" s="486"/>
      <c r="L71" s="486"/>
      <c r="M71" s="453">
        <f t="shared" si="45"/>
        <v>0</v>
      </c>
      <c r="N71" s="486"/>
      <c r="O71" s="455"/>
      <c r="P71" s="486"/>
      <c r="Q71" s="455"/>
      <c r="R71" s="486"/>
      <c r="S71" s="455"/>
      <c r="T71" s="455"/>
      <c r="U71" s="453">
        <f t="shared" si="46"/>
        <v>0</v>
      </c>
      <c r="V71" s="455"/>
      <c r="W71" s="455"/>
      <c r="X71" s="455"/>
      <c r="Y71" s="455"/>
      <c r="Z71" s="486"/>
      <c r="AA71" s="455"/>
      <c r="AB71" s="455"/>
      <c r="AC71" s="455"/>
      <c r="AD71" s="456">
        <f t="shared" si="47"/>
        <v>0</v>
      </c>
      <c r="AE71" s="486"/>
      <c r="AF71" s="486"/>
      <c r="AG71" s="455"/>
      <c r="AH71" s="455"/>
      <c r="AI71" s="486"/>
      <c r="AJ71" s="455"/>
      <c r="AK71" s="486"/>
      <c r="AL71" s="455"/>
      <c r="AM71" s="455"/>
      <c r="AN71" s="455"/>
      <c r="AO71" s="455"/>
      <c r="AP71" s="455"/>
      <c r="AQ71" s="455"/>
      <c r="AR71" s="455"/>
      <c r="AS71" s="455"/>
      <c r="AT71" s="455"/>
      <c r="AU71" s="455"/>
      <c r="AV71" s="486"/>
      <c r="AW71" s="455"/>
      <c r="AX71" s="455"/>
      <c r="AY71" s="486"/>
      <c r="AZ71" s="486"/>
      <c r="BA71" s="455"/>
      <c r="BB71" s="455"/>
      <c r="BC71" s="455"/>
      <c r="BD71" s="486"/>
      <c r="BE71" s="455"/>
      <c r="BF71" s="455"/>
      <c r="BG71" s="453">
        <f t="shared" si="48"/>
        <v>0.03</v>
      </c>
      <c r="BH71" s="452"/>
      <c r="BI71" s="451">
        <v>0.03</v>
      </c>
      <c r="BJ71" s="452"/>
      <c r="BK71" s="458" t="s">
        <v>409</v>
      </c>
      <c r="BL71" s="459" t="s">
        <v>161</v>
      </c>
      <c r="BM71" s="451"/>
      <c r="BN71" s="451" t="s">
        <v>121</v>
      </c>
      <c r="BO71" s="451" t="s">
        <v>568</v>
      </c>
      <c r="BP71" s="451" t="s">
        <v>606</v>
      </c>
      <c r="BQ71" s="461" t="s">
        <v>392</v>
      </c>
      <c r="BS71" s="487"/>
      <c r="BT71" s="463" t="s">
        <v>124</v>
      </c>
      <c r="BU71" s="464"/>
      <c r="BZ71" s="462">
        <f t="shared" si="49"/>
        <v>0.06</v>
      </c>
      <c r="DR71" s="466" t="s">
        <v>852</v>
      </c>
      <c r="DS71" s="462" t="s">
        <v>907</v>
      </c>
    </row>
    <row r="72" spans="1:123" ht="56.25" x14ac:dyDescent="0.3">
      <c r="A72" s="149">
        <v>54</v>
      </c>
      <c r="B72" s="56" t="s">
        <v>780</v>
      </c>
      <c r="C72" s="140">
        <f t="shared" si="39"/>
        <v>0.1</v>
      </c>
      <c r="D72" s="140"/>
      <c r="E72" s="140">
        <f t="shared" si="43"/>
        <v>0.1</v>
      </c>
      <c r="F72" s="140">
        <f t="shared" si="44"/>
        <v>0.1</v>
      </c>
      <c r="G72" s="140">
        <f t="shared" si="42"/>
        <v>0</v>
      </c>
      <c r="H72" s="157"/>
      <c r="I72" s="157"/>
      <c r="J72" s="157"/>
      <c r="K72" s="157">
        <v>0.1</v>
      </c>
      <c r="L72" s="157"/>
      <c r="M72" s="140">
        <f t="shared" si="45"/>
        <v>0</v>
      </c>
      <c r="N72" s="157"/>
      <c r="O72" s="157"/>
      <c r="P72" s="168"/>
      <c r="Q72" s="157"/>
      <c r="R72" s="157"/>
      <c r="S72" s="157"/>
      <c r="T72" s="157"/>
      <c r="U72" s="140">
        <f t="shared" si="46"/>
        <v>0</v>
      </c>
      <c r="V72" s="157"/>
      <c r="W72" s="157"/>
      <c r="X72" s="157"/>
      <c r="Y72" s="157"/>
      <c r="Z72" s="157"/>
      <c r="AA72" s="157"/>
      <c r="AB72" s="157"/>
      <c r="AC72" s="157"/>
      <c r="AD72" s="141">
        <f t="shared" si="47"/>
        <v>0</v>
      </c>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40">
        <f t="shared" si="48"/>
        <v>0</v>
      </c>
      <c r="BH72" s="56"/>
      <c r="BI72" s="56"/>
      <c r="BJ72" s="56"/>
      <c r="BK72" s="152" t="s">
        <v>409</v>
      </c>
      <c r="BL72" s="156" t="s">
        <v>161</v>
      </c>
      <c r="BM72" s="149"/>
      <c r="BN72" s="149" t="s">
        <v>121</v>
      </c>
      <c r="BO72" s="149" t="s">
        <v>512</v>
      </c>
      <c r="BP72" s="149" t="s">
        <v>606</v>
      </c>
      <c r="BQ72" s="60" t="s">
        <v>392</v>
      </c>
      <c r="BR72" s="46"/>
      <c r="BS72" s="46"/>
      <c r="BT72" s="170" t="s">
        <v>133</v>
      </c>
      <c r="BU72" s="46"/>
      <c r="BV72" s="46"/>
      <c r="BW72" s="46"/>
      <c r="BX72" s="46"/>
      <c r="BY72" s="46"/>
      <c r="BZ72" s="46">
        <f t="shared" si="49"/>
        <v>0.1</v>
      </c>
      <c r="CA72" s="46"/>
      <c r="CB72" s="46"/>
      <c r="CC72" s="46"/>
      <c r="CD72" s="46"/>
      <c r="CE72" s="46"/>
      <c r="CF72" s="232"/>
      <c r="CG72" s="46"/>
      <c r="CH72" s="46"/>
      <c r="CI72" s="46"/>
      <c r="CJ72" s="46"/>
      <c r="CK72" s="46"/>
      <c r="CL72" s="46"/>
      <c r="CM72" s="46"/>
      <c r="CN72" s="46"/>
      <c r="CO72" s="46"/>
      <c r="CP72" s="46"/>
      <c r="CQ72" s="46"/>
      <c r="CR72" s="46"/>
      <c r="CS72" s="46"/>
      <c r="CT72" s="46"/>
      <c r="CU72" s="46"/>
      <c r="CV72" s="46"/>
      <c r="CW72" s="46"/>
      <c r="CX72" s="46"/>
      <c r="CY72" s="46"/>
      <c r="DF72" s="46" t="s">
        <v>774</v>
      </c>
      <c r="DR72" s="19" t="s">
        <v>852</v>
      </c>
    </row>
    <row r="73" spans="1:123" s="250" customFormat="1" ht="59.65" customHeight="1" x14ac:dyDescent="0.3">
      <c r="A73" s="149">
        <v>55</v>
      </c>
      <c r="B73" s="240" t="s">
        <v>807</v>
      </c>
      <c r="C73" s="241">
        <f t="shared" ref="C73:C90" si="50">D73+E73</f>
        <v>0.6</v>
      </c>
      <c r="D73" s="241"/>
      <c r="E73" s="241">
        <f t="shared" si="43"/>
        <v>0.6</v>
      </c>
      <c r="F73" s="241">
        <f t="shared" si="44"/>
        <v>0.6</v>
      </c>
      <c r="G73" s="241">
        <f t="shared" si="42"/>
        <v>0</v>
      </c>
      <c r="H73" s="242"/>
      <c r="I73" s="243"/>
      <c r="J73" s="243"/>
      <c r="K73" s="244"/>
      <c r="L73" s="244"/>
      <c r="M73" s="241">
        <f t="shared" si="45"/>
        <v>0.6</v>
      </c>
      <c r="N73" s="244"/>
      <c r="O73" s="243"/>
      <c r="P73" s="244">
        <v>0.6</v>
      </c>
      <c r="Q73" s="243"/>
      <c r="R73" s="244"/>
      <c r="S73" s="243"/>
      <c r="T73" s="243"/>
      <c r="U73" s="241">
        <f t="shared" si="46"/>
        <v>0</v>
      </c>
      <c r="V73" s="243"/>
      <c r="W73" s="243"/>
      <c r="X73" s="243"/>
      <c r="Y73" s="243"/>
      <c r="Z73" s="244"/>
      <c r="AA73" s="243"/>
      <c r="AB73" s="243"/>
      <c r="AC73" s="243"/>
      <c r="AD73" s="245">
        <f t="shared" si="47"/>
        <v>0</v>
      </c>
      <c r="AE73" s="244"/>
      <c r="AF73" s="244"/>
      <c r="AG73" s="243"/>
      <c r="AH73" s="243"/>
      <c r="AI73" s="244"/>
      <c r="AJ73" s="243"/>
      <c r="AK73" s="244"/>
      <c r="AL73" s="243"/>
      <c r="AM73" s="243"/>
      <c r="AN73" s="243"/>
      <c r="AO73" s="243"/>
      <c r="AP73" s="243"/>
      <c r="AQ73" s="243"/>
      <c r="AR73" s="243"/>
      <c r="AS73" s="243"/>
      <c r="AT73" s="243"/>
      <c r="AU73" s="243"/>
      <c r="AV73" s="244"/>
      <c r="AW73" s="243"/>
      <c r="AX73" s="243"/>
      <c r="AY73" s="244"/>
      <c r="AZ73" s="244"/>
      <c r="BA73" s="243"/>
      <c r="BB73" s="243"/>
      <c r="BC73" s="243"/>
      <c r="BD73" s="244"/>
      <c r="BE73" s="243"/>
      <c r="BF73" s="243"/>
      <c r="BG73" s="241">
        <f t="shared" si="48"/>
        <v>0</v>
      </c>
      <c r="BH73" s="246"/>
      <c r="BI73" s="239"/>
      <c r="BJ73" s="246"/>
      <c r="BK73" s="247" t="s">
        <v>409</v>
      </c>
      <c r="BL73" s="248" t="s">
        <v>161</v>
      </c>
      <c r="BM73" s="239"/>
      <c r="BN73" s="248" t="s">
        <v>79</v>
      </c>
      <c r="BO73" s="239" t="s">
        <v>810</v>
      </c>
      <c r="BP73" s="239" t="s">
        <v>606</v>
      </c>
      <c r="BQ73" s="249" t="s">
        <v>392</v>
      </c>
      <c r="BS73" s="251"/>
      <c r="BT73" s="252" t="s">
        <v>79</v>
      </c>
      <c r="BU73" s="251"/>
      <c r="BZ73" s="250">
        <f t="shared" ref="BZ73:BZ88" si="51">SUM(G73:BJ73)</f>
        <v>1.2</v>
      </c>
      <c r="DM73" s="250" t="s">
        <v>806</v>
      </c>
      <c r="DO73" s="240" t="s">
        <v>664</v>
      </c>
      <c r="DR73" s="19" t="s">
        <v>852</v>
      </c>
    </row>
    <row r="74" spans="1:123" s="250" customFormat="1" ht="37.5" x14ac:dyDescent="0.3">
      <c r="A74" s="779">
        <v>55</v>
      </c>
      <c r="B74" s="786" t="s">
        <v>807</v>
      </c>
      <c r="C74" s="241">
        <f t="shared" si="50"/>
        <v>43.51</v>
      </c>
      <c r="D74" s="241"/>
      <c r="E74" s="241">
        <f t="shared" si="43"/>
        <v>43.51</v>
      </c>
      <c r="F74" s="241">
        <f t="shared" si="44"/>
        <v>43.51</v>
      </c>
      <c r="G74" s="241">
        <f t="shared" si="42"/>
        <v>0</v>
      </c>
      <c r="H74" s="244"/>
      <c r="I74" s="243"/>
      <c r="J74" s="243"/>
      <c r="K74" s="243"/>
      <c r="L74" s="243"/>
      <c r="M74" s="241">
        <f t="shared" si="45"/>
        <v>43.51</v>
      </c>
      <c r="N74" s="243"/>
      <c r="O74" s="243"/>
      <c r="P74" s="244">
        <v>43.51</v>
      </c>
      <c r="Q74" s="243"/>
      <c r="R74" s="243"/>
      <c r="S74" s="243"/>
      <c r="T74" s="243"/>
      <c r="U74" s="241">
        <f t="shared" si="46"/>
        <v>0</v>
      </c>
      <c r="V74" s="243"/>
      <c r="W74" s="243"/>
      <c r="X74" s="243"/>
      <c r="Y74" s="243"/>
      <c r="Z74" s="243"/>
      <c r="AA74" s="243"/>
      <c r="AB74" s="243"/>
      <c r="AC74" s="243"/>
      <c r="AD74" s="245">
        <f t="shared" si="47"/>
        <v>0</v>
      </c>
      <c r="AE74" s="244"/>
      <c r="AF74" s="244"/>
      <c r="AG74" s="243"/>
      <c r="AH74" s="243"/>
      <c r="AI74" s="244"/>
      <c r="AJ74" s="243"/>
      <c r="AK74" s="244"/>
      <c r="AL74" s="243"/>
      <c r="AM74" s="243"/>
      <c r="AN74" s="243"/>
      <c r="AO74" s="243"/>
      <c r="AP74" s="243"/>
      <c r="AQ74" s="243"/>
      <c r="AR74" s="243"/>
      <c r="AS74" s="243"/>
      <c r="AT74" s="243"/>
      <c r="AU74" s="243"/>
      <c r="AV74" s="243"/>
      <c r="AW74" s="243"/>
      <c r="AX74" s="243"/>
      <c r="AY74" s="244"/>
      <c r="AZ74" s="244"/>
      <c r="BA74" s="243"/>
      <c r="BB74" s="243"/>
      <c r="BC74" s="243"/>
      <c r="BD74" s="244"/>
      <c r="BE74" s="243"/>
      <c r="BF74" s="243"/>
      <c r="BG74" s="241">
        <f t="shared" si="48"/>
        <v>0</v>
      </c>
      <c r="BH74" s="246"/>
      <c r="BI74" s="246"/>
      <c r="BJ74" s="246"/>
      <c r="BK74" s="247" t="s">
        <v>409</v>
      </c>
      <c r="BL74" s="248" t="s">
        <v>161</v>
      </c>
      <c r="BM74" s="239"/>
      <c r="BN74" s="248" t="s">
        <v>79</v>
      </c>
      <c r="BO74" s="779" t="s">
        <v>810</v>
      </c>
      <c r="BP74" s="798" t="s">
        <v>606</v>
      </c>
      <c r="BQ74" s="249" t="s">
        <v>392</v>
      </c>
      <c r="BR74" s="250" t="s">
        <v>404</v>
      </c>
      <c r="BS74" s="254"/>
      <c r="BT74" s="251" t="s">
        <v>267</v>
      </c>
      <c r="BU74" s="254"/>
      <c r="BZ74" s="250">
        <f t="shared" si="51"/>
        <v>87.02</v>
      </c>
      <c r="CE74" s="250" t="s">
        <v>516</v>
      </c>
      <c r="DM74" s="250" t="s">
        <v>806</v>
      </c>
      <c r="DO74" s="786" t="s">
        <v>358</v>
      </c>
      <c r="DR74" s="809" t="s">
        <v>852</v>
      </c>
    </row>
    <row r="75" spans="1:123" s="250" customFormat="1" ht="37.5" x14ac:dyDescent="0.3">
      <c r="A75" s="779"/>
      <c r="B75" s="786"/>
      <c r="C75" s="241">
        <f t="shared" si="50"/>
        <v>2.14</v>
      </c>
      <c r="D75" s="241"/>
      <c r="E75" s="241">
        <f t="shared" si="43"/>
        <v>2.14</v>
      </c>
      <c r="F75" s="241">
        <f t="shared" si="44"/>
        <v>2.14</v>
      </c>
      <c r="G75" s="241">
        <f t="shared" si="42"/>
        <v>0</v>
      </c>
      <c r="H75" s="244"/>
      <c r="I75" s="243"/>
      <c r="J75" s="243"/>
      <c r="K75" s="243">
        <v>2.14</v>
      </c>
      <c r="L75" s="243"/>
      <c r="M75" s="241">
        <f t="shared" si="45"/>
        <v>0</v>
      </c>
      <c r="N75" s="243"/>
      <c r="O75" s="243"/>
      <c r="P75" s="244"/>
      <c r="Q75" s="243"/>
      <c r="R75" s="243"/>
      <c r="S75" s="243"/>
      <c r="T75" s="243"/>
      <c r="U75" s="241">
        <f t="shared" si="46"/>
        <v>0</v>
      </c>
      <c r="V75" s="243"/>
      <c r="W75" s="243"/>
      <c r="X75" s="243"/>
      <c r="Y75" s="243"/>
      <c r="Z75" s="243"/>
      <c r="AA75" s="243"/>
      <c r="AB75" s="243"/>
      <c r="AC75" s="243"/>
      <c r="AD75" s="245">
        <f t="shared" si="47"/>
        <v>0</v>
      </c>
      <c r="AE75" s="244"/>
      <c r="AF75" s="244"/>
      <c r="AG75" s="243"/>
      <c r="AH75" s="243"/>
      <c r="AI75" s="244"/>
      <c r="AJ75" s="243"/>
      <c r="AK75" s="244"/>
      <c r="AL75" s="243"/>
      <c r="AM75" s="243"/>
      <c r="AN75" s="243"/>
      <c r="AO75" s="243"/>
      <c r="AP75" s="243"/>
      <c r="AQ75" s="243"/>
      <c r="AR75" s="243"/>
      <c r="AS75" s="243"/>
      <c r="AT75" s="243"/>
      <c r="AU75" s="243"/>
      <c r="AV75" s="243"/>
      <c r="AW75" s="243"/>
      <c r="AX75" s="243"/>
      <c r="AY75" s="244"/>
      <c r="AZ75" s="244"/>
      <c r="BA75" s="243"/>
      <c r="BB75" s="243"/>
      <c r="BC75" s="243"/>
      <c r="BD75" s="244"/>
      <c r="BE75" s="243"/>
      <c r="BF75" s="243"/>
      <c r="BG75" s="241">
        <f t="shared" si="48"/>
        <v>0</v>
      </c>
      <c r="BH75" s="246"/>
      <c r="BI75" s="246"/>
      <c r="BJ75" s="246"/>
      <c r="BK75" s="247" t="s">
        <v>409</v>
      </c>
      <c r="BL75" s="248" t="s">
        <v>161</v>
      </c>
      <c r="BM75" s="239"/>
      <c r="BN75" s="255" t="s">
        <v>121</v>
      </c>
      <c r="BO75" s="779"/>
      <c r="BP75" s="804"/>
      <c r="BQ75" s="249" t="s">
        <v>392</v>
      </c>
      <c r="BR75" s="250" t="s">
        <v>404</v>
      </c>
      <c r="BS75" s="254"/>
      <c r="BT75" s="251" t="s">
        <v>267</v>
      </c>
      <c r="BU75" s="254"/>
      <c r="BZ75" s="250">
        <f t="shared" si="51"/>
        <v>2.14</v>
      </c>
      <c r="DO75" s="786"/>
      <c r="DR75" s="811"/>
    </row>
    <row r="76" spans="1:123" s="250" customFormat="1" ht="37.5" x14ac:dyDescent="0.3">
      <c r="A76" s="779"/>
      <c r="B76" s="786"/>
      <c r="C76" s="241">
        <f t="shared" si="50"/>
        <v>3.75</v>
      </c>
      <c r="D76" s="241"/>
      <c r="E76" s="241">
        <f t="shared" si="43"/>
        <v>3.75</v>
      </c>
      <c r="F76" s="241">
        <f t="shared" si="44"/>
        <v>0</v>
      </c>
      <c r="G76" s="241">
        <f t="shared" si="42"/>
        <v>0</v>
      </c>
      <c r="H76" s="244"/>
      <c r="I76" s="243"/>
      <c r="J76" s="243"/>
      <c r="K76" s="243"/>
      <c r="L76" s="243"/>
      <c r="M76" s="241">
        <f t="shared" si="45"/>
        <v>0</v>
      </c>
      <c r="N76" s="243"/>
      <c r="O76" s="243"/>
      <c r="P76" s="244"/>
      <c r="Q76" s="243"/>
      <c r="R76" s="243"/>
      <c r="S76" s="243"/>
      <c r="T76" s="243"/>
      <c r="U76" s="241">
        <f t="shared" si="46"/>
        <v>3.75</v>
      </c>
      <c r="V76" s="243"/>
      <c r="W76" s="243"/>
      <c r="X76" s="243"/>
      <c r="Y76" s="243"/>
      <c r="Z76" s="243"/>
      <c r="AA76" s="243"/>
      <c r="AB76" s="243"/>
      <c r="AC76" s="243"/>
      <c r="AD76" s="245">
        <f t="shared" si="47"/>
        <v>0</v>
      </c>
      <c r="AE76" s="244"/>
      <c r="AF76" s="244"/>
      <c r="AG76" s="243"/>
      <c r="AH76" s="243"/>
      <c r="AI76" s="244"/>
      <c r="AJ76" s="243"/>
      <c r="AK76" s="244"/>
      <c r="AL76" s="243"/>
      <c r="AM76" s="243"/>
      <c r="AN76" s="243"/>
      <c r="AO76" s="243"/>
      <c r="AP76" s="243"/>
      <c r="AQ76" s="243"/>
      <c r="AR76" s="243"/>
      <c r="AS76" s="243"/>
      <c r="AT76" s="243"/>
      <c r="AU76" s="243"/>
      <c r="AV76" s="243"/>
      <c r="AW76" s="243"/>
      <c r="AX76" s="243"/>
      <c r="AY76" s="244"/>
      <c r="AZ76" s="244"/>
      <c r="BA76" s="243"/>
      <c r="BB76" s="243"/>
      <c r="BC76" s="243"/>
      <c r="BD76" s="244">
        <v>3.75</v>
      </c>
      <c r="BE76" s="243"/>
      <c r="BF76" s="243"/>
      <c r="BG76" s="241">
        <f t="shared" si="48"/>
        <v>0</v>
      </c>
      <c r="BH76" s="246"/>
      <c r="BI76" s="246"/>
      <c r="BJ76" s="246"/>
      <c r="BK76" s="247" t="s">
        <v>409</v>
      </c>
      <c r="BL76" s="248" t="s">
        <v>161</v>
      </c>
      <c r="BM76" s="239"/>
      <c r="BN76" s="255" t="s">
        <v>119</v>
      </c>
      <c r="BO76" s="779"/>
      <c r="BP76" s="799"/>
      <c r="BQ76" s="249"/>
      <c r="BS76" s="254"/>
      <c r="BT76" s="251"/>
      <c r="BU76" s="254"/>
      <c r="DO76" s="786"/>
      <c r="DR76" s="810"/>
    </row>
    <row r="77" spans="1:123" s="256" customFormat="1" ht="37.5" x14ac:dyDescent="0.3">
      <c r="A77" s="779">
        <v>56</v>
      </c>
      <c r="B77" s="784" t="s">
        <v>807</v>
      </c>
      <c r="C77" s="241">
        <f t="shared" si="50"/>
        <v>44.76</v>
      </c>
      <c r="D77" s="241"/>
      <c r="E77" s="241">
        <f t="shared" si="43"/>
        <v>44.76</v>
      </c>
      <c r="F77" s="241">
        <f t="shared" si="44"/>
        <v>44.76</v>
      </c>
      <c r="G77" s="241">
        <f t="shared" si="42"/>
        <v>0</v>
      </c>
      <c r="H77" s="244"/>
      <c r="I77" s="243"/>
      <c r="J77" s="243"/>
      <c r="K77" s="243"/>
      <c r="L77" s="243"/>
      <c r="M77" s="241">
        <f t="shared" si="45"/>
        <v>44.76</v>
      </c>
      <c r="N77" s="243"/>
      <c r="O77" s="243"/>
      <c r="P77" s="244">
        <v>44.76</v>
      </c>
      <c r="Q77" s="243"/>
      <c r="R77" s="243"/>
      <c r="S77" s="243"/>
      <c r="T77" s="243"/>
      <c r="U77" s="241">
        <f t="shared" si="46"/>
        <v>0</v>
      </c>
      <c r="V77" s="243"/>
      <c r="W77" s="243"/>
      <c r="X77" s="243"/>
      <c r="Y77" s="243"/>
      <c r="Z77" s="243"/>
      <c r="AA77" s="243"/>
      <c r="AB77" s="243"/>
      <c r="AC77" s="243"/>
      <c r="AD77" s="245">
        <f t="shared" si="47"/>
        <v>0</v>
      </c>
      <c r="AE77" s="244"/>
      <c r="AF77" s="244"/>
      <c r="AG77" s="243"/>
      <c r="AH77" s="243"/>
      <c r="AI77" s="244"/>
      <c r="AJ77" s="243"/>
      <c r="AK77" s="244"/>
      <c r="AL77" s="243"/>
      <c r="AM77" s="243"/>
      <c r="AN77" s="243"/>
      <c r="AO77" s="243"/>
      <c r="AP77" s="243"/>
      <c r="AQ77" s="243"/>
      <c r="AR77" s="243"/>
      <c r="AS77" s="243"/>
      <c r="AT77" s="243"/>
      <c r="AU77" s="243"/>
      <c r="AV77" s="243"/>
      <c r="AW77" s="243"/>
      <c r="AX77" s="243"/>
      <c r="AY77" s="244"/>
      <c r="AZ77" s="244"/>
      <c r="BA77" s="243"/>
      <c r="BB77" s="243"/>
      <c r="BC77" s="243"/>
      <c r="BD77" s="244"/>
      <c r="BE77" s="243"/>
      <c r="BF77" s="243"/>
      <c r="BG77" s="241">
        <f t="shared" si="48"/>
        <v>0</v>
      </c>
      <c r="BH77" s="246"/>
      <c r="BI77" s="246"/>
      <c r="BJ77" s="246"/>
      <c r="BK77" s="247" t="s">
        <v>409</v>
      </c>
      <c r="BL77" s="248" t="s">
        <v>161</v>
      </c>
      <c r="BM77" s="239"/>
      <c r="BN77" s="248" t="s">
        <v>79</v>
      </c>
      <c r="BO77" s="805" t="s">
        <v>810</v>
      </c>
      <c r="BP77" s="798" t="s">
        <v>606</v>
      </c>
      <c r="BZ77" s="250"/>
      <c r="CE77" s="256" t="s">
        <v>517</v>
      </c>
      <c r="DM77" s="256" t="s">
        <v>806</v>
      </c>
      <c r="DO77" s="784" t="s">
        <v>400</v>
      </c>
      <c r="DR77" s="809" t="s">
        <v>852</v>
      </c>
    </row>
    <row r="78" spans="1:123" s="256" customFormat="1" ht="30.6" customHeight="1" x14ac:dyDescent="0.3">
      <c r="A78" s="779"/>
      <c r="B78" s="784"/>
      <c r="C78" s="241">
        <f t="shared" si="50"/>
        <v>2.36</v>
      </c>
      <c r="D78" s="241"/>
      <c r="E78" s="241">
        <f t="shared" si="43"/>
        <v>2.36</v>
      </c>
      <c r="F78" s="241">
        <f t="shared" si="44"/>
        <v>2.36</v>
      </c>
      <c r="G78" s="241">
        <f t="shared" si="42"/>
        <v>0</v>
      </c>
      <c r="H78" s="244"/>
      <c r="I78" s="243"/>
      <c r="J78" s="243"/>
      <c r="K78" s="243">
        <v>2.36</v>
      </c>
      <c r="L78" s="243"/>
      <c r="M78" s="241">
        <f t="shared" si="45"/>
        <v>0</v>
      </c>
      <c r="N78" s="243"/>
      <c r="O78" s="243"/>
      <c r="P78" s="244"/>
      <c r="Q78" s="243"/>
      <c r="R78" s="243"/>
      <c r="S78" s="243"/>
      <c r="T78" s="243"/>
      <c r="U78" s="241">
        <f t="shared" si="46"/>
        <v>0</v>
      </c>
      <c r="V78" s="243"/>
      <c r="W78" s="243"/>
      <c r="X78" s="243"/>
      <c r="Y78" s="243"/>
      <c r="Z78" s="243"/>
      <c r="AA78" s="243"/>
      <c r="AB78" s="243"/>
      <c r="AC78" s="243"/>
      <c r="AD78" s="245">
        <f t="shared" si="47"/>
        <v>0</v>
      </c>
      <c r="AE78" s="244"/>
      <c r="AF78" s="244"/>
      <c r="AG78" s="243"/>
      <c r="AH78" s="243"/>
      <c r="AI78" s="244"/>
      <c r="AJ78" s="243"/>
      <c r="AK78" s="244"/>
      <c r="AL78" s="243"/>
      <c r="AM78" s="243"/>
      <c r="AN78" s="243"/>
      <c r="AO78" s="243"/>
      <c r="AP78" s="243"/>
      <c r="AQ78" s="243"/>
      <c r="AR78" s="243"/>
      <c r="AS78" s="243"/>
      <c r="AT78" s="243"/>
      <c r="AU78" s="243"/>
      <c r="AV78" s="243"/>
      <c r="AW78" s="243"/>
      <c r="AX78" s="243"/>
      <c r="AY78" s="244"/>
      <c r="AZ78" s="244"/>
      <c r="BA78" s="243"/>
      <c r="BB78" s="243"/>
      <c r="BC78" s="243"/>
      <c r="BD78" s="244"/>
      <c r="BE78" s="243"/>
      <c r="BF78" s="243"/>
      <c r="BG78" s="241">
        <f t="shared" si="48"/>
        <v>0</v>
      </c>
      <c r="BH78" s="246"/>
      <c r="BI78" s="246"/>
      <c r="BJ78" s="246"/>
      <c r="BK78" s="247" t="s">
        <v>409</v>
      </c>
      <c r="BL78" s="248" t="s">
        <v>161</v>
      </c>
      <c r="BM78" s="239"/>
      <c r="BN78" s="248" t="s">
        <v>121</v>
      </c>
      <c r="BO78" s="805"/>
      <c r="BP78" s="799"/>
      <c r="BZ78" s="250"/>
      <c r="DJ78" s="257"/>
      <c r="DO78" s="784"/>
      <c r="DR78" s="810"/>
    </row>
    <row r="79" spans="1:123" s="250" customFormat="1" ht="37.5" x14ac:dyDescent="0.3">
      <c r="A79" s="779">
        <v>57</v>
      </c>
      <c r="B79" s="784" t="s">
        <v>807</v>
      </c>
      <c r="C79" s="241">
        <f t="shared" si="50"/>
        <v>15.18</v>
      </c>
      <c r="D79" s="241"/>
      <c r="E79" s="241">
        <f t="shared" si="43"/>
        <v>15.18</v>
      </c>
      <c r="F79" s="241">
        <f t="shared" si="44"/>
        <v>15.18</v>
      </c>
      <c r="G79" s="241"/>
      <c r="H79" s="244"/>
      <c r="I79" s="243"/>
      <c r="J79" s="243"/>
      <c r="K79" s="258">
        <v>6.11</v>
      </c>
      <c r="L79" s="258"/>
      <c r="M79" s="241">
        <f t="shared" si="45"/>
        <v>9.07</v>
      </c>
      <c r="N79" s="244"/>
      <c r="O79" s="243"/>
      <c r="P79" s="258">
        <v>9.07</v>
      </c>
      <c r="Q79" s="243"/>
      <c r="R79" s="244"/>
      <c r="S79" s="243"/>
      <c r="T79" s="243"/>
      <c r="U79" s="241">
        <f t="shared" si="46"/>
        <v>0</v>
      </c>
      <c r="V79" s="243"/>
      <c r="W79" s="243"/>
      <c r="X79" s="243"/>
      <c r="Y79" s="243"/>
      <c r="Z79" s="244"/>
      <c r="AA79" s="243"/>
      <c r="AB79" s="243"/>
      <c r="AC79" s="243"/>
      <c r="AD79" s="245">
        <f t="shared" si="47"/>
        <v>0</v>
      </c>
      <c r="AE79" s="258"/>
      <c r="AF79" s="258"/>
      <c r="AG79" s="243"/>
      <c r="AH79" s="243"/>
      <c r="AI79" s="258"/>
      <c r="AJ79" s="243"/>
      <c r="AK79" s="258"/>
      <c r="AL79" s="243"/>
      <c r="AM79" s="243"/>
      <c r="AN79" s="243"/>
      <c r="AO79" s="243"/>
      <c r="AP79" s="243"/>
      <c r="AQ79" s="243"/>
      <c r="AR79" s="243"/>
      <c r="AS79" s="243"/>
      <c r="AT79" s="243"/>
      <c r="AU79" s="243"/>
      <c r="AV79" s="244"/>
      <c r="AW79" s="243"/>
      <c r="AX79" s="243"/>
      <c r="AY79" s="258"/>
      <c r="AZ79" s="258"/>
      <c r="BA79" s="243"/>
      <c r="BB79" s="243"/>
      <c r="BC79" s="243"/>
      <c r="BD79" s="258"/>
      <c r="BE79" s="243"/>
      <c r="BF79" s="243"/>
      <c r="BG79" s="241">
        <f t="shared" si="48"/>
        <v>0</v>
      </c>
      <c r="BH79" s="246"/>
      <c r="BI79" s="259"/>
      <c r="BJ79" s="246"/>
      <c r="BK79" s="247" t="s">
        <v>409</v>
      </c>
      <c r="BL79" s="248" t="s">
        <v>161</v>
      </c>
      <c r="BM79" s="239"/>
      <c r="BN79" s="248" t="s">
        <v>79</v>
      </c>
      <c r="BO79" s="779" t="s">
        <v>810</v>
      </c>
      <c r="BP79" s="798" t="s">
        <v>606</v>
      </c>
      <c r="BQ79" s="251"/>
      <c r="BS79" s="251"/>
      <c r="BT79" s="254"/>
      <c r="BU79" s="254"/>
      <c r="CE79" s="250" t="s">
        <v>518</v>
      </c>
      <c r="CZ79" s="250" t="s">
        <v>485</v>
      </c>
      <c r="DM79" s="250" t="s">
        <v>806</v>
      </c>
      <c r="DO79" s="784" t="s">
        <v>492</v>
      </c>
      <c r="DR79" s="809" t="s">
        <v>852</v>
      </c>
    </row>
    <row r="80" spans="1:123" s="250" customFormat="1" ht="37.5" x14ac:dyDescent="0.3">
      <c r="A80" s="779"/>
      <c r="B80" s="784"/>
      <c r="C80" s="241">
        <f t="shared" si="50"/>
        <v>0.32</v>
      </c>
      <c r="D80" s="241"/>
      <c r="E80" s="241">
        <f t="shared" si="43"/>
        <v>0.32</v>
      </c>
      <c r="F80" s="241">
        <f t="shared" si="44"/>
        <v>0.32</v>
      </c>
      <c r="G80" s="241"/>
      <c r="H80" s="244"/>
      <c r="I80" s="243"/>
      <c r="J80" s="243"/>
      <c r="K80" s="258">
        <v>0.32</v>
      </c>
      <c r="L80" s="258"/>
      <c r="M80" s="241">
        <f t="shared" si="45"/>
        <v>0</v>
      </c>
      <c r="N80" s="244"/>
      <c r="O80" s="243"/>
      <c r="P80" s="258"/>
      <c r="Q80" s="243"/>
      <c r="R80" s="244"/>
      <c r="S80" s="243"/>
      <c r="T80" s="243"/>
      <c r="U80" s="241">
        <f t="shared" si="46"/>
        <v>0</v>
      </c>
      <c r="V80" s="243"/>
      <c r="W80" s="243"/>
      <c r="X80" s="243"/>
      <c r="Y80" s="243"/>
      <c r="Z80" s="244"/>
      <c r="AA80" s="243"/>
      <c r="AB80" s="243"/>
      <c r="AC80" s="243"/>
      <c r="AD80" s="245">
        <f t="shared" si="47"/>
        <v>0</v>
      </c>
      <c r="AE80" s="258"/>
      <c r="AF80" s="258"/>
      <c r="AG80" s="243"/>
      <c r="AH80" s="243"/>
      <c r="AI80" s="258"/>
      <c r="AJ80" s="243"/>
      <c r="AK80" s="258"/>
      <c r="AL80" s="243"/>
      <c r="AM80" s="243"/>
      <c r="AN80" s="243"/>
      <c r="AO80" s="243"/>
      <c r="AP80" s="243"/>
      <c r="AQ80" s="243"/>
      <c r="AR80" s="243"/>
      <c r="AS80" s="243"/>
      <c r="AT80" s="243"/>
      <c r="AU80" s="243"/>
      <c r="AV80" s="244"/>
      <c r="AW80" s="243"/>
      <c r="AX80" s="243"/>
      <c r="AY80" s="258"/>
      <c r="AZ80" s="258"/>
      <c r="BA80" s="243"/>
      <c r="BB80" s="243"/>
      <c r="BC80" s="243"/>
      <c r="BD80" s="258"/>
      <c r="BE80" s="243"/>
      <c r="BF80" s="243"/>
      <c r="BG80" s="241">
        <f t="shared" si="48"/>
        <v>0</v>
      </c>
      <c r="BH80" s="246"/>
      <c r="BI80" s="259"/>
      <c r="BJ80" s="246"/>
      <c r="BK80" s="247" t="s">
        <v>409</v>
      </c>
      <c r="BL80" s="248" t="s">
        <v>161</v>
      </c>
      <c r="BM80" s="239"/>
      <c r="BN80" s="248" t="s">
        <v>121</v>
      </c>
      <c r="BO80" s="779"/>
      <c r="BP80" s="799"/>
      <c r="BQ80" s="251"/>
      <c r="BS80" s="251"/>
      <c r="BT80" s="254"/>
      <c r="BU80" s="254"/>
      <c r="DO80" s="784"/>
      <c r="DR80" s="810" t="s">
        <v>852</v>
      </c>
    </row>
    <row r="81" spans="1:123" s="250" customFormat="1" ht="37.5" x14ac:dyDescent="0.3">
      <c r="A81" s="779">
        <v>58</v>
      </c>
      <c r="B81" s="784" t="s">
        <v>807</v>
      </c>
      <c r="C81" s="241">
        <f t="shared" si="50"/>
        <v>46.95</v>
      </c>
      <c r="D81" s="241"/>
      <c r="E81" s="241">
        <f t="shared" si="43"/>
        <v>46.95</v>
      </c>
      <c r="F81" s="241">
        <f t="shared" si="44"/>
        <v>46.95</v>
      </c>
      <c r="G81" s="241">
        <f t="shared" ref="G81:G86" si="52">H81+I81+J81</f>
        <v>0</v>
      </c>
      <c r="H81" s="244"/>
      <c r="I81" s="243"/>
      <c r="J81" s="243"/>
      <c r="K81" s="258"/>
      <c r="L81" s="258"/>
      <c r="M81" s="241">
        <f t="shared" si="45"/>
        <v>46.95</v>
      </c>
      <c r="N81" s="244"/>
      <c r="O81" s="243"/>
      <c r="P81" s="244">
        <v>46.95</v>
      </c>
      <c r="Q81" s="243"/>
      <c r="R81" s="244"/>
      <c r="S81" s="243"/>
      <c r="T81" s="243"/>
      <c r="U81" s="241">
        <f t="shared" si="46"/>
        <v>0</v>
      </c>
      <c r="V81" s="243"/>
      <c r="W81" s="243"/>
      <c r="X81" s="243"/>
      <c r="Y81" s="243"/>
      <c r="Z81" s="244"/>
      <c r="AA81" s="243"/>
      <c r="AB81" s="243"/>
      <c r="AC81" s="243"/>
      <c r="AD81" s="245">
        <f t="shared" si="47"/>
        <v>0</v>
      </c>
      <c r="AE81" s="258"/>
      <c r="AF81" s="258"/>
      <c r="AG81" s="243"/>
      <c r="AH81" s="243"/>
      <c r="AI81" s="258"/>
      <c r="AJ81" s="243"/>
      <c r="AK81" s="258"/>
      <c r="AL81" s="243"/>
      <c r="AM81" s="243"/>
      <c r="AN81" s="243"/>
      <c r="AO81" s="243"/>
      <c r="AP81" s="243"/>
      <c r="AQ81" s="243"/>
      <c r="AR81" s="243"/>
      <c r="AS81" s="243"/>
      <c r="AT81" s="243"/>
      <c r="AU81" s="243"/>
      <c r="AV81" s="244"/>
      <c r="AW81" s="243"/>
      <c r="AX81" s="243"/>
      <c r="AY81" s="258"/>
      <c r="AZ81" s="258"/>
      <c r="BA81" s="243"/>
      <c r="BB81" s="243"/>
      <c r="BC81" s="243"/>
      <c r="BD81" s="258"/>
      <c r="BE81" s="243"/>
      <c r="BF81" s="243"/>
      <c r="BG81" s="241">
        <f t="shared" si="48"/>
        <v>0</v>
      </c>
      <c r="BH81" s="246"/>
      <c r="BI81" s="259"/>
      <c r="BJ81" s="246"/>
      <c r="BK81" s="247" t="s">
        <v>409</v>
      </c>
      <c r="BL81" s="248" t="s">
        <v>161</v>
      </c>
      <c r="BM81" s="239"/>
      <c r="BN81" s="248" t="s">
        <v>79</v>
      </c>
      <c r="BO81" s="779" t="s">
        <v>810</v>
      </c>
      <c r="BP81" s="798" t="s">
        <v>606</v>
      </c>
      <c r="BQ81" s="249"/>
      <c r="BS81" s="251"/>
      <c r="BT81" s="254"/>
      <c r="BU81" s="254"/>
      <c r="BZ81" s="250">
        <f t="shared" ref="BZ81" si="53">SUM(G81:BJ81)</f>
        <v>93.9</v>
      </c>
      <c r="CZ81" s="250" t="s">
        <v>494</v>
      </c>
      <c r="DM81" s="250" t="s">
        <v>806</v>
      </c>
      <c r="DO81" s="784" t="s">
        <v>493</v>
      </c>
      <c r="DR81" s="809" t="s">
        <v>852</v>
      </c>
    </row>
    <row r="82" spans="1:123" s="250" customFormat="1" ht="37.5" x14ac:dyDescent="0.3">
      <c r="A82" s="779"/>
      <c r="B82" s="784"/>
      <c r="C82" s="241">
        <f t="shared" si="50"/>
        <v>2.2400000000000002</v>
      </c>
      <c r="D82" s="241"/>
      <c r="E82" s="241">
        <f t="shared" si="43"/>
        <v>2.2400000000000002</v>
      </c>
      <c r="F82" s="241">
        <f t="shared" si="44"/>
        <v>2.2400000000000002</v>
      </c>
      <c r="G82" s="241">
        <f t="shared" si="52"/>
        <v>0</v>
      </c>
      <c r="H82" s="244"/>
      <c r="I82" s="243"/>
      <c r="J82" s="243"/>
      <c r="K82" s="258">
        <v>2.2400000000000002</v>
      </c>
      <c r="L82" s="258"/>
      <c r="M82" s="241">
        <f t="shared" si="45"/>
        <v>0</v>
      </c>
      <c r="N82" s="244"/>
      <c r="O82" s="243"/>
      <c r="P82" s="244"/>
      <c r="Q82" s="243"/>
      <c r="R82" s="244"/>
      <c r="S82" s="243"/>
      <c r="T82" s="243"/>
      <c r="U82" s="241">
        <f t="shared" si="46"/>
        <v>0</v>
      </c>
      <c r="V82" s="243"/>
      <c r="W82" s="243"/>
      <c r="X82" s="243"/>
      <c r="Y82" s="243"/>
      <c r="Z82" s="244"/>
      <c r="AA82" s="243"/>
      <c r="AB82" s="243"/>
      <c r="AC82" s="243"/>
      <c r="AD82" s="245">
        <f t="shared" si="47"/>
        <v>0</v>
      </c>
      <c r="AE82" s="258"/>
      <c r="AF82" s="258"/>
      <c r="AG82" s="243"/>
      <c r="AH82" s="243"/>
      <c r="AI82" s="258"/>
      <c r="AJ82" s="243"/>
      <c r="AK82" s="258"/>
      <c r="AL82" s="243"/>
      <c r="AM82" s="243"/>
      <c r="AN82" s="243"/>
      <c r="AO82" s="243"/>
      <c r="AP82" s="243"/>
      <c r="AQ82" s="243"/>
      <c r="AR82" s="243"/>
      <c r="AS82" s="243"/>
      <c r="AT82" s="243"/>
      <c r="AU82" s="243"/>
      <c r="AV82" s="244"/>
      <c r="AW82" s="243"/>
      <c r="AX82" s="243"/>
      <c r="AY82" s="258"/>
      <c r="AZ82" s="258"/>
      <c r="BA82" s="243"/>
      <c r="BB82" s="243"/>
      <c r="BC82" s="243"/>
      <c r="BD82" s="258"/>
      <c r="BE82" s="243"/>
      <c r="BF82" s="243"/>
      <c r="BG82" s="241">
        <f t="shared" si="48"/>
        <v>0</v>
      </c>
      <c r="BH82" s="246"/>
      <c r="BI82" s="259"/>
      <c r="BJ82" s="246"/>
      <c r="BK82" s="247" t="s">
        <v>409</v>
      </c>
      <c r="BL82" s="248" t="s">
        <v>161</v>
      </c>
      <c r="BM82" s="239"/>
      <c r="BN82" s="248" t="s">
        <v>121</v>
      </c>
      <c r="BO82" s="779"/>
      <c r="BP82" s="799"/>
      <c r="BQ82" s="249"/>
      <c r="BS82" s="251"/>
      <c r="BT82" s="254"/>
      <c r="BU82" s="254"/>
      <c r="DO82" s="784"/>
      <c r="DR82" s="810" t="s">
        <v>852</v>
      </c>
    </row>
    <row r="83" spans="1:123" s="250" customFormat="1" ht="37.5" x14ac:dyDescent="0.3">
      <c r="A83" s="779">
        <v>59</v>
      </c>
      <c r="B83" s="784" t="s">
        <v>807</v>
      </c>
      <c r="C83" s="241">
        <f t="shared" si="50"/>
        <v>4.45</v>
      </c>
      <c r="D83" s="241"/>
      <c r="E83" s="241">
        <f t="shared" si="43"/>
        <v>4.45</v>
      </c>
      <c r="F83" s="241">
        <f t="shared" si="44"/>
        <v>4.45</v>
      </c>
      <c r="G83" s="241">
        <f t="shared" si="52"/>
        <v>0</v>
      </c>
      <c r="H83" s="244"/>
      <c r="I83" s="243"/>
      <c r="J83" s="243"/>
      <c r="K83" s="258"/>
      <c r="L83" s="258"/>
      <c r="M83" s="241">
        <f t="shared" si="45"/>
        <v>4.45</v>
      </c>
      <c r="N83" s="244"/>
      <c r="O83" s="243"/>
      <c r="P83" s="244">
        <v>4.45</v>
      </c>
      <c r="Q83" s="243"/>
      <c r="R83" s="244"/>
      <c r="S83" s="243"/>
      <c r="T83" s="243"/>
      <c r="U83" s="241">
        <f t="shared" si="46"/>
        <v>0</v>
      </c>
      <c r="V83" s="243"/>
      <c r="W83" s="243"/>
      <c r="X83" s="243"/>
      <c r="Y83" s="243"/>
      <c r="Z83" s="244"/>
      <c r="AA83" s="243"/>
      <c r="AB83" s="243"/>
      <c r="AC83" s="243"/>
      <c r="AD83" s="245">
        <f t="shared" si="47"/>
        <v>0</v>
      </c>
      <c r="AE83" s="258"/>
      <c r="AF83" s="258"/>
      <c r="AG83" s="243"/>
      <c r="AH83" s="243"/>
      <c r="AI83" s="258"/>
      <c r="AJ83" s="243"/>
      <c r="AK83" s="258"/>
      <c r="AL83" s="243"/>
      <c r="AM83" s="243"/>
      <c r="AN83" s="243"/>
      <c r="AO83" s="243"/>
      <c r="AP83" s="243"/>
      <c r="AQ83" s="243"/>
      <c r="AR83" s="243"/>
      <c r="AS83" s="243"/>
      <c r="AT83" s="243"/>
      <c r="AU83" s="243"/>
      <c r="AV83" s="244"/>
      <c r="AW83" s="243"/>
      <c r="AX83" s="243"/>
      <c r="AY83" s="258"/>
      <c r="AZ83" s="258"/>
      <c r="BA83" s="243"/>
      <c r="BB83" s="243"/>
      <c r="BC83" s="243"/>
      <c r="BD83" s="258"/>
      <c r="BE83" s="243"/>
      <c r="BF83" s="243"/>
      <c r="BG83" s="241">
        <f t="shared" si="48"/>
        <v>0</v>
      </c>
      <c r="BH83" s="246"/>
      <c r="BI83" s="259"/>
      <c r="BJ83" s="246"/>
      <c r="BK83" s="247" t="s">
        <v>409</v>
      </c>
      <c r="BL83" s="248" t="s">
        <v>161</v>
      </c>
      <c r="BM83" s="239"/>
      <c r="BN83" s="248" t="s">
        <v>79</v>
      </c>
      <c r="BO83" s="779" t="s">
        <v>810</v>
      </c>
      <c r="BP83" s="798" t="s">
        <v>606</v>
      </c>
      <c r="BQ83" s="249"/>
      <c r="BS83" s="251"/>
      <c r="BT83" s="254"/>
      <c r="BU83" s="254"/>
      <c r="BZ83" s="250">
        <f t="shared" ref="BZ83" si="54">SUM(G83:BJ83)</f>
        <v>8.9</v>
      </c>
      <c r="DM83" s="250" t="s">
        <v>806</v>
      </c>
      <c r="DO83" s="784" t="s">
        <v>574</v>
      </c>
      <c r="DR83" s="809" t="s">
        <v>852</v>
      </c>
    </row>
    <row r="84" spans="1:123" s="250" customFormat="1" ht="37.5" x14ac:dyDescent="0.3">
      <c r="A84" s="779"/>
      <c r="B84" s="784"/>
      <c r="C84" s="241">
        <f t="shared" si="50"/>
        <v>0.31</v>
      </c>
      <c r="D84" s="241"/>
      <c r="E84" s="241">
        <f t="shared" si="43"/>
        <v>0.31</v>
      </c>
      <c r="F84" s="241">
        <f t="shared" si="44"/>
        <v>0.31</v>
      </c>
      <c r="G84" s="241">
        <f t="shared" si="52"/>
        <v>0</v>
      </c>
      <c r="H84" s="244"/>
      <c r="I84" s="243"/>
      <c r="J84" s="243"/>
      <c r="K84" s="258">
        <v>0.31</v>
      </c>
      <c r="L84" s="258"/>
      <c r="M84" s="241">
        <f t="shared" si="45"/>
        <v>0</v>
      </c>
      <c r="N84" s="244"/>
      <c r="O84" s="243"/>
      <c r="P84" s="244"/>
      <c r="Q84" s="243"/>
      <c r="R84" s="244"/>
      <c r="S84" s="243"/>
      <c r="T84" s="243"/>
      <c r="U84" s="241">
        <f t="shared" si="46"/>
        <v>0</v>
      </c>
      <c r="V84" s="243"/>
      <c r="W84" s="243"/>
      <c r="X84" s="243"/>
      <c r="Y84" s="243"/>
      <c r="Z84" s="244"/>
      <c r="AA84" s="243"/>
      <c r="AB84" s="243"/>
      <c r="AC84" s="243"/>
      <c r="AD84" s="245">
        <f t="shared" si="47"/>
        <v>0</v>
      </c>
      <c r="AE84" s="258"/>
      <c r="AF84" s="258"/>
      <c r="AG84" s="243"/>
      <c r="AH84" s="243"/>
      <c r="AI84" s="258"/>
      <c r="AJ84" s="243"/>
      <c r="AK84" s="258"/>
      <c r="AL84" s="243"/>
      <c r="AM84" s="243"/>
      <c r="AN84" s="243"/>
      <c r="AO84" s="243"/>
      <c r="AP84" s="243"/>
      <c r="AQ84" s="243"/>
      <c r="AR84" s="243"/>
      <c r="AS84" s="243"/>
      <c r="AT84" s="243"/>
      <c r="AU84" s="243"/>
      <c r="AV84" s="244"/>
      <c r="AW84" s="243"/>
      <c r="AX84" s="243"/>
      <c r="AY84" s="258"/>
      <c r="AZ84" s="258"/>
      <c r="BA84" s="243"/>
      <c r="BB84" s="243"/>
      <c r="BC84" s="243"/>
      <c r="BD84" s="258"/>
      <c r="BE84" s="243"/>
      <c r="BF84" s="243"/>
      <c r="BG84" s="241">
        <f t="shared" si="48"/>
        <v>0</v>
      </c>
      <c r="BH84" s="246"/>
      <c r="BI84" s="259"/>
      <c r="BJ84" s="246"/>
      <c r="BK84" s="247" t="s">
        <v>409</v>
      </c>
      <c r="BL84" s="248" t="s">
        <v>161</v>
      </c>
      <c r="BM84" s="239"/>
      <c r="BN84" s="248" t="s">
        <v>121</v>
      </c>
      <c r="BO84" s="779"/>
      <c r="BP84" s="799"/>
      <c r="BQ84" s="249"/>
      <c r="BS84" s="251"/>
      <c r="BT84" s="254"/>
      <c r="BU84" s="254"/>
      <c r="DO84" s="784"/>
      <c r="DR84" s="810" t="s">
        <v>852</v>
      </c>
    </row>
    <row r="85" spans="1:123" s="250" customFormat="1" ht="46.35" customHeight="1" x14ac:dyDescent="0.3">
      <c r="A85" s="798">
        <v>60</v>
      </c>
      <c r="B85" s="800" t="s">
        <v>807</v>
      </c>
      <c r="C85" s="241">
        <f t="shared" si="50"/>
        <v>0.72</v>
      </c>
      <c r="D85" s="241"/>
      <c r="E85" s="241">
        <f>F85+U85+BG85</f>
        <v>0.72</v>
      </c>
      <c r="F85" s="241">
        <f>G85+K85+L85+M85+R85+S85+T85</f>
        <v>0.72</v>
      </c>
      <c r="G85" s="241">
        <f t="shared" si="52"/>
        <v>0</v>
      </c>
      <c r="H85" s="244"/>
      <c r="I85" s="243"/>
      <c r="J85" s="243"/>
      <c r="K85" s="243">
        <v>0.72</v>
      </c>
      <c r="L85" s="243"/>
      <c r="M85" s="241">
        <f>SUM(N85:P85)</f>
        <v>0</v>
      </c>
      <c r="N85" s="243"/>
      <c r="O85" s="243"/>
      <c r="P85" s="243"/>
      <c r="Q85" s="243"/>
      <c r="R85" s="243"/>
      <c r="S85" s="243"/>
      <c r="T85" s="243"/>
      <c r="U85" s="241">
        <f>V85+W85+X85+Y85+Z85+AA85+AB85+AC85+AD85+AU85+AV85+AW85+AX85+AY85+AZ85+BA85+BB85+BC85+BD85+BE85+BF85</f>
        <v>0</v>
      </c>
      <c r="V85" s="243"/>
      <c r="W85" s="243"/>
      <c r="X85" s="243"/>
      <c r="Y85" s="243"/>
      <c r="Z85" s="243"/>
      <c r="AA85" s="243"/>
      <c r="AB85" s="243"/>
      <c r="AC85" s="243"/>
      <c r="AD85" s="245">
        <f t="shared" ref="AD85" si="55">SUM(AE85:AT85)</f>
        <v>0</v>
      </c>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1">
        <f t="shared" si="48"/>
        <v>0</v>
      </c>
      <c r="BH85" s="246"/>
      <c r="BI85" s="246"/>
      <c r="BJ85" s="246"/>
      <c r="BK85" s="247" t="s">
        <v>409</v>
      </c>
      <c r="BL85" s="248" t="s">
        <v>161</v>
      </c>
      <c r="BM85" s="239"/>
      <c r="BN85" s="248" t="s">
        <v>74</v>
      </c>
      <c r="BO85" s="798" t="s">
        <v>810</v>
      </c>
      <c r="BP85" s="798" t="s">
        <v>606</v>
      </c>
      <c r="BQ85" s="249" t="s">
        <v>392</v>
      </c>
      <c r="BT85" s="252" t="s">
        <v>71</v>
      </c>
      <c r="BU85" s="251" t="s">
        <v>138</v>
      </c>
      <c r="BZ85" s="250">
        <f t="shared" ref="BZ85" si="56">SUM(G85:BJ85)</f>
        <v>0.72</v>
      </c>
      <c r="DM85" s="250" t="s">
        <v>806</v>
      </c>
      <c r="DO85" s="800" t="s">
        <v>772</v>
      </c>
      <c r="DR85" s="809" t="s">
        <v>852</v>
      </c>
    </row>
    <row r="86" spans="1:123" s="250" customFormat="1" ht="38.450000000000003" customHeight="1" x14ac:dyDescent="0.3">
      <c r="A86" s="799"/>
      <c r="B86" s="801"/>
      <c r="C86" s="241">
        <f t="shared" si="50"/>
        <v>0.49</v>
      </c>
      <c r="D86" s="241"/>
      <c r="E86" s="241">
        <f t="shared" ref="E86" si="57">F86+U86+BG86</f>
        <v>0.49</v>
      </c>
      <c r="F86" s="241">
        <f t="shared" ref="F86" si="58">G86+K86+L86+M86+R86+S86+T86</f>
        <v>0.49</v>
      </c>
      <c r="G86" s="241">
        <f t="shared" si="52"/>
        <v>0</v>
      </c>
      <c r="H86" s="244"/>
      <c r="I86" s="243"/>
      <c r="J86" s="243"/>
      <c r="K86" s="243">
        <v>0.49</v>
      </c>
      <c r="L86" s="243"/>
      <c r="M86" s="241">
        <f t="shared" ref="M86" si="59">SUM(N86:P86)</f>
        <v>0</v>
      </c>
      <c r="N86" s="243"/>
      <c r="O86" s="243"/>
      <c r="P86" s="243"/>
      <c r="Q86" s="243"/>
      <c r="R86" s="243"/>
      <c r="S86" s="243"/>
      <c r="T86" s="243"/>
      <c r="U86" s="241">
        <f t="shared" ref="U86" si="60">V86+W86+X86+Y86+Z86+AA86+AB86+AC86+AD86+AU86+AV86+AW86+AX86+AY86+AZ86+BA86+BB86+BC86+BD86+BE86+BF86</f>
        <v>0</v>
      </c>
      <c r="V86" s="243"/>
      <c r="W86" s="243"/>
      <c r="X86" s="243"/>
      <c r="Y86" s="243"/>
      <c r="Z86" s="243"/>
      <c r="AA86" s="243"/>
      <c r="AB86" s="243"/>
      <c r="AC86" s="243"/>
      <c r="AD86" s="245">
        <f t="shared" ref="AD86" si="61">SUM(AE86:AT86)</f>
        <v>0</v>
      </c>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1">
        <f t="shared" si="48"/>
        <v>0</v>
      </c>
      <c r="BH86" s="246"/>
      <c r="BI86" s="246"/>
      <c r="BJ86" s="246"/>
      <c r="BK86" s="247" t="s">
        <v>409</v>
      </c>
      <c r="BL86" s="248" t="s">
        <v>161</v>
      </c>
      <c r="BM86" s="239"/>
      <c r="BN86" s="248" t="s">
        <v>121</v>
      </c>
      <c r="BO86" s="799"/>
      <c r="BP86" s="799"/>
      <c r="BQ86" s="249" t="s">
        <v>392</v>
      </c>
      <c r="BT86" s="252" t="s">
        <v>71</v>
      </c>
      <c r="BU86" s="251" t="s">
        <v>138</v>
      </c>
      <c r="BZ86" s="250">
        <f t="shared" ref="BZ86" si="62">SUM(G86:BJ86)</f>
        <v>0.49</v>
      </c>
      <c r="DO86" s="801"/>
      <c r="DR86" s="810" t="s">
        <v>852</v>
      </c>
    </row>
    <row r="87" spans="1:123" s="467" customFormat="1" ht="50.65" customHeight="1" x14ac:dyDescent="0.3">
      <c r="A87" s="490">
        <v>61</v>
      </c>
      <c r="B87" s="491" t="s">
        <v>374</v>
      </c>
      <c r="C87" s="492">
        <f t="shared" si="50"/>
        <v>2.5</v>
      </c>
      <c r="D87" s="492"/>
      <c r="E87" s="492">
        <f t="shared" ref="E87:E91" si="63">F87+U87+BG87</f>
        <v>2.5</v>
      </c>
      <c r="F87" s="492">
        <f t="shared" ref="F87:F91" si="64">G87+K87+L87+M87+R87+S87+T87</f>
        <v>2.5</v>
      </c>
      <c r="G87" s="492">
        <f t="shared" ref="G87" si="65">H87+I87+J87</f>
        <v>0</v>
      </c>
      <c r="H87" s="492"/>
      <c r="I87" s="492"/>
      <c r="J87" s="492"/>
      <c r="K87" s="493">
        <v>1</v>
      </c>
      <c r="L87" s="492">
        <v>1.5</v>
      </c>
      <c r="M87" s="492">
        <f t="shared" ref="M87:M89" si="66">SUM(N87:P87)</f>
        <v>0</v>
      </c>
      <c r="N87" s="492"/>
      <c r="O87" s="492"/>
      <c r="P87" s="492"/>
      <c r="Q87" s="492"/>
      <c r="R87" s="492"/>
      <c r="S87" s="492"/>
      <c r="T87" s="492"/>
      <c r="U87" s="492">
        <f t="shared" ref="U87:U89" si="67">V87+W87+X87+Y87+Z87+AA87+AB87+AC87+AD87+AU87+AV87+AW87+AX87+AY87+AZ87+BA87+BB87+BC87+BD87+BE87+BF87</f>
        <v>0</v>
      </c>
      <c r="V87" s="492"/>
      <c r="W87" s="492"/>
      <c r="X87" s="492"/>
      <c r="Y87" s="492"/>
      <c r="Z87" s="492"/>
      <c r="AA87" s="492"/>
      <c r="AB87" s="492"/>
      <c r="AC87" s="492"/>
      <c r="AD87" s="494">
        <f t="shared" ref="AD87:AD89" si="68">SUM(AE87:AT87)</f>
        <v>0</v>
      </c>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f t="shared" ref="BG87:BG92" si="69">BH87+BI87+BJ87</f>
        <v>0</v>
      </c>
      <c r="BH87" s="492"/>
      <c r="BI87" s="492"/>
      <c r="BJ87" s="492"/>
      <c r="BK87" s="495" t="s">
        <v>409</v>
      </c>
      <c r="BL87" s="496" t="s">
        <v>161</v>
      </c>
      <c r="BM87" s="490"/>
      <c r="BN87" s="490" t="s">
        <v>114</v>
      </c>
      <c r="BO87" s="490" t="s">
        <v>512</v>
      </c>
      <c r="BP87" s="497" t="s">
        <v>606</v>
      </c>
      <c r="BQ87" s="498" t="s">
        <v>393</v>
      </c>
      <c r="BZ87" s="467">
        <f t="shared" si="51"/>
        <v>2.5</v>
      </c>
      <c r="DR87" s="246" t="s">
        <v>913</v>
      </c>
    </row>
    <row r="88" spans="1:123" ht="56.25" x14ac:dyDescent="0.3">
      <c r="A88" s="149">
        <v>62</v>
      </c>
      <c r="B88" s="269" t="s">
        <v>501</v>
      </c>
      <c r="C88" s="140">
        <f t="shared" si="50"/>
        <v>0.91</v>
      </c>
      <c r="D88" s="140">
        <v>0.91</v>
      </c>
      <c r="E88" s="140">
        <f t="shared" si="63"/>
        <v>0</v>
      </c>
      <c r="F88" s="140">
        <f t="shared" si="64"/>
        <v>0</v>
      </c>
      <c r="G88" s="140">
        <f t="shared" ref="G88" si="70">H88+I88+J88</f>
        <v>0</v>
      </c>
      <c r="H88" s="157"/>
      <c r="I88" s="157"/>
      <c r="J88" s="157"/>
      <c r="K88" s="157"/>
      <c r="L88" s="157"/>
      <c r="M88" s="140">
        <f t="shared" si="66"/>
        <v>0</v>
      </c>
      <c r="N88" s="157"/>
      <c r="O88" s="157"/>
      <c r="P88" s="157"/>
      <c r="Q88" s="157"/>
      <c r="R88" s="157"/>
      <c r="S88" s="157"/>
      <c r="T88" s="157"/>
      <c r="U88" s="140">
        <f t="shared" si="67"/>
        <v>0</v>
      </c>
      <c r="V88" s="157"/>
      <c r="W88" s="157"/>
      <c r="X88" s="157"/>
      <c r="Y88" s="157"/>
      <c r="Z88" s="157"/>
      <c r="AA88" s="157"/>
      <c r="AB88" s="157"/>
      <c r="AC88" s="157"/>
      <c r="AD88" s="141">
        <f t="shared" si="68"/>
        <v>0</v>
      </c>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40">
        <f t="shared" si="69"/>
        <v>0</v>
      </c>
      <c r="BH88" s="56"/>
      <c r="BI88" s="56"/>
      <c r="BJ88" s="56"/>
      <c r="BK88" s="152" t="s">
        <v>409</v>
      </c>
      <c r="BL88" s="153" t="s">
        <v>161</v>
      </c>
      <c r="BM88" s="149"/>
      <c r="BN88" s="149" t="s">
        <v>89</v>
      </c>
      <c r="BO88" s="149" t="s">
        <v>591</v>
      </c>
      <c r="BP88" s="149" t="s">
        <v>606</v>
      </c>
      <c r="BQ88" s="60" t="s">
        <v>392</v>
      </c>
      <c r="BT88" s="170" t="s">
        <v>166</v>
      </c>
      <c r="BZ88" s="39">
        <f t="shared" si="51"/>
        <v>0</v>
      </c>
      <c r="CZ88" s="46" t="s">
        <v>464</v>
      </c>
      <c r="DG88" s="46" t="s">
        <v>723</v>
      </c>
      <c r="DR88" s="19" t="s">
        <v>852</v>
      </c>
      <c r="DS88" s="46" t="s">
        <v>906</v>
      </c>
    </row>
    <row r="89" spans="1:123" ht="75" x14ac:dyDescent="0.3">
      <c r="A89" s="149">
        <v>63</v>
      </c>
      <c r="B89" s="188" t="s">
        <v>592</v>
      </c>
      <c r="C89" s="140">
        <f t="shared" si="50"/>
        <v>2</v>
      </c>
      <c r="D89" s="140"/>
      <c r="E89" s="140">
        <f t="shared" si="63"/>
        <v>2</v>
      </c>
      <c r="F89" s="140">
        <f t="shared" si="64"/>
        <v>2</v>
      </c>
      <c r="G89" s="140">
        <f>H89+I89+J89</f>
        <v>0</v>
      </c>
      <c r="H89" s="168"/>
      <c r="I89" s="157"/>
      <c r="J89" s="157"/>
      <c r="K89" s="140">
        <v>2</v>
      </c>
      <c r="L89" s="157"/>
      <c r="M89" s="140">
        <f t="shared" si="66"/>
        <v>0</v>
      </c>
      <c r="N89" s="157"/>
      <c r="O89" s="157"/>
      <c r="P89" s="157"/>
      <c r="Q89" s="157"/>
      <c r="R89" s="157"/>
      <c r="S89" s="157"/>
      <c r="T89" s="157"/>
      <c r="U89" s="140">
        <f t="shared" si="67"/>
        <v>0</v>
      </c>
      <c r="V89" s="157"/>
      <c r="W89" s="157"/>
      <c r="X89" s="157"/>
      <c r="Y89" s="157"/>
      <c r="Z89" s="157"/>
      <c r="AA89" s="157"/>
      <c r="AB89" s="157"/>
      <c r="AC89" s="157"/>
      <c r="AD89" s="141">
        <f t="shared" si="68"/>
        <v>0</v>
      </c>
      <c r="AE89" s="168"/>
      <c r="AF89" s="168"/>
      <c r="AG89" s="157"/>
      <c r="AH89" s="157"/>
      <c r="AI89" s="168"/>
      <c r="AJ89" s="157"/>
      <c r="AK89" s="168"/>
      <c r="AL89" s="157"/>
      <c r="AM89" s="157"/>
      <c r="AN89" s="157"/>
      <c r="AO89" s="157"/>
      <c r="AP89" s="157"/>
      <c r="AQ89" s="157"/>
      <c r="AR89" s="157"/>
      <c r="AS89" s="157"/>
      <c r="AT89" s="157"/>
      <c r="AU89" s="157"/>
      <c r="AV89" s="157"/>
      <c r="AW89" s="157"/>
      <c r="AX89" s="157"/>
      <c r="AY89" s="168"/>
      <c r="AZ89" s="168"/>
      <c r="BA89" s="157"/>
      <c r="BB89" s="157"/>
      <c r="BC89" s="157"/>
      <c r="BD89" s="168"/>
      <c r="BE89" s="157"/>
      <c r="BF89" s="157"/>
      <c r="BG89" s="140">
        <f t="shared" si="69"/>
        <v>0</v>
      </c>
      <c r="BH89" s="56"/>
      <c r="BI89" s="56"/>
      <c r="BJ89" s="56"/>
      <c r="BK89" s="152" t="s">
        <v>409</v>
      </c>
      <c r="BL89" s="153" t="s">
        <v>161</v>
      </c>
      <c r="BM89" s="149"/>
      <c r="BN89" s="189" t="s">
        <v>89</v>
      </c>
      <c r="BO89" s="149" t="s">
        <v>739</v>
      </c>
      <c r="BP89" s="149" t="s">
        <v>606</v>
      </c>
      <c r="BQ89" s="60" t="s">
        <v>392</v>
      </c>
      <c r="BR89" s="46" t="s">
        <v>404</v>
      </c>
      <c r="BS89" s="132"/>
      <c r="BT89" s="170" t="s">
        <v>357</v>
      </c>
      <c r="BU89" s="132"/>
      <c r="BV89" s="46"/>
      <c r="BW89" s="46"/>
      <c r="BX89" s="46"/>
      <c r="BY89" s="46"/>
      <c r="BZ89" s="46">
        <f t="shared" ref="BZ89" si="71">SUM(G89:BJ89)</f>
        <v>2</v>
      </c>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t="s">
        <v>495</v>
      </c>
      <c r="DR89" s="19" t="s">
        <v>852</v>
      </c>
    </row>
    <row r="90" spans="1:123" ht="75" x14ac:dyDescent="0.3">
      <c r="A90" s="149">
        <v>64</v>
      </c>
      <c r="B90" s="230" t="s">
        <v>675</v>
      </c>
      <c r="C90" s="140">
        <f t="shared" si="50"/>
        <v>1.1000000000000001</v>
      </c>
      <c r="D90" s="140">
        <v>1.1000000000000001</v>
      </c>
      <c r="E90" s="140">
        <f t="shared" si="63"/>
        <v>0</v>
      </c>
      <c r="F90" s="140">
        <f t="shared" si="64"/>
        <v>0</v>
      </c>
      <c r="G90" s="140">
        <f t="shared" ref="G90" si="72">H90+I90+J90</f>
        <v>0</v>
      </c>
      <c r="H90" s="168"/>
      <c r="I90" s="157"/>
      <c r="J90" s="157"/>
      <c r="K90" s="157"/>
      <c r="L90" s="157"/>
      <c r="M90" s="140">
        <f t="shared" ref="M90:M91" si="73">SUM(N90:P90)</f>
        <v>0</v>
      </c>
      <c r="N90" s="157"/>
      <c r="O90" s="157"/>
      <c r="P90" s="157"/>
      <c r="Q90" s="157"/>
      <c r="R90" s="157"/>
      <c r="S90" s="157"/>
      <c r="T90" s="157"/>
      <c r="U90" s="140">
        <f t="shared" ref="U90:U91" si="74">V90+W90+X90+Y90+Z90+AA90+AB90+AC90+AD90+AU90+AV90+AW90+AX90+AY90+AZ90+BA90+BB90+BC90+BD90+BE90+BF90</f>
        <v>0</v>
      </c>
      <c r="V90" s="157"/>
      <c r="W90" s="157"/>
      <c r="X90" s="157"/>
      <c r="Y90" s="157"/>
      <c r="Z90" s="157"/>
      <c r="AA90" s="157"/>
      <c r="AB90" s="157"/>
      <c r="AC90" s="157"/>
      <c r="AD90" s="141">
        <f t="shared" ref="AD90:AD91" si="75">SUM(AE90:AT90)</f>
        <v>0</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40">
        <f t="shared" si="69"/>
        <v>0</v>
      </c>
      <c r="BH90" s="56"/>
      <c r="BI90" s="56"/>
      <c r="BJ90" s="56"/>
      <c r="BK90" s="152" t="s">
        <v>409</v>
      </c>
      <c r="BL90" s="156" t="s">
        <v>161</v>
      </c>
      <c r="BM90" s="56"/>
      <c r="BN90" s="153" t="s">
        <v>112</v>
      </c>
      <c r="BO90" s="149" t="s">
        <v>600</v>
      </c>
      <c r="BP90" s="149" t="s">
        <v>606</v>
      </c>
      <c r="BQ90" s="60" t="s">
        <v>392</v>
      </c>
      <c r="BR90" s="46"/>
      <c r="BS90" s="46"/>
      <c r="BT90" s="192" t="s">
        <v>71</v>
      </c>
      <c r="BU90" s="170" t="s">
        <v>138</v>
      </c>
      <c r="BV90" s="46"/>
      <c r="BW90" s="46"/>
      <c r="BX90" s="46"/>
      <c r="BY90" s="46"/>
      <c r="BZ90" s="46">
        <f t="shared" ref="BZ90" si="76">SUM(G90:BJ90)</f>
        <v>0</v>
      </c>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DF90" s="46" t="s">
        <v>674</v>
      </c>
      <c r="DG90" s="46" t="s">
        <v>723</v>
      </c>
      <c r="DR90" s="19" t="s">
        <v>852</v>
      </c>
      <c r="DS90" s="46" t="s">
        <v>906</v>
      </c>
    </row>
    <row r="91" spans="1:123" s="462" customFormat="1" ht="93.75" x14ac:dyDescent="0.3">
      <c r="A91" s="451">
        <v>65</v>
      </c>
      <c r="B91" s="452" t="s">
        <v>566</v>
      </c>
      <c r="C91" s="453">
        <f t="shared" ref="C91:C92" si="77">D91+E91</f>
        <v>0.49</v>
      </c>
      <c r="D91" s="453">
        <v>0.49</v>
      </c>
      <c r="E91" s="453">
        <f t="shared" si="63"/>
        <v>0</v>
      </c>
      <c r="F91" s="453">
        <f t="shared" si="64"/>
        <v>0</v>
      </c>
      <c r="G91" s="453"/>
      <c r="H91" s="455"/>
      <c r="I91" s="455"/>
      <c r="J91" s="455"/>
      <c r="K91" s="455"/>
      <c r="L91" s="455"/>
      <c r="M91" s="453">
        <f t="shared" si="73"/>
        <v>0</v>
      </c>
      <c r="N91" s="455"/>
      <c r="O91" s="455"/>
      <c r="P91" s="454"/>
      <c r="Q91" s="455"/>
      <c r="R91" s="455"/>
      <c r="S91" s="455"/>
      <c r="T91" s="455"/>
      <c r="U91" s="453">
        <f t="shared" si="74"/>
        <v>0</v>
      </c>
      <c r="V91" s="455"/>
      <c r="W91" s="455"/>
      <c r="X91" s="455"/>
      <c r="Y91" s="455"/>
      <c r="Z91" s="455"/>
      <c r="AA91" s="455"/>
      <c r="AB91" s="455"/>
      <c r="AC91" s="455"/>
      <c r="AD91" s="456">
        <f t="shared" si="75"/>
        <v>0</v>
      </c>
      <c r="AE91" s="455"/>
      <c r="AF91" s="455"/>
      <c r="AG91" s="455"/>
      <c r="AH91" s="455"/>
      <c r="AI91" s="455"/>
      <c r="AJ91" s="455"/>
      <c r="AK91" s="455"/>
      <c r="AL91" s="455"/>
      <c r="AM91" s="455"/>
      <c r="AN91" s="455"/>
      <c r="AO91" s="455"/>
      <c r="AP91" s="455"/>
      <c r="AQ91" s="455"/>
      <c r="AR91" s="455"/>
      <c r="AS91" s="455"/>
      <c r="AT91" s="455"/>
      <c r="AU91" s="455"/>
      <c r="AV91" s="455"/>
      <c r="AW91" s="455"/>
      <c r="AX91" s="455"/>
      <c r="AY91" s="455"/>
      <c r="AZ91" s="455"/>
      <c r="BA91" s="455"/>
      <c r="BB91" s="455"/>
      <c r="BC91" s="455"/>
      <c r="BD91" s="455"/>
      <c r="BE91" s="455"/>
      <c r="BF91" s="455"/>
      <c r="BG91" s="453">
        <f t="shared" si="69"/>
        <v>0</v>
      </c>
      <c r="BH91" s="452"/>
      <c r="BI91" s="452"/>
      <c r="BJ91" s="452"/>
      <c r="BK91" s="458" t="s">
        <v>409</v>
      </c>
      <c r="BL91" s="484" t="s">
        <v>161</v>
      </c>
      <c r="BM91" s="452"/>
      <c r="BN91" s="451" t="s">
        <v>116</v>
      </c>
      <c r="BO91" s="451" t="s">
        <v>600</v>
      </c>
      <c r="BP91" s="451" t="s">
        <v>606</v>
      </c>
      <c r="BQ91" s="461"/>
      <c r="BT91" s="463"/>
      <c r="CF91" s="485"/>
      <c r="DR91" s="466" t="s">
        <v>852</v>
      </c>
      <c r="DS91" s="462" t="s">
        <v>854</v>
      </c>
    </row>
    <row r="92" spans="1:123" ht="37.5" x14ac:dyDescent="0.3">
      <c r="A92" s="149">
        <v>66</v>
      </c>
      <c r="B92" s="56" t="s">
        <v>333</v>
      </c>
      <c r="C92" s="140">
        <f t="shared" si="77"/>
        <v>0.35</v>
      </c>
      <c r="D92" s="140">
        <v>0.35</v>
      </c>
      <c r="E92" s="140">
        <f>F92+U92+BG92</f>
        <v>0</v>
      </c>
      <c r="F92" s="140">
        <f>G92+K92+L92+M92+R92+S92+T92</f>
        <v>0</v>
      </c>
      <c r="G92" s="140">
        <f t="shared" ref="G92" si="78">H92+I92+J92</f>
        <v>0</v>
      </c>
      <c r="H92" s="168"/>
      <c r="I92" s="157"/>
      <c r="J92" s="157"/>
      <c r="K92" s="157"/>
      <c r="L92" s="157"/>
      <c r="M92" s="140">
        <f>SUM(N92:P92)</f>
        <v>0</v>
      </c>
      <c r="N92" s="157"/>
      <c r="O92" s="157"/>
      <c r="P92" s="157"/>
      <c r="Q92" s="157"/>
      <c r="R92" s="157"/>
      <c r="S92" s="157"/>
      <c r="T92" s="157"/>
      <c r="U92" s="140">
        <f>V92+W92+X92+Y92+Z92+AA92+AB92+AC92+AD92+AU92+AV92+AW92+AX92+AY92+AZ92+BA92+BB92+BC92+BD92+BE92+BF92</f>
        <v>0</v>
      </c>
      <c r="V92" s="157"/>
      <c r="W92" s="157"/>
      <c r="X92" s="157"/>
      <c r="Y92" s="157"/>
      <c r="Z92" s="157"/>
      <c r="AA92" s="157"/>
      <c r="AB92" s="157"/>
      <c r="AC92" s="157"/>
      <c r="AD92" s="141">
        <f>SUM(AE92:AT92)</f>
        <v>0</v>
      </c>
      <c r="AE92" s="168"/>
      <c r="AF92" s="168"/>
      <c r="AG92" s="157"/>
      <c r="AH92" s="157"/>
      <c r="AI92" s="168"/>
      <c r="AJ92" s="157"/>
      <c r="AK92" s="168"/>
      <c r="AL92" s="157"/>
      <c r="AM92" s="157"/>
      <c r="AN92" s="157"/>
      <c r="AO92" s="157"/>
      <c r="AP92" s="157"/>
      <c r="AQ92" s="157"/>
      <c r="AR92" s="157"/>
      <c r="AS92" s="157"/>
      <c r="AT92" s="157"/>
      <c r="AU92" s="157"/>
      <c r="AV92" s="157"/>
      <c r="AW92" s="157"/>
      <c r="AX92" s="157"/>
      <c r="AY92" s="168"/>
      <c r="AZ92" s="168"/>
      <c r="BA92" s="157"/>
      <c r="BB92" s="157"/>
      <c r="BC92" s="157"/>
      <c r="BD92" s="168"/>
      <c r="BE92" s="157"/>
      <c r="BF92" s="157"/>
      <c r="BG92" s="140">
        <f t="shared" si="69"/>
        <v>0</v>
      </c>
      <c r="BH92" s="56"/>
      <c r="BI92" s="149"/>
      <c r="BJ92" s="56"/>
      <c r="BK92" s="152" t="s">
        <v>409</v>
      </c>
      <c r="BL92" s="153" t="s">
        <v>161</v>
      </c>
      <c r="BM92" s="56"/>
      <c r="BN92" s="149" t="s">
        <v>98</v>
      </c>
      <c r="BO92" s="149" t="s">
        <v>600</v>
      </c>
      <c r="BP92" s="149" t="s">
        <v>606</v>
      </c>
      <c r="BR92" s="46"/>
      <c r="BS92" s="132"/>
      <c r="BT92" s="170"/>
      <c r="BU92" s="132"/>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DF92" s="46" t="s">
        <v>762</v>
      </c>
      <c r="DR92" s="19" t="s">
        <v>852</v>
      </c>
      <c r="DS92" s="46" t="s">
        <v>906</v>
      </c>
    </row>
  </sheetData>
  <mergeCells count="111">
    <mergeCell ref="A83:A84"/>
    <mergeCell ref="B83:B84"/>
    <mergeCell ref="BO83:BO84"/>
    <mergeCell ref="BP83:BP84"/>
    <mergeCell ref="DO83:DO84"/>
    <mergeCell ref="A85:A86"/>
    <mergeCell ref="B85:B86"/>
    <mergeCell ref="BO85:BO86"/>
    <mergeCell ref="BP85:BP86"/>
    <mergeCell ref="DO85:DO86"/>
    <mergeCell ref="A81:A82"/>
    <mergeCell ref="B81:B82"/>
    <mergeCell ref="BO81:BO82"/>
    <mergeCell ref="BP81:BP82"/>
    <mergeCell ref="DO81:DO82"/>
    <mergeCell ref="A79:A80"/>
    <mergeCell ref="B79:B80"/>
    <mergeCell ref="BO79:BO80"/>
    <mergeCell ref="BP79:BP80"/>
    <mergeCell ref="DO79:DO80"/>
    <mergeCell ref="A74:A76"/>
    <mergeCell ref="B74:B76"/>
    <mergeCell ref="BO74:BO76"/>
    <mergeCell ref="BP74:BP76"/>
    <mergeCell ref="DO74:DO76"/>
    <mergeCell ref="A77:A78"/>
    <mergeCell ref="B77:B78"/>
    <mergeCell ref="BO77:BO78"/>
    <mergeCell ref="BP77:BP78"/>
    <mergeCell ref="DO77:DO78"/>
    <mergeCell ref="A55:A57"/>
    <mergeCell ref="B55:B57"/>
    <mergeCell ref="BO55:BO57"/>
    <mergeCell ref="A58:A61"/>
    <mergeCell ref="B58:B61"/>
    <mergeCell ref="BO58:BO61"/>
    <mergeCell ref="A63:A66"/>
    <mergeCell ref="B63:B66"/>
    <mergeCell ref="BO63:BO66"/>
    <mergeCell ref="BO26:BO27"/>
    <mergeCell ref="BG7:BG8"/>
    <mergeCell ref="BH7:BH8"/>
    <mergeCell ref="BI7:BI8"/>
    <mergeCell ref="BJ7:BJ8"/>
    <mergeCell ref="BA7:BA8"/>
    <mergeCell ref="BB7:BB8"/>
    <mergeCell ref="BC7:BC8"/>
    <mergeCell ref="BD7:BD8"/>
    <mergeCell ref="BE7:BE8"/>
    <mergeCell ref="BF7:BF8"/>
    <mergeCell ref="BO5:BO8"/>
    <mergeCell ref="U6:BF6"/>
    <mergeCell ref="BG6:BJ6"/>
    <mergeCell ref="U7:U8"/>
    <mergeCell ref="V7:V8"/>
    <mergeCell ref="W7:W8"/>
    <mergeCell ref="X7:X8"/>
    <mergeCell ref="A26:A27"/>
    <mergeCell ref="B26:B27"/>
    <mergeCell ref="AX7:AX8"/>
    <mergeCell ref="AY7:AY8"/>
    <mergeCell ref="AZ7:AZ8"/>
    <mergeCell ref="Z7:Z8"/>
    <mergeCell ref="AA7:AA8"/>
    <mergeCell ref="AB7:AB8"/>
    <mergeCell ref="AC7:AC8"/>
    <mergeCell ref="AU7:AU8"/>
    <mergeCell ref="AV7:AV8"/>
    <mergeCell ref="AW7:AW8"/>
    <mergeCell ref="Y7:Y8"/>
    <mergeCell ref="F7:F8"/>
    <mergeCell ref="G7:J7"/>
    <mergeCell ref="K7:K8"/>
    <mergeCell ref="M7:Q7"/>
    <mergeCell ref="R7:R8"/>
    <mergeCell ref="S7:S8"/>
    <mergeCell ref="T7:T8"/>
    <mergeCell ref="A1:B1"/>
    <mergeCell ref="A2:BN2"/>
    <mergeCell ref="A3:BN3"/>
    <mergeCell ref="A4:BN4"/>
    <mergeCell ref="A5:A8"/>
    <mergeCell ref="B5:B8"/>
    <mergeCell ref="C5:C8"/>
    <mergeCell ref="D5:D8"/>
    <mergeCell ref="E5:E8"/>
    <mergeCell ref="F5:BJ5"/>
    <mergeCell ref="BK5:BK8"/>
    <mergeCell ref="BL5:BL8"/>
    <mergeCell ref="BM5:BM8"/>
    <mergeCell ref="BN5:BN8"/>
    <mergeCell ref="AD7:AD8"/>
    <mergeCell ref="AE7:AT7"/>
    <mergeCell ref="L7:L8"/>
    <mergeCell ref="F6:T6"/>
    <mergeCell ref="DR79:DR80"/>
    <mergeCell ref="DR81:DR82"/>
    <mergeCell ref="DR83:DR84"/>
    <mergeCell ref="DR85:DR86"/>
    <mergeCell ref="DR63:DR66"/>
    <mergeCell ref="DR5:DR8"/>
    <mergeCell ref="BP26:BP27"/>
    <mergeCell ref="DR26:DR27"/>
    <mergeCell ref="DR74:DR76"/>
    <mergeCell ref="DR77:DR78"/>
    <mergeCell ref="DR58:DR61"/>
    <mergeCell ref="BP58:BP61"/>
    <mergeCell ref="BP63:BP66"/>
    <mergeCell ref="BP55:BP57"/>
    <mergeCell ref="DR55:DR57"/>
    <mergeCell ref="BP5:BP8"/>
  </mergeCells>
  <phoneticPr fontId="31" type="noConversion"/>
  <pageMargins left="0.43" right="0.17" top="0.41" bottom="0.42"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9"/>
  <dimension ref="A1:FN57"/>
  <sheetViews>
    <sheetView topLeftCell="A50" zoomScale="60" zoomScaleNormal="60" zoomScaleSheetLayoutView="36"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4" width="10.21875" style="46" customWidth="1"/>
    <col min="5" max="5" width="12.3320312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21875" style="46" customWidth="1"/>
    <col min="123" max="123" width="26" style="46" customWidth="1"/>
    <col min="124" max="124" width="17" style="46" customWidth="1"/>
    <col min="125" max="16384" width="8.77734375" style="46"/>
  </cols>
  <sheetData>
    <row r="1" spans="1:123" x14ac:dyDescent="0.3">
      <c r="A1" s="754" t="s">
        <v>0</v>
      </c>
      <c r="B1" s="755"/>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56" t="s">
        <v>433</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36"/>
      <c r="BP2" s="36"/>
      <c r="BQ2" s="36"/>
    </row>
    <row r="3" spans="1:123" x14ac:dyDescent="0.3">
      <c r="A3" s="794" t="s">
        <v>375</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c r="BB3" s="794"/>
      <c r="BC3" s="794"/>
      <c r="BD3" s="794"/>
      <c r="BE3" s="794"/>
      <c r="BF3" s="794"/>
      <c r="BG3" s="794"/>
      <c r="BH3" s="794"/>
      <c r="BI3" s="794"/>
      <c r="BJ3" s="794"/>
      <c r="BK3" s="794"/>
      <c r="BL3" s="794"/>
      <c r="BM3" s="794"/>
      <c r="BN3" s="756"/>
      <c r="BO3" s="36"/>
      <c r="BP3" s="36"/>
      <c r="BQ3" s="36"/>
    </row>
    <row r="4" spans="1:123" x14ac:dyDescent="0.3">
      <c r="A4" s="772" t="s">
        <v>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3"/>
      <c r="BO4" s="135"/>
      <c r="BP4" s="135"/>
      <c r="BQ4" s="36"/>
    </row>
    <row r="5" spans="1:123" s="26" customFormat="1" x14ac:dyDescent="0.3">
      <c r="A5" s="753" t="s">
        <v>2</v>
      </c>
      <c r="B5" s="758" t="s">
        <v>3</v>
      </c>
      <c r="C5" s="753" t="s">
        <v>706</v>
      </c>
      <c r="D5" s="753" t="s">
        <v>5</v>
      </c>
      <c r="E5" s="753" t="s">
        <v>6</v>
      </c>
      <c r="F5" s="753"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t="s">
        <v>8</v>
      </c>
      <c r="BL5" s="753" t="s">
        <v>9</v>
      </c>
      <c r="BM5" s="753" t="s">
        <v>10</v>
      </c>
      <c r="BN5" s="753" t="s">
        <v>11</v>
      </c>
      <c r="BO5" s="753" t="s">
        <v>502</v>
      </c>
      <c r="BP5" s="791" t="s">
        <v>658</v>
      </c>
      <c r="BQ5" s="36"/>
      <c r="DR5" s="819" t="s">
        <v>829</v>
      </c>
    </row>
    <row r="6" spans="1:123" s="26" customFormat="1" ht="17.45" hidden="1" customHeight="1" x14ac:dyDescent="0.3">
      <c r="A6" s="753"/>
      <c r="B6" s="758"/>
      <c r="C6" s="753"/>
      <c r="D6" s="753"/>
      <c r="E6" s="753"/>
      <c r="F6" s="753" t="s">
        <v>12</v>
      </c>
      <c r="G6" s="753"/>
      <c r="H6" s="753"/>
      <c r="I6" s="753"/>
      <c r="J6" s="753"/>
      <c r="K6" s="753"/>
      <c r="L6" s="753"/>
      <c r="M6" s="753"/>
      <c r="N6" s="753"/>
      <c r="O6" s="753"/>
      <c r="P6" s="753"/>
      <c r="Q6" s="753"/>
      <c r="R6" s="753"/>
      <c r="S6" s="753"/>
      <c r="T6" s="753"/>
      <c r="U6" s="753" t="s">
        <v>13</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t="s">
        <v>14</v>
      </c>
      <c r="BH6" s="753"/>
      <c r="BI6" s="753"/>
      <c r="BJ6" s="753"/>
      <c r="BK6" s="753"/>
      <c r="BL6" s="753"/>
      <c r="BM6" s="753"/>
      <c r="BN6" s="753"/>
      <c r="BO6" s="753"/>
      <c r="BP6" s="792"/>
      <c r="BQ6" s="36"/>
      <c r="DR6" s="819"/>
    </row>
    <row r="7" spans="1:123" s="26" customFormat="1" ht="17.45" hidden="1" customHeight="1" x14ac:dyDescent="0.3">
      <c r="A7" s="753"/>
      <c r="B7" s="758"/>
      <c r="C7" s="753"/>
      <c r="D7" s="753"/>
      <c r="E7" s="753"/>
      <c r="F7" s="753" t="s">
        <v>12</v>
      </c>
      <c r="G7" s="753" t="s">
        <v>16</v>
      </c>
      <c r="H7" s="753"/>
      <c r="I7" s="753"/>
      <c r="J7" s="753"/>
      <c r="K7" s="753" t="s">
        <v>17</v>
      </c>
      <c r="L7" s="753" t="s">
        <v>18</v>
      </c>
      <c r="M7" s="753" t="s">
        <v>19</v>
      </c>
      <c r="N7" s="753"/>
      <c r="O7" s="753"/>
      <c r="P7" s="753"/>
      <c r="Q7" s="753"/>
      <c r="R7" s="753" t="s">
        <v>20</v>
      </c>
      <c r="S7" s="753" t="s">
        <v>21</v>
      </c>
      <c r="T7" s="753" t="s">
        <v>22</v>
      </c>
      <c r="U7" s="753" t="s">
        <v>13</v>
      </c>
      <c r="V7" s="753" t="s">
        <v>23</v>
      </c>
      <c r="W7" s="753" t="s">
        <v>24</v>
      </c>
      <c r="X7" s="753" t="s">
        <v>25</v>
      </c>
      <c r="Y7" s="753" t="s">
        <v>26</v>
      </c>
      <c r="Z7" s="753" t="s">
        <v>27</v>
      </c>
      <c r="AA7" s="753" t="s">
        <v>28</v>
      </c>
      <c r="AB7" s="753" t="s">
        <v>29</v>
      </c>
      <c r="AC7" s="753" t="s">
        <v>30</v>
      </c>
      <c r="AD7" s="753" t="s">
        <v>15</v>
      </c>
      <c r="AE7" s="753" t="s">
        <v>31</v>
      </c>
      <c r="AF7" s="753"/>
      <c r="AG7" s="753"/>
      <c r="AH7" s="753"/>
      <c r="AI7" s="753"/>
      <c r="AJ7" s="753"/>
      <c r="AK7" s="753"/>
      <c r="AL7" s="753"/>
      <c r="AM7" s="753"/>
      <c r="AN7" s="753"/>
      <c r="AO7" s="753"/>
      <c r="AP7" s="753"/>
      <c r="AQ7" s="753"/>
      <c r="AR7" s="753"/>
      <c r="AS7" s="753"/>
      <c r="AT7" s="753"/>
      <c r="AU7" s="753" t="s">
        <v>32</v>
      </c>
      <c r="AV7" s="753" t="s">
        <v>33</v>
      </c>
      <c r="AW7" s="753" t="s">
        <v>34</v>
      </c>
      <c r="AX7" s="753" t="s">
        <v>35</v>
      </c>
      <c r="AY7" s="753" t="s">
        <v>36</v>
      </c>
      <c r="AZ7" s="753" t="s">
        <v>37</v>
      </c>
      <c r="BA7" s="753" t="s">
        <v>38</v>
      </c>
      <c r="BB7" s="753" t="s">
        <v>39</v>
      </c>
      <c r="BC7" s="753" t="s">
        <v>40</v>
      </c>
      <c r="BD7" s="753" t="s">
        <v>41</v>
      </c>
      <c r="BE7" s="753" t="s">
        <v>42</v>
      </c>
      <c r="BF7" s="753" t="s">
        <v>43</v>
      </c>
      <c r="BG7" s="753" t="s">
        <v>14</v>
      </c>
      <c r="BH7" s="753" t="s">
        <v>44</v>
      </c>
      <c r="BI7" s="753" t="s">
        <v>45</v>
      </c>
      <c r="BJ7" s="753" t="s">
        <v>46</v>
      </c>
      <c r="BK7" s="753"/>
      <c r="BL7" s="753"/>
      <c r="BM7" s="753"/>
      <c r="BN7" s="753"/>
      <c r="BO7" s="753"/>
      <c r="BP7" s="792"/>
      <c r="BQ7" s="36"/>
      <c r="DR7" s="819"/>
    </row>
    <row r="8" spans="1:123" s="26" customFormat="1" ht="124.5" customHeight="1" x14ac:dyDescent="0.3">
      <c r="A8" s="753"/>
      <c r="B8" s="758"/>
      <c r="C8" s="753"/>
      <c r="D8" s="753"/>
      <c r="E8" s="753"/>
      <c r="F8" s="753"/>
      <c r="G8" s="29" t="s">
        <v>16</v>
      </c>
      <c r="H8" s="29" t="s">
        <v>47</v>
      </c>
      <c r="I8" s="29" t="s">
        <v>48</v>
      </c>
      <c r="J8" s="29" t="s">
        <v>49</v>
      </c>
      <c r="K8" s="753"/>
      <c r="L8" s="753"/>
      <c r="M8" s="29" t="s">
        <v>15</v>
      </c>
      <c r="N8" s="29" t="s">
        <v>50</v>
      </c>
      <c r="O8" s="29" t="s">
        <v>51</v>
      </c>
      <c r="P8" s="29" t="s">
        <v>52</v>
      </c>
      <c r="Q8" s="29" t="s">
        <v>479</v>
      </c>
      <c r="R8" s="753"/>
      <c r="S8" s="753"/>
      <c r="T8" s="753"/>
      <c r="U8" s="753"/>
      <c r="V8" s="753"/>
      <c r="W8" s="753"/>
      <c r="X8" s="753"/>
      <c r="Y8" s="753"/>
      <c r="Z8" s="753"/>
      <c r="AA8" s="753"/>
      <c r="AB8" s="753"/>
      <c r="AC8" s="753"/>
      <c r="AD8" s="753"/>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53"/>
      <c r="AV8" s="753"/>
      <c r="AW8" s="753"/>
      <c r="AX8" s="753"/>
      <c r="AY8" s="753"/>
      <c r="AZ8" s="753"/>
      <c r="BA8" s="753"/>
      <c r="BB8" s="753"/>
      <c r="BC8" s="753"/>
      <c r="BD8" s="753"/>
      <c r="BE8" s="753"/>
      <c r="BF8" s="753"/>
      <c r="BG8" s="753"/>
      <c r="BH8" s="753"/>
      <c r="BI8" s="753"/>
      <c r="BJ8" s="753"/>
      <c r="BK8" s="753"/>
      <c r="BL8" s="753"/>
      <c r="BM8" s="753"/>
      <c r="BN8" s="753"/>
      <c r="BO8" s="753"/>
      <c r="BP8" s="793"/>
      <c r="BQ8" s="36" t="s">
        <v>377</v>
      </c>
      <c r="DR8" s="819"/>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766</v>
      </c>
      <c r="C10" s="140">
        <f t="shared" ref="C10:C11" si="0">D10+E10</f>
        <v>0.1</v>
      </c>
      <c r="D10" s="140"/>
      <c r="E10" s="140">
        <f t="shared" ref="E10:E21" si="1">F10+U10+BG10</f>
        <v>0.1</v>
      </c>
      <c r="F10" s="140">
        <f t="shared" ref="F10:F21" si="2">G10+K10+L10+M10+R10+S10+T10</f>
        <v>0.1</v>
      </c>
      <c r="G10" s="150"/>
      <c r="H10" s="150"/>
      <c r="I10" s="150"/>
      <c r="J10" s="150"/>
      <c r="K10" s="155"/>
      <c r="L10" s="155">
        <v>0.1</v>
      </c>
      <c r="M10" s="140">
        <f t="shared" ref="M10:M21" si="3">SUM(N10:P10)</f>
        <v>0</v>
      </c>
      <c r="N10" s="150"/>
      <c r="O10" s="150"/>
      <c r="P10" s="151"/>
      <c r="Q10" s="150"/>
      <c r="R10" s="150"/>
      <c r="S10" s="150"/>
      <c r="T10" s="150"/>
      <c r="U10" s="140">
        <f t="shared" ref="U10:U21" si="4">V10+W10+X10+Y10+Z10+AA10+AB10+AC10+AD10+AU10+AV10+AW10+AX10+AY10+AZ10+BA10+BB10+BC10+BD10+BE10+BF10</f>
        <v>0</v>
      </c>
      <c r="V10" s="150"/>
      <c r="W10" s="150"/>
      <c r="X10" s="150"/>
      <c r="Y10" s="150"/>
      <c r="Z10" s="150"/>
      <c r="AA10" s="150"/>
      <c r="AB10" s="150"/>
      <c r="AC10" s="150"/>
      <c r="AD10" s="141">
        <f t="shared" ref="AD10:AD2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21" si="6">BH10+BI10+BJ10</f>
        <v>0</v>
      </c>
      <c r="BH10" s="133"/>
      <c r="BI10" s="133"/>
      <c r="BJ10" s="133"/>
      <c r="BK10" s="152" t="s">
        <v>409</v>
      </c>
      <c r="BL10" s="149" t="s">
        <v>169</v>
      </c>
      <c r="BM10" s="154" t="s">
        <v>632</v>
      </c>
      <c r="BN10" s="154" t="s">
        <v>85</v>
      </c>
      <c r="BO10" s="149" t="s">
        <v>768</v>
      </c>
      <c r="BP10" s="149" t="s">
        <v>606</v>
      </c>
      <c r="BQ10" s="60" t="s">
        <v>384</v>
      </c>
      <c r="BR10" s="46"/>
      <c r="BS10" s="46"/>
      <c r="BT10" s="46"/>
      <c r="BU10" s="46"/>
      <c r="BV10" s="46"/>
      <c r="BW10" s="46"/>
      <c r="BX10" s="46"/>
      <c r="BY10" s="46"/>
      <c r="BZ10" s="46">
        <f t="shared" ref="BZ10:BZ21" si="7">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c r="DS10" s="83" t="s">
        <v>854</v>
      </c>
    </row>
    <row r="11" spans="1:123" ht="56.25" x14ac:dyDescent="0.3">
      <c r="A11" s="149">
        <v>2</v>
      </c>
      <c r="B11" s="56" t="s">
        <v>582</v>
      </c>
      <c r="C11" s="140">
        <f t="shared" si="0"/>
        <v>2</v>
      </c>
      <c r="D11" s="140"/>
      <c r="E11" s="140">
        <f t="shared" si="1"/>
        <v>2</v>
      </c>
      <c r="F11" s="140">
        <f t="shared" si="2"/>
        <v>2</v>
      </c>
      <c r="G11" s="150"/>
      <c r="H11" s="150"/>
      <c r="I11" s="150"/>
      <c r="J11" s="150"/>
      <c r="K11" s="150"/>
      <c r="L11" s="150"/>
      <c r="M11" s="140">
        <f t="shared" si="3"/>
        <v>2</v>
      </c>
      <c r="N11" s="150"/>
      <c r="O11" s="150"/>
      <c r="P11" s="150">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169</v>
      </c>
      <c r="BM11" s="154" t="s">
        <v>427</v>
      </c>
      <c r="BN11" s="154" t="s">
        <v>85</v>
      </c>
      <c r="BO11" s="149" t="s">
        <v>768</v>
      </c>
      <c r="BP11" s="149" t="s">
        <v>606</v>
      </c>
      <c r="BQ11" s="60" t="s">
        <v>384</v>
      </c>
      <c r="BY11" s="46"/>
      <c r="BZ11" s="46">
        <f>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c r="DS11" s="46" t="s">
        <v>878</v>
      </c>
    </row>
    <row r="12" spans="1:123" s="380" customFormat="1" ht="63.6" customHeight="1" x14ac:dyDescent="0.3">
      <c r="A12" s="379">
        <v>3</v>
      </c>
      <c r="B12" s="427" t="s">
        <v>163</v>
      </c>
      <c r="C12" s="386">
        <f t="shared" ref="C12:C21" si="8">D12+E12</f>
        <v>3</v>
      </c>
      <c r="D12" s="386"/>
      <c r="E12" s="386">
        <f t="shared" si="1"/>
        <v>3</v>
      </c>
      <c r="F12" s="386">
        <f t="shared" si="2"/>
        <v>3</v>
      </c>
      <c r="G12" s="386">
        <f t="shared" ref="G12:G21" si="9">H12+I12+J12</f>
        <v>0</v>
      </c>
      <c r="H12" s="390"/>
      <c r="I12" s="388"/>
      <c r="J12" s="388"/>
      <c r="K12" s="386">
        <v>2.5</v>
      </c>
      <c r="L12" s="386"/>
      <c r="M12" s="386">
        <f t="shared" si="3"/>
        <v>0.5</v>
      </c>
      <c r="N12" s="386"/>
      <c r="O12" s="388"/>
      <c r="P12" s="386">
        <v>0.5</v>
      </c>
      <c r="Q12" s="388"/>
      <c r="R12" s="386"/>
      <c r="S12" s="388"/>
      <c r="T12" s="388"/>
      <c r="U12" s="386">
        <f t="shared" si="4"/>
        <v>0</v>
      </c>
      <c r="V12" s="388"/>
      <c r="W12" s="388"/>
      <c r="X12" s="388"/>
      <c r="Y12" s="388"/>
      <c r="Z12" s="386"/>
      <c r="AA12" s="388"/>
      <c r="AB12" s="388"/>
      <c r="AC12" s="388"/>
      <c r="AD12" s="389">
        <f t="shared" si="5"/>
        <v>0</v>
      </c>
      <c r="AE12" s="386"/>
      <c r="AF12" s="386"/>
      <c r="AG12" s="388"/>
      <c r="AH12" s="388"/>
      <c r="AI12" s="386"/>
      <c r="AJ12" s="388"/>
      <c r="AK12" s="386"/>
      <c r="AL12" s="388"/>
      <c r="AM12" s="388"/>
      <c r="AN12" s="388"/>
      <c r="AO12" s="388"/>
      <c r="AP12" s="388"/>
      <c r="AQ12" s="388"/>
      <c r="AR12" s="388"/>
      <c r="AS12" s="388"/>
      <c r="AT12" s="388"/>
      <c r="AU12" s="388"/>
      <c r="AV12" s="386"/>
      <c r="AW12" s="388"/>
      <c r="AX12" s="388"/>
      <c r="AY12" s="386"/>
      <c r="AZ12" s="386"/>
      <c r="BA12" s="388"/>
      <c r="BB12" s="388"/>
      <c r="BC12" s="388"/>
      <c r="BD12" s="386"/>
      <c r="BE12" s="388"/>
      <c r="BF12" s="388"/>
      <c r="BG12" s="386">
        <f t="shared" si="6"/>
        <v>0</v>
      </c>
      <c r="BH12" s="427"/>
      <c r="BI12" s="428"/>
      <c r="BJ12" s="427"/>
      <c r="BK12" s="391" t="s">
        <v>409</v>
      </c>
      <c r="BL12" s="379" t="s">
        <v>169</v>
      </c>
      <c r="BM12" s="379" t="s">
        <v>428</v>
      </c>
      <c r="BN12" s="379" t="s">
        <v>94</v>
      </c>
      <c r="BO12" s="379"/>
      <c r="BP12" s="379" t="s">
        <v>606</v>
      </c>
      <c r="BQ12" s="384" t="s">
        <v>395</v>
      </c>
      <c r="BS12" s="429" t="s">
        <v>162</v>
      </c>
      <c r="BT12" s="429" t="s">
        <v>133</v>
      </c>
      <c r="BU12" s="383"/>
      <c r="BZ12" s="380">
        <f t="shared" si="7"/>
        <v>3.5</v>
      </c>
      <c r="DR12" s="396" t="s">
        <v>852</v>
      </c>
      <c r="DS12" s="380" t="s">
        <v>854</v>
      </c>
    </row>
    <row r="13" spans="1:123" s="250" customFormat="1" ht="94.35" customHeight="1" x14ac:dyDescent="0.3">
      <c r="A13" s="149">
        <v>4</v>
      </c>
      <c r="B13" s="279" t="s">
        <v>196</v>
      </c>
      <c r="C13" s="241">
        <f t="shared" si="8"/>
        <v>199.78</v>
      </c>
      <c r="D13" s="241">
        <v>21.28</v>
      </c>
      <c r="E13" s="241">
        <f t="shared" si="1"/>
        <v>178.5</v>
      </c>
      <c r="F13" s="241">
        <f t="shared" si="2"/>
        <v>178.5</v>
      </c>
      <c r="G13" s="241">
        <f t="shared" si="9"/>
        <v>0</v>
      </c>
      <c r="H13" s="241"/>
      <c r="I13" s="243"/>
      <c r="J13" s="243"/>
      <c r="K13" s="241">
        <v>18</v>
      </c>
      <c r="L13" s="241">
        <v>18.63</v>
      </c>
      <c r="M13" s="241">
        <f t="shared" si="3"/>
        <v>141.87</v>
      </c>
      <c r="N13" s="241">
        <v>31.19</v>
      </c>
      <c r="O13" s="243"/>
      <c r="P13" s="241">
        <v>110.68</v>
      </c>
      <c r="Q13" s="243">
        <v>37.270000000000003</v>
      </c>
      <c r="R13" s="241"/>
      <c r="S13" s="243"/>
      <c r="T13" s="243"/>
      <c r="U13" s="241">
        <f t="shared" si="4"/>
        <v>0</v>
      </c>
      <c r="V13" s="157"/>
      <c r="W13" s="157"/>
      <c r="X13" s="157"/>
      <c r="Y13" s="157"/>
      <c r="Z13" s="140"/>
      <c r="AA13" s="157"/>
      <c r="AB13" s="157"/>
      <c r="AC13" s="157"/>
      <c r="AD13" s="141">
        <f t="shared" si="5"/>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241">
        <f t="shared" si="6"/>
        <v>0</v>
      </c>
      <c r="BH13" s="56"/>
      <c r="BI13" s="56"/>
      <c r="BJ13" s="56"/>
      <c r="BK13" s="152"/>
      <c r="BL13" s="278" t="s">
        <v>667</v>
      </c>
      <c r="BM13" s="154" t="s">
        <v>648</v>
      </c>
      <c r="BN13" s="239" t="s">
        <v>94</v>
      </c>
      <c r="BO13" s="239" t="s">
        <v>710</v>
      </c>
      <c r="BP13" s="239" t="s">
        <v>606</v>
      </c>
      <c r="BQ13" s="60"/>
      <c r="BR13" s="46"/>
      <c r="BS13" s="173"/>
      <c r="BT13" s="170"/>
      <c r="BU13" s="137"/>
      <c r="BV13" s="46"/>
      <c r="BW13" s="46"/>
      <c r="BX13" s="46"/>
      <c r="BY13" s="46"/>
      <c r="BZ13" s="46">
        <f t="shared" si="7"/>
        <v>357.64</v>
      </c>
      <c r="CA13" s="46"/>
      <c r="CB13" s="46"/>
      <c r="CC13" s="46"/>
      <c r="CD13" s="46"/>
      <c r="CE13" s="184">
        <f>205.56-C13</f>
        <v>5.7800000000000011</v>
      </c>
      <c r="CF13" s="46"/>
      <c r="CG13" s="46"/>
      <c r="CH13" s="46"/>
      <c r="CI13" s="46"/>
      <c r="CJ13" s="46"/>
      <c r="CK13" s="46"/>
      <c r="CL13" s="46"/>
      <c r="CM13" s="46"/>
      <c r="CN13" s="46"/>
      <c r="CO13" s="46"/>
      <c r="CP13" s="46"/>
      <c r="CQ13" s="46"/>
      <c r="CR13" s="46"/>
      <c r="CS13" s="46"/>
      <c r="CT13" s="46"/>
      <c r="CU13" s="46"/>
      <c r="CV13" s="46"/>
      <c r="CW13" s="46"/>
      <c r="CX13" s="46"/>
      <c r="CY13" s="46"/>
      <c r="CZ13" s="46" t="s">
        <v>466</v>
      </c>
      <c r="DA13" s="46"/>
      <c r="DB13" s="46"/>
      <c r="DC13" s="46"/>
      <c r="DD13" s="46"/>
      <c r="DE13" s="46"/>
      <c r="DF13" s="46"/>
      <c r="DG13" s="46"/>
      <c r="DH13" s="46"/>
      <c r="DI13" s="46"/>
      <c r="DJ13" s="46"/>
      <c r="DK13" s="46"/>
      <c r="DL13" s="46"/>
      <c r="DM13" s="46"/>
      <c r="DN13" s="46"/>
      <c r="DO13" s="46"/>
      <c r="DP13" s="46"/>
      <c r="DQ13" s="46"/>
      <c r="DR13" s="19" t="s">
        <v>852</v>
      </c>
    </row>
    <row r="14" spans="1:123" s="250" customFormat="1" ht="56.25" x14ac:dyDescent="0.3">
      <c r="A14" s="239">
        <v>5</v>
      </c>
      <c r="B14" s="364" t="s">
        <v>676</v>
      </c>
      <c r="C14" s="241">
        <f t="shared" si="8"/>
        <v>0.16</v>
      </c>
      <c r="D14" s="241"/>
      <c r="E14" s="241">
        <f t="shared" si="1"/>
        <v>0.16</v>
      </c>
      <c r="F14" s="241">
        <f t="shared" si="2"/>
        <v>0.16</v>
      </c>
      <c r="G14" s="241">
        <f t="shared" si="9"/>
        <v>0</v>
      </c>
      <c r="H14" s="241"/>
      <c r="I14" s="243"/>
      <c r="J14" s="243"/>
      <c r="K14" s="241"/>
      <c r="L14" s="241"/>
      <c r="M14" s="241">
        <f t="shared" si="3"/>
        <v>0.16</v>
      </c>
      <c r="N14" s="241"/>
      <c r="O14" s="243"/>
      <c r="P14" s="241">
        <v>0.16</v>
      </c>
      <c r="Q14" s="243"/>
      <c r="R14" s="241"/>
      <c r="S14" s="243"/>
      <c r="T14" s="243"/>
      <c r="U14" s="241">
        <f t="shared" si="4"/>
        <v>0</v>
      </c>
      <c r="V14" s="243"/>
      <c r="W14" s="243"/>
      <c r="X14" s="243"/>
      <c r="Y14" s="243"/>
      <c r="Z14" s="241"/>
      <c r="AA14" s="243"/>
      <c r="AB14" s="243"/>
      <c r="AC14" s="243"/>
      <c r="AD14" s="245">
        <f t="shared" si="5"/>
        <v>0</v>
      </c>
      <c r="AE14" s="241"/>
      <c r="AF14" s="241"/>
      <c r="AG14" s="243"/>
      <c r="AH14" s="243"/>
      <c r="AI14" s="241"/>
      <c r="AJ14" s="243"/>
      <c r="AK14" s="244"/>
      <c r="AL14" s="243"/>
      <c r="AM14" s="243"/>
      <c r="AN14" s="243"/>
      <c r="AO14" s="243"/>
      <c r="AP14" s="243"/>
      <c r="AQ14" s="243"/>
      <c r="AR14" s="243"/>
      <c r="AS14" s="243"/>
      <c r="AT14" s="243"/>
      <c r="AU14" s="243"/>
      <c r="AV14" s="241"/>
      <c r="AW14" s="243"/>
      <c r="AX14" s="243"/>
      <c r="AY14" s="241"/>
      <c r="AZ14" s="241"/>
      <c r="BA14" s="243"/>
      <c r="BB14" s="243"/>
      <c r="BC14" s="243"/>
      <c r="BD14" s="241"/>
      <c r="BE14" s="243"/>
      <c r="BF14" s="243"/>
      <c r="BG14" s="241">
        <f t="shared" si="6"/>
        <v>0</v>
      </c>
      <c r="BH14" s="246"/>
      <c r="BI14" s="280"/>
      <c r="BJ14" s="246"/>
      <c r="BK14" s="247" t="s">
        <v>409</v>
      </c>
      <c r="BL14" s="239" t="s">
        <v>169</v>
      </c>
      <c r="BM14" s="239"/>
      <c r="BN14" s="239" t="s">
        <v>94</v>
      </c>
      <c r="BO14" s="239" t="s">
        <v>711</v>
      </c>
      <c r="BP14" s="239" t="s">
        <v>606</v>
      </c>
      <c r="BQ14" s="249" t="s">
        <v>392</v>
      </c>
      <c r="BS14" s="254"/>
      <c r="BT14" s="363" t="s">
        <v>133</v>
      </c>
      <c r="BU14" s="254"/>
      <c r="BZ14" s="250">
        <f t="shared" si="7"/>
        <v>0.32</v>
      </c>
      <c r="DR14" s="316" t="s">
        <v>852</v>
      </c>
      <c r="DS14" s="250" t="s">
        <v>855</v>
      </c>
    </row>
    <row r="15" spans="1:123" s="250" customFormat="1" ht="56.25" x14ac:dyDescent="0.3">
      <c r="A15" s="239">
        <v>6</v>
      </c>
      <c r="B15" s="246" t="s">
        <v>871</v>
      </c>
      <c r="C15" s="241">
        <f t="shared" si="8"/>
        <v>0.18</v>
      </c>
      <c r="D15" s="241"/>
      <c r="E15" s="241">
        <f t="shared" si="1"/>
        <v>0.18</v>
      </c>
      <c r="F15" s="241">
        <f t="shared" si="2"/>
        <v>0.18</v>
      </c>
      <c r="G15" s="241">
        <f t="shared" si="9"/>
        <v>0</v>
      </c>
      <c r="H15" s="241"/>
      <c r="I15" s="243"/>
      <c r="J15" s="243"/>
      <c r="K15" s="241">
        <v>0.08</v>
      </c>
      <c r="L15" s="241">
        <v>0.1</v>
      </c>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4"/>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39" t="s">
        <v>169</v>
      </c>
      <c r="BM15" s="239"/>
      <c r="BN15" s="239" t="s">
        <v>94</v>
      </c>
      <c r="BO15" s="239" t="s">
        <v>711</v>
      </c>
      <c r="BP15" s="239" t="s">
        <v>606</v>
      </c>
      <c r="BQ15" s="249"/>
      <c r="BS15" s="254"/>
      <c r="BT15" s="363"/>
      <c r="BU15" s="254"/>
      <c r="CZ15" s="250" t="s">
        <v>480</v>
      </c>
      <c r="DR15" s="316" t="s">
        <v>852</v>
      </c>
      <c r="DS15" s="250" t="s">
        <v>855</v>
      </c>
    </row>
    <row r="16" spans="1:123" s="250" customFormat="1" ht="56.25" x14ac:dyDescent="0.3">
      <c r="A16" s="239">
        <v>7</v>
      </c>
      <c r="B16" s="364" t="s">
        <v>677</v>
      </c>
      <c r="C16" s="241">
        <f t="shared" si="8"/>
        <v>0.16</v>
      </c>
      <c r="D16" s="241"/>
      <c r="E16" s="241">
        <f t="shared" si="1"/>
        <v>0.16</v>
      </c>
      <c r="F16" s="241">
        <f t="shared" si="2"/>
        <v>0.16</v>
      </c>
      <c r="G16" s="241">
        <f t="shared" si="9"/>
        <v>0</v>
      </c>
      <c r="H16" s="241"/>
      <c r="I16" s="243"/>
      <c r="J16" s="243"/>
      <c r="K16" s="241"/>
      <c r="L16" s="241"/>
      <c r="M16" s="241">
        <f t="shared" si="3"/>
        <v>0.16</v>
      </c>
      <c r="N16" s="241"/>
      <c r="O16" s="243"/>
      <c r="P16" s="241">
        <v>0.16</v>
      </c>
      <c r="Q16" s="243"/>
      <c r="R16" s="241"/>
      <c r="S16" s="243"/>
      <c r="T16" s="243"/>
      <c r="U16" s="241">
        <f t="shared" si="4"/>
        <v>0</v>
      </c>
      <c r="V16" s="243"/>
      <c r="W16" s="243"/>
      <c r="X16" s="243"/>
      <c r="Y16" s="243"/>
      <c r="Z16" s="241"/>
      <c r="AA16" s="243"/>
      <c r="AB16" s="243"/>
      <c r="AC16" s="243"/>
      <c r="AD16" s="245">
        <f t="shared" si="5"/>
        <v>0</v>
      </c>
      <c r="AE16" s="241"/>
      <c r="AF16" s="241"/>
      <c r="AG16" s="243"/>
      <c r="AH16" s="243"/>
      <c r="AI16" s="241"/>
      <c r="AJ16" s="243"/>
      <c r="AK16" s="244"/>
      <c r="AL16" s="243"/>
      <c r="AM16" s="243"/>
      <c r="AN16" s="243"/>
      <c r="AO16" s="243"/>
      <c r="AP16" s="243"/>
      <c r="AQ16" s="243"/>
      <c r="AR16" s="243"/>
      <c r="AS16" s="243"/>
      <c r="AT16" s="243"/>
      <c r="AU16" s="243"/>
      <c r="AV16" s="241"/>
      <c r="AW16" s="243"/>
      <c r="AX16" s="243"/>
      <c r="AY16" s="241"/>
      <c r="AZ16" s="241"/>
      <c r="BA16" s="243"/>
      <c r="BB16" s="243"/>
      <c r="BC16" s="243"/>
      <c r="BD16" s="241"/>
      <c r="BE16" s="243"/>
      <c r="BF16" s="243"/>
      <c r="BG16" s="241">
        <f t="shared" si="6"/>
        <v>0</v>
      </c>
      <c r="BH16" s="246"/>
      <c r="BI16" s="280"/>
      <c r="BJ16" s="246"/>
      <c r="BK16" s="247" t="s">
        <v>409</v>
      </c>
      <c r="BL16" s="239" t="s">
        <v>169</v>
      </c>
      <c r="BM16" s="239"/>
      <c r="BN16" s="239" t="s">
        <v>94</v>
      </c>
      <c r="BO16" s="239" t="s">
        <v>711</v>
      </c>
      <c r="BP16" s="239" t="s">
        <v>606</v>
      </c>
      <c r="BQ16" s="249" t="s">
        <v>392</v>
      </c>
      <c r="BS16" s="254"/>
      <c r="BT16" s="363" t="s">
        <v>133</v>
      </c>
      <c r="BU16" s="254"/>
      <c r="BZ16" s="250">
        <f t="shared" si="7"/>
        <v>0.32</v>
      </c>
      <c r="DR16" s="316" t="s">
        <v>852</v>
      </c>
      <c r="DS16" s="250" t="s">
        <v>855</v>
      </c>
    </row>
    <row r="17" spans="1:123" ht="56.25" x14ac:dyDescent="0.3">
      <c r="A17" s="149">
        <v>8</v>
      </c>
      <c r="B17" s="190" t="s">
        <v>685</v>
      </c>
      <c r="C17" s="140">
        <f t="shared" si="8"/>
        <v>0.12</v>
      </c>
      <c r="D17" s="140"/>
      <c r="E17" s="140">
        <f t="shared" si="1"/>
        <v>0.12</v>
      </c>
      <c r="F17" s="140">
        <f t="shared" si="2"/>
        <v>0.12</v>
      </c>
      <c r="G17" s="140">
        <f t="shared" si="9"/>
        <v>0</v>
      </c>
      <c r="H17" s="140"/>
      <c r="I17" s="157"/>
      <c r="J17" s="157"/>
      <c r="K17" s="140"/>
      <c r="L17" s="140"/>
      <c r="M17" s="140">
        <f t="shared" si="3"/>
        <v>0.12</v>
      </c>
      <c r="N17" s="140"/>
      <c r="O17" s="157"/>
      <c r="P17" s="140">
        <v>0.12</v>
      </c>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68"/>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49" t="s">
        <v>169</v>
      </c>
      <c r="BM17" s="149"/>
      <c r="BN17" s="149" t="s">
        <v>94</v>
      </c>
      <c r="BO17" s="149" t="s">
        <v>711</v>
      </c>
      <c r="BP17" s="149" t="s">
        <v>606</v>
      </c>
      <c r="BQ17" s="60" t="s">
        <v>392</v>
      </c>
      <c r="BS17" s="61"/>
      <c r="BT17" s="191" t="s">
        <v>133</v>
      </c>
      <c r="BU17" s="61"/>
      <c r="BZ17" s="39">
        <f t="shared" si="7"/>
        <v>0.24</v>
      </c>
      <c r="CI17" s="46"/>
      <c r="DR17" s="19" t="s">
        <v>852</v>
      </c>
    </row>
    <row r="18" spans="1:123" ht="56.25" x14ac:dyDescent="0.3">
      <c r="A18" s="149">
        <v>9</v>
      </c>
      <c r="B18" s="190" t="s">
        <v>678</v>
      </c>
      <c r="C18" s="140">
        <f t="shared" si="8"/>
        <v>0.2</v>
      </c>
      <c r="D18" s="140"/>
      <c r="E18" s="140">
        <f t="shared" si="1"/>
        <v>0.2</v>
      </c>
      <c r="F18" s="140">
        <f t="shared" si="2"/>
        <v>0.2</v>
      </c>
      <c r="G18" s="140">
        <f t="shared" si="9"/>
        <v>0</v>
      </c>
      <c r="H18" s="140"/>
      <c r="I18" s="157"/>
      <c r="J18" s="157"/>
      <c r="K18" s="140"/>
      <c r="L18" s="140"/>
      <c r="M18" s="140">
        <f t="shared" si="3"/>
        <v>0.2</v>
      </c>
      <c r="N18" s="140"/>
      <c r="O18" s="157"/>
      <c r="P18" s="140">
        <v>0.2</v>
      </c>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68"/>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49" t="s">
        <v>169</v>
      </c>
      <c r="BM18" s="149"/>
      <c r="BN18" s="149" t="s">
        <v>94</v>
      </c>
      <c r="BO18" s="149" t="s">
        <v>711</v>
      </c>
      <c r="BP18" s="149" t="s">
        <v>606</v>
      </c>
      <c r="BQ18" s="60" t="s">
        <v>392</v>
      </c>
      <c r="BS18" s="61"/>
      <c r="BT18" s="191" t="s">
        <v>133</v>
      </c>
      <c r="BU18" s="61"/>
      <c r="BZ18" s="39">
        <f t="shared" si="7"/>
        <v>0.4</v>
      </c>
      <c r="CI18" s="46"/>
      <c r="DR18" s="19" t="s">
        <v>852</v>
      </c>
    </row>
    <row r="19" spans="1:123" ht="56.25" x14ac:dyDescent="0.3">
      <c r="A19" s="149">
        <v>10</v>
      </c>
      <c r="B19" s="190" t="s">
        <v>679</v>
      </c>
      <c r="C19" s="140">
        <f t="shared" si="8"/>
        <v>0.1</v>
      </c>
      <c r="D19" s="140"/>
      <c r="E19" s="140">
        <f t="shared" si="1"/>
        <v>0.1</v>
      </c>
      <c r="F19" s="140">
        <f t="shared" si="2"/>
        <v>0.1</v>
      </c>
      <c r="G19" s="140">
        <f t="shared" si="9"/>
        <v>0</v>
      </c>
      <c r="H19" s="140"/>
      <c r="I19" s="157"/>
      <c r="J19" s="157"/>
      <c r="K19" s="140"/>
      <c r="L19" s="140"/>
      <c r="M19" s="140">
        <f t="shared" si="3"/>
        <v>0.1</v>
      </c>
      <c r="N19" s="140"/>
      <c r="O19" s="157"/>
      <c r="P19" s="140">
        <v>0.1</v>
      </c>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68"/>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49" t="s">
        <v>169</v>
      </c>
      <c r="BM19" s="149"/>
      <c r="BN19" s="149" t="s">
        <v>94</v>
      </c>
      <c r="BO19" s="149" t="s">
        <v>711</v>
      </c>
      <c r="BP19" s="149" t="s">
        <v>606</v>
      </c>
      <c r="BQ19" s="60" t="s">
        <v>392</v>
      </c>
      <c r="BS19" s="61"/>
      <c r="BT19" s="191" t="s">
        <v>133</v>
      </c>
      <c r="BU19" s="61"/>
      <c r="BZ19" s="39">
        <f t="shared" si="7"/>
        <v>0.2</v>
      </c>
      <c r="CI19" s="46"/>
      <c r="DR19" s="19" t="s">
        <v>852</v>
      </c>
    </row>
    <row r="20" spans="1:123" ht="56.25" x14ac:dyDescent="0.3">
      <c r="A20" s="149">
        <v>11</v>
      </c>
      <c r="B20" s="190" t="s">
        <v>680</v>
      </c>
      <c r="C20" s="140">
        <f t="shared" si="8"/>
        <v>0.2</v>
      </c>
      <c r="D20" s="140"/>
      <c r="E20" s="140">
        <f t="shared" si="1"/>
        <v>0.2</v>
      </c>
      <c r="F20" s="140">
        <f t="shared" si="2"/>
        <v>0.2</v>
      </c>
      <c r="G20" s="140">
        <f t="shared" si="9"/>
        <v>0</v>
      </c>
      <c r="H20" s="140"/>
      <c r="I20" s="157"/>
      <c r="J20" s="157"/>
      <c r="K20" s="140"/>
      <c r="L20" s="140"/>
      <c r="M20" s="140">
        <f t="shared" si="3"/>
        <v>0.2</v>
      </c>
      <c r="N20" s="140"/>
      <c r="O20" s="157"/>
      <c r="P20" s="140">
        <v>0.2</v>
      </c>
      <c r="Q20" s="157"/>
      <c r="R20" s="140"/>
      <c r="S20" s="157"/>
      <c r="T20" s="157"/>
      <c r="U20" s="140">
        <f t="shared" si="4"/>
        <v>0</v>
      </c>
      <c r="V20" s="157"/>
      <c r="W20" s="157"/>
      <c r="X20" s="157"/>
      <c r="Y20" s="157"/>
      <c r="Z20" s="140"/>
      <c r="AA20" s="157"/>
      <c r="AB20" s="157"/>
      <c r="AC20" s="157"/>
      <c r="AD20" s="141">
        <f t="shared" si="5"/>
        <v>0</v>
      </c>
      <c r="AE20" s="140"/>
      <c r="AF20" s="140"/>
      <c r="AG20" s="157"/>
      <c r="AH20" s="157"/>
      <c r="AI20" s="140"/>
      <c r="AJ20" s="157"/>
      <c r="AK20" s="168"/>
      <c r="AL20" s="157"/>
      <c r="AM20" s="157"/>
      <c r="AN20" s="157"/>
      <c r="AO20" s="157"/>
      <c r="AP20" s="157"/>
      <c r="AQ20" s="157"/>
      <c r="AR20" s="157"/>
      <c r="AS20" s="157"/>
      <c r="AT20" s="157"/>
      <c r="AU20" s="157"/>
      <c r="AV20" s="140"/>
      <c r="AW20" s="157"/>
      <c r="AX20" s="157"/>
      <c r="AY20" s="140"/>
      <c r="AZ20" s="140"/>
      <c r="BA20" s="157"/>
      <c r="BB20" s="157"/>
      <c r="BC20" s="157"/>
      <c r="BD20" s="140"/>
      <c r="BE20" s="157"/>
      <c r="BF20" s="157"/>
      <c r="BG20" s="140">
        <f t="shared" si="6"/>
        <v>0</v>
      </c>
      <c r="BH20" s="56"/>
      <c r="BI20" s="169"/>
      <c r="BJ20" s="56"/>
      <c r="BK20" s="152" t="s">
        <v>409</v>
      </c>
      <c r="BL20" s="149" t="s">
        <v>169</v>
      </c>
      <c r="BM20" s="149"/>
      <c r="BN20" s="149" t="s">
        <v>94</v>
      </c>
      <c r="BO20" s="149" t="s">
        <v>711</v>
      </c>
      <c r="BP20" s="149" t="s">
        <v>606</v>
      </c>
      <c r="BQ20" s="60" t="s">
        <v>392</v>
      </c>
      <c r="BS20" s="61"/>
      <c r="BT20" s="191" t="s">
        <v>133</v>
      </c>
      <c r="BU20" s="61"/>
      <c r="BZ20" s="39">
        <f t="shared" si="7"/>
        <v>0.4</v>
      </c>
      <c r="CI20" s="46"/>
      <c r="DR20" s="19" t="s">
        <v>852</v>
      </c>
    </row>
    <row r="21" spans="1:123" ht="64.349999999999994" customHeight="1" x14ac:dyDescent="0.3">
      <c r="A21" s="149">
        <v>12</v>
      </c>
      <c r="B21" s="190" t="s">
        <v>681</v>
      </c>
      <c r="C21" s="140">
        <f t="shared" si="8"/>
        <v>0.16</v>
      </c>
      <c r="D21" s="140"/>
      <c r="E21" s="140">
        <f t="shared" si="1"/>
        <v>0.16</v>
      </c>
      <c r="F21" s="140">
        <f t="shared" si="2"/>
        <v>0.16</v>
      </c>
      <c r="G21" s="140">
        <f t="shared" si="9"/>
        <v>0</v>
      </c>
      <c r="H21" s="140"/>
      <c r="I21" s="157"/>
      <c r="J21" s="157"/>
      <c r="K21" s="140"/>
      <c r="L21" s="140"/>
      <c r="M21" s="140">
        <f t="shared" si="3"/>
        <v>0.16</v>
      </c>
      <c r="N21" s="140"/>
      <c r="O21" s="157"/>
      <c r="P21" s="140">
        <v>0.16</v>
      </c>
      <c r="Q21" s="157"/>
      <c r="R21" s="140"/>
      <c r="S21" s="157"/>
      <c r="T21" s="157"/>
      <c r="U21" s="140">
        <f t="shared" si="4"/>
        <v>0</v>
      </c>
      <c r="V21" s="157"/>
      <c r="W21" s="157"/>
      <c r="X21" s="157"/>
      <c r="Y21" s="157"/>
      <c r="Z21" s="140"/>
      <c r="AA21" s="157"/>
      <c r="AB21" s="157"/>
      <c r="AC21" s="157"/>
      <c r="AD21" s="141">
        <f t="shared" si="5"/>
        <v>0</v>
      </c>
      <c r="AE21" s="140"/>
      <c r="AF21" s="140"/>
      <c r="AG21" s="157"/>
      <c r="AH21" s="157"/>
      <c r="AI21" s="140"/>
      <c r="AJ21" s="157"/>
      <c r="AK21" s="168"/>
      <c r="AL21" s="157"/>
      <c r="AM21" s="157"/>
      <c r="AN21" s="157"/>
      <c r="AO21" s="157"/>
      <c r="AP21" s="157"/>
      <c r="AQ21" s="157"/>
      <c r="AR21" s="157"/>
      <c r="AS21" s="157"/>
      <c r="AT21" s="157"/>
      <c r="AU21" s="157"/>
      <c r="AV21" s="140"/>
      <c r="AW21" s="157"/>
      <c r="AX21" s="157"/>
      <c r="AY21" s="140"/>
      <c r="AZ21" s="140"/>
      <c r="BA21" s="157"/>
      <c r="BB21" s="157"/>
      <c r="BC21" s="157"/>
      <c r="BD21" s="140"/>
      <c r="BE21" s="157"/>
      <c r="BF21" s="157"/>
      <c r="BG21" s="140">
        <f t="shared" si="6"/>
        <v>0</v>
      </c>
      <c r="BH21" s="56"/>
      <c r="BI21" s="169"/>
      <c r="BJ21" s="56"/>
      <c r="BK21" s="152" t="s">
        <v>409</v>
      </c>
      <c r="BL21" s="149" t="s">
        <v>169</v>
      </c>
      <c r="BM21" s="149"/>
      <c r="BN21" s="149" t="s">
        <v>94</v>
      </c>
      <c r="BO21" s="149" t="s">
        <v>711</v>
      </c>
      <c r="BP21" s="149" t="s">
        <v>606</v>
      </c>
      <c r="BQ21" s="60" t="s">
        <v>392</v>
      </c>
      <c r="BS21" s="61"/>
      <c r="BT21" s="191" t="s">
        <v>133</v>
      </c>
      <c r="BU21" s="61"/>
      <c r="BZ21" s="39">
        <f t="shared" si="7"/>
        <v>0.32</v>
      </c>
      <c r="CI21" s="46"/>
      <c r="DR21" s="19" t="s">
        <v>852</v>
      </c>
    </row>
    <row r="22" spans="1:123" s="250" customFormat="1" ht="56.25" x14ac:dyDescent="0.3">
      <c r="A22" s="239">
        <v>13</v>
      </c>
      <c r="B22" s="364" t="s">
        <v>243</v>
      </c>
      <c r="C22" s="241">
        <f t="shared" ref="C22:C29" si="10">D22+E22</f>
        <v>1.2</v>
      </c>
      <c r="D22" s="241"/>
      <c r="E22" s="241">
        <f t="shared" ref="E22:E31" si="11">F22+U22+BG22</f>
        <v>1.2</v>
      </c>
      <c r="F22" s="241">
        <f t="shared" ref="F22:F31" si="12">G22+K22+L22+M22+R22+S22+T22</f>
        <v>1.2</v>
      </c>
      <c r="G22" s="241">
        <f t="shared" ref="G22:G29" si="13">H22+I22+J22</f>
        <v>0</v>
      </c>
      <c r="H22" s="258"/>
      <c r="I22" s="243"/>
      <c r="J22" s="243"/>
      <c r="K22" s="258">
        <v>1.2</v>
      </c>
      <c r="L22" s="258"/>
      <c r="M22" s="241">
        <f t="shared" ref="M22:M31" si="14">SUM(N22:P22)</f>
        <v>0</v>
      </c>
      <c r="N22" s="258"/>
      <c r="O22" s="243"/>
      <c r="P22" s="258"/>
      <c r="Q22" s="243"/>
      <c r="R22" s="258"/>
      <c r="S22" s="243"/>
      <c r="T22" s="243"/>
      <c r="U22" s="241">
        <f t="shared" ref="U22:U31" si="15">V22+W22+X22+Y22+Z22+AA22+AB22+AC22+AD22+AU22+AV22+AW22+AX22+AY22+AZ22+BA22+BB22+BC22+BD22+BE22+BF22</f>
        <v>0</v>
      </c>
      <c r="V22" s="243"/>
      <c r="W22" s="243"/>
      <c r="X22" s="243"/>
      <c r="Y22" s="243"/>
      <c r="Z22" s="258"/>
      <c r="AA22" s="243"/>
      <c r="AB22" s="243"/>
      <c r="AC22" s="243"/>
      <c r="AD22" s="245">
        <f t="shared" ref="AD22:AD31" si="16">SUM(AE22:AT22)</f>
        <v>0</v>
      </c>
      <c r="AE22" s="258"/>
      <c r="AF22" s="258"/>
      <c r="AG22" s="243"/>
      <c r="AH22" s="243"/>
      <c r="AI22" s="258"/>
      <c r="AJ22" s="243"/>
      <c r="AK22" s="244"/>
      <c r="AL22" s="243"/>
      <c r="AM22" s="243"/>
      <c r="AN22" s="243"/>
      <c r="AO22" s="243"/>
      <c r="AP22" s="243"/>
      <c r="AQ22" s="243"/>
      <c r="AR22" s="243"/>
      <c r="AS22" s="243"/>
      <c r="AT22" s="243"/>
      <c r="AU22" s="243"/>
      <c r="AV22" s="258"/>
      <c r="AW22" s="243"/>
      <c r="AX22" s="243"/>
      <c r="AY22" s="258"/>
      <c r="AZ22" s="258"/>
      <c r="BA22" s="243"/>
      <c r="BB22" s="243"/>
      <c r="BC22" s="243"/>
      <c r="BD22" s="258"/>
      <c r="BE22" s="243"/>
      <c r="BF22" s="243"/>
      <c r="BG22" s="241">
        <f t="shared" ref="BG22:BG31" si="17">BH22+BI22+BJ22</f>
        <v>0</v>
      </c>
      <c r="BH22" s="246"/>
      <c r="BI22" s="259"/>
      <c r="BJ22" s="246"/>
      <c r="BK22" s="247" t="s">
        <v>409</v>
      </c>
      <c r="BL22" s="239" t="s">
        <v>169</v>
      </c>
      <c r="BM22" s="239"/>
      <c r="BN22" s="365" t="s">
        <v>95</v>
      </c>
      <c r="BO22" s="239" t="s">
        <v>505</v>
      </c>
      <c r="BP22" s="239" t="s">
        <v>606</v>
      </c>
      <c r="BQ22" s="249" t="s">
        <v>392</v>
      </c>
      <c r="BS22" s="254"/>
      <c r="BT22" s="363" t="s">
        <v>166</v>
      </c>
      <c r="BU22" s="254"/>
      <c r="BZ22" s="250">
        <f t="shared" ref="BZ22:BZ31" si="18">SUM(G22:BJ22)</f>
        <v>1.2</v>
      </c>
      <c r="DG22" s="250" t="s">
        <v>757</v>
      </c>
      <c r="DR22" s="316" t="s">
        <v>852</v>
      </c>
      <c r="DS22" s="339" t="s">
        <v>872</v>
      </c>
    </row>
    <row r="23" spans="1:123" s="250" customFormat="1" ht="56.25" x14ac:dyDescent="0.3">
      <c r="A23" s="239">
        <v>14</v>
      </c>
      <c r="B23" s="364" t="s">
        <v>697</v>
      </c>
      <c r="C23" s="241">
        <f t="shared" si="10"/>
        <v>0.05</v>
      </c>
      <c r="D23" s="241"/>
      <c r="E23" s="241">
        <f t="shared" si="11"/>
        <v>0.05</v>
      </c>
      <c r="F23" s="241">
        <f t="shared" si="12"/>
        <v>0.05</v>
      </c>
      <c r="G23" s="241">
        <f t="shared" si="13"/>
        <v>0</v>
      </c>
      <c r="H23" s="258"/>
      <c r="I23" s="243"/>
      <c r="J23" s="243"/>
      <c r="K23" s="258">
        <v>0.05</v>
      </c>
      <c r="L23" s="258"/>
      <c r="M23" s="241">
        <f t="shared" si="14"/>
        <v>0</v>
      </c>
      <c r="N23" s="258"/>
      <c r="O23" s="243"/>
      <c r="P23" s="258"/>
      <c r="Q23" s="243"/>
      <c r="R23" s="258"/>
      <c r="S23" s="243"/>
      <c r="T23" s="243"/>
      <c r="U23" s="241">
        <f t="shared" si="15"/>
        <v>0</v>
      </c>
      <c r="V23" s="243"/>
      <c r="W23" s="243"/>
      <c r="X23" s="243"/>
      <c r="Y23" s="243"/>
      <c r="Z23" s="258"/>
      <c r="AA23" s="243"/>
      <c r="AB23" s="243"/>
      <c r="AC23" s="243"/>
      <c r="AD23" s="245">
        <f t="shared" si="16"/>
        <v>0</v>
      </c>
      <c r="AE23" s="258"/>
      <c r="AF23" s="258"/>
      <c r="AG23" s="243"/>
      <c r="AH23" s="243"/>
      <c r="AI23" s="258"/>
      <c r="AJ23" s="243"/>
      <c r="AK23" s="244"/>
      <c r="AL23" s="243"/>
      <c r="AM23" s="243"/>
      <c r="AN23" s="243"/>
      <c r="AO23" s="243"/>
      <c r="AP23" s="243"/>
      <c r="AQ23" s="243"/>
      <c r="AR23" s="243"/>
      <c r="AS23" s="243"/>
      <c r="AT23" s="243"/>
      <c r="AU23" s="243"/>
      <c r="AV23" s="258"/>
      <c r="AW23" s="243"/>
      <c r="AX23" s="243"/>
      <c r="AY23" s="258"/>
      <c r="AZ23" s="258"/>
      <c r="BA23" s="243"/>
      <c r="BB23" s="243"/>
      <c r="BC23" s="243"/>
      <c r="BD23" s="258"/>
      <c r="BE23" s="243"/>
      <c r="BF23" s="243"/>
      <c r="BG23" s="241">
        <f t="shared" si="17"/>
        <v>0</v>
      </c>
      <c r="BH23" s="246"/>
      <c r="BI23" s="259"/>
      <c r="BJ23" s="246"/>
      <c r="BK23" s="247" t="s">
        <v>409</v>
      </c>
      <c r="BL23" s="239" t="s">
        <v>169</v>
      </c>
      <c r="BM23" s="239"/>
      <c r="BN23" s="365" t="s">
        <v>95</v>
      </c>
      <c r="BO23" s="239" t="s">
        <v>711</v>
      </c>
      <c r="BP23" s="239" t="s">
        <v>606</v>
      </c>
      <c r="BQ23" s="249" t="s">
        <v>392</v>
      </c>
      <c r="BS23" s="254"/>
      <c r="BT23" s="363" t="s">
        <v>166</v>
      </c>
      <c r="BU23" s="254"/>
      <c r="BZ23" s="250">
        <f t="shared" si="18"/>
        <v>0.05</v>
      </c>
      <c r="DR23" s="316" t="s">
        <v>852</v>
      </c>
      <c r="DS23" s="250" t="s">
        <v>855</v>
      </c>
    </row>
    <row r="24" spans="1:123" ht="56.25" x14ac:dyDescent="0.3">
      <c r="A24" s="149">
        <v>15</v>
      </c>
      <c r="B24" s="190" t="s">
        <v>696</v>
      </c>
      <c r="C24" s="140">
        <f t="shared" si="10"/>
        <v>0.05</v>
      </c>
      <c r="D24" s="140"/>
      <c r="E24" s="140">
        <f t="shared" si="11"/>
        <v>0.05</v>
      </c>
      <c r="F24" s="140">
        <f t="shared" si="12"/>
        <v>0.05</v>
      </c>
      <c r="G24" s="140">
        <f t="shared" si="13"/>
        <v>0</v>
      </c>
      <c r="H24" s="151"/>
      <c r="I24" s="157"/>
      <c r="J24" s="157"/>
      <c r="K24" s="151">
        <v>0.05</v>
      </c>
      <c r="L24" s="151"/>
      <c r="M24" s="140">
        <f t="shared" si="14"/>
        <v>0</v>
      </c>
      <c r="N24" s="151"/>
      <c r="O24" s="157"/>
      <c r="P24" s="151"/>
      <c r="Q24" s="157"/>
      <c r="R24" s="151"/>
      <c r="S24" s="157"/>
      <c r="T24" s="157"/>
      <c r="U24" s="140">
        <f t="shared" si="15"/>
        <v>0</v>
      </c>
      <c r="V24" s="157"/>
      <c r="W24" s="157"/>
      <c r="X24" s="157"/>
      <c r="Y24" s="157"/>
      <c r="Z24" s="151"/>
      <c r="AA24" s="157"/>
      <c r="AB24" s="157"/>
      <c r="AC24" s="157"/>
      <c r="AD24" s="141">
        <f t="shared" si="16"/>
        <v>0</v>
      </c>
      <c r="AE24" s="151"/>
      <c r="AF24" s="151"/>
      <c r="AG24" s="157"/>
      <c r="AH24" s="157"/>
      <c r="AI24" s="151"/>
      <c r="AJ24" s="157"/>
      <c r="AK24" s="168"/>
      <c r="AL24" s="157"/>
      <c r="AM24" s="157"/>
      <c r="AN24" s="157"/>
      <c r="AO24" s="157"/>
      <c r="AP24" s="157"/>
      <c r="AQ24" s="157"/>
      <c r="AR24" s="157"/>
      <c r="AS24" s="157"/>
      <c r="AT24" s="157"/>
      <c r="AU24" s="157"/>
      <c r="AV24" s="151"/>
      <c r="AW24" s="157"/>
      <c r="AX24" s="157"/>
      <c r="AY24" s="151"/>
      <c r="AZ24" s="151"/>
      <c r="BA24" s="157"/>
      <c r="BB24" s="157"/>
      <c r="BC24" s="157"/>
      <c r="BD24" s="151"/>
      <c r="BE24" s="157"/>
      <c r="BF24" s="157"/>
      <c r="BG24" s="140">
        <f t="shared" si="17"/>
        <v>0</v>
      </c>
      <c r="BH24" s="56"/>
      <c r="BI24" s="204"/>
      <c r="BJ24" s="56"/>
      <c r="BK24" s="152" t="s">
        <v>409</v>
      </c>
      <c r="BL24" s="149" t="s">
        <v>169</v>
      </c>
      <c r="BM24" s="149"/>
      <c r="BN24" s="210" t="s">
        <v>95</v>
      </c>
      <c r="BO24" s="149" t="s">
        <v>711</v>
      </c>
      <c r="BP24" s="149" t="s">
        <v>606</v>
      </c>
      <c r="BQ24" s="60" t="s">
        <v>392</v>
      </c>
      <c r="BS24" s="61"/>
      <c r="BT24" s="191" t="s">
        <v>166</v>
      </c>
      <c r="BU24" s="61"/>
      <c r="BZ24" s="39">
        <f t="shared" si="18"/>
        <v>0.05</v>
      </c>
      <c r="DR24" s="19" t="s">
        <v>852</v>
      </c>
    </row>
    <row r="25" spans="1:123" ht="56.25" x14ac:dyDescent="0.3">
      <c r="A25" s="149">
        <v>16</v>
      </c>
      <c r="B25" s="190" t="s">
        <v>692</v>
      </c>
      <c r="C25" s="140">
        <f t="shared" si="10"/>
        <v>0.04</v>
      </c>
      <c r="D25" s="140"/>
      <c r="E25" s="140">
        <f t="shared" si="11"/>
        <v>0.04</v>
      </c>
      <c r="F25" s="140">
        <f t="shared" si="12"/>
        <v>0.04</v>
      </c>
      <c r="G25" s="140">
        <f t="shared" si="13"/>
        <v>0</v>
      </c>
      <c r="H25" s="151"/>
      <c r="I25" s="157"/>
      <c r="J25" s="157"/>
      <c r="K25" s="151">
        <v>0.04</v>
      </c>
      <c r="L25" s="151"/>
      <c r="M25" s="140">
        <f t="shared" si="14"/>
        <v>0</v>
      </c>
      <c r="N25" s="151"/>
      <c r="O25" s="157"/>
      <c r="P25" s="151"/>
      <c r="Q25" s="157"/>
      <c r="R25" s="151"/>
      <c r="S25" s="157"/>
      <c r="T25" s="157"/>
      <c r="U25" s="140">
        <f t="shared" si="15"/>
        <v>0</v>
      </c>
      <c r="V25" s="157"/>
      <c r="W25" s="157"/>
      <c r="X25" s="157"/>
      <c r="Y25" s="157"/>
      <c r="Z25" s="151"/>
      <c r="AA25" s="157"/>
      <c r="AB25" s="157"/>
      <c r="AC25" s="157"/>
      <c r="AD25" s="141">
        <f t="shared" si="16"/>
        <v>0</v>
      </c>
      <c r="AE25" s="151"/>
      <c r="AF25" s="151"/>
      <c r="AG25" s="157"/>
      <c r="AH25" s="157"/>
      <c r="AI25" s="151"/>
      <c r="AJ25" s="157"/>
      <c r="AK25" s="168"/>
      <c r="AL25" s="157"/>
      <c r="AM25" s="157"/>
      <c r="AN25" s="157"/>
      <c r="AO25" s="157"/>
      <c r="AP25" s="157"/>
      <c r="AQ25" s="157"/>
      <c r="AR25" s="157"/>
      <c r="AS25" s="157"/>
      <c r="AT25" s="157"/>
      <c r="AU25" s="157"/>
      <c r="AV25" s="151"/>
      <c r="AW25" s="157"/>
      <c r="AX25" s="157"/>
      <c r="AY25" s="151"/>
      <c r="AZ25" s="151"/>
      <c r="BA25" s="157"/>
      <c r="BB25" s="157"/>
      <c r="BC25" s="157"/>
      <c r="BD25" s="151"/>
      <c r="BE25" s="157"/>
      <c r="BF25" s="157"/>
      <c r="BG25" s="140">
        <f t="shared" si="17"/>
        <v>0</v>
      </c>
      <c r="BH25" s="56"/>
      <c r="BI25" s="204"/>
      <c r="BJ25" s="56"/>
      <c r="BK25" s="152" t="s">
        <v>409</v>
      </c>
      <c r="BL25" s="149" t="s">
        <v>169</v>
      </c>
      <c r="BM25" s="149"/>
      <c r="BN25" s="210" t="s">
        <v>95</v>
      </c>
      <c r="BO25" s="149" t="s">
        <v>711</v>
      </c>
      <c r="BP25" s="149" t="s">
        <v>606</v>
      </c>
      <c r="BQ25" s="60" t="s">
        <v>392</v>
      </c>
      <c r="BS25" s="61"/>
      <c r="BT25" s="191" t="s">
        <v>166</v>
      </c>
      <c r="BU25" s="61"/>
      <c r="BZ25" s="39">
        <f t="shared" si="18"/>
        <v>0.04</v>
      </c>
      <c r="DR25" s="19" t="s">
        <v>852</v>
      </c>
    </row>
    <row r="26" spans="1:123" ht="56.25" x14ac:dyDescent="0.3">
      <c r="A26" s="149">
        <v>17</v>
      </c>
      <c r="B26" s="190" t="s">
        <v>693</v>
      </c>
      <c r="C26" s="140">
        <f t="shared" si="10"/>
        <v>0.03</v>
      </c>
      <c r="D26" s="140"/>
      <c r="E26" s="140">
        <f t="shared" si="11"/>
        <v>0.03</v>
      </c>
      <c r="F26" s="140">
        <f t="shared" si="12"/>
        <v>0.03</v>
      </c>
      <c r="G26" s="140">
        <f t="shared" si="13"/>
        <v>0</v>
      </c>
      <c r="H26" s="151"/>
      <c r="I26" s="157"/>
      <c r="J26" s="157"/>
      <c r="K26" s="151">
        <v>0.03</v>
      </c>
      <c r="L26" s="151"/>
      <c r="M26" s="140">
        <f t="shared" si="14"/>
        <v>0</v>
      </c>
      <c r="N26" s="151"/>
      <c r="O26" s="157"/>
      <c r="P26" s="151"/>
      <c r="Q26" s="157"/>
      <c r="R26" s="151"/>
      <c r="S26" s="157"/>
      <c r="T26" s="157"/>
      <c r="U26" s="140">
        <f t="shared" si="15"/>
        <v>0</v>
      </c>
      <c r="V26" s="157"/>
      <c r="W26" s="157"/>
      <c r="X26" s="157"/>
      <c r="Y26" s="157"/>
      <c r="Z26" s="151"/>
      <c r="AA26" s="157"/>
      <c r="AB26" s="157"/>
      <c r="AC26" s="157"/>
      <c r="AD26" s="141">
        <f t="shared" si="16"/>
        <v>0</v>
      </c>
      <c r="AE26" s="151"/>
      <c r="AF26" s="151"/>
      <c r="AG26" s="157"/>
      <c r="AH26" s="157"/>
      <c r="AI26" s="151"/>
      <c r="AJ26" s="157"/>
      <c r="AK26" s="168"/>
      <c r="AL26" s="157"/>
      <c r="AM26" s="157"/>
      <c r="AN26" s="157"/>
      <c r="AO26" s="157"/>
      <c r="AP26" s="157"/>
      <c r="AQ26" s="157"/>
      <c r="AR26" s="157"/>
      <c r="AS26" s="157"/>
      <c r="AT26" s="157"/>
      <c r="AU26" s="157"/>
      <c r="AV26" s="151"/>
      <c r="AW26" s="157"/>
      <c r="AX26" s="157"/>
      <c r="AY26" s="151"/>
      <c r="AZ26" s="151"/>
      <c r="BA26" s="157"/>
      <c r="BB26" s="157"/>
      <c r="BC26" s="157"/>
      <c r="BD26" s="151"/>
      <c r="BE26" s="157"/>
      <c r="BF26" s="157"/>
      <c r="BG26" s="140">
        <f t="shared" si="17"/>
        <v>0</v>
      </c>
      <c r="BH26" s="56"/>
      <c r="BI26" s="204"/>
      <c r="BJ26" s="56"/>
      <c r="BK26" s="152" t="s">
        <v>409</v>
      </c>
      <c r="BL26" s="149" t="s">
        <v>169</v>
      </c>
      <c r="BM26" s="149"/>
      <c r="BN26" s="210" t="s">
        <v>95</v>
      </c>
      <c r="BO26" s="149" t="s">
        <v>711</v>
      </c>
      <c r="BP26" s="149" t="s">
        <v>606</v>
      </c>
      <c r="BQ26" s="60" t="s">
        <v>392</v>
      </c>
      <c r="BS26" s="61"/>
      <c r="BT26" s="191" t="s">
        <v>166</v>
      </c>
      <c r="BU26" s="61"/>
      <c r="BZ26" s="39">
        <f t="shared" si="18"/>
        <v>0.03</v>
      </c>
      <c r="DR26" s="19" t="s">
        <v>852</v>
      </c>
    </row>
    <row r="27" spans="1:123" s="250" customFormat="1" ht="56.25" x14ac:dyDescent="0.3">
      <c r="A27" s="239">
        <v>18</v>
      </c>
      <c r="B27" s="364" t="s">
        <v>244</v>
      </c>
      <c r="C27" s="241">
        <f t="shared" si="10"/>
        <v>0.1</v>
      </c>
      <c r="D27" s="241"/>
      <c r="E27" s="241">
        <f t="shared" si="11"/>
        <v>0.1</v>
      </c>
      <c r="F27" s="241">
        <f t="shared" si="12"/>
        <v>0.1</v>
      </c>
      <c r="G27" s="241">
        <f t="shared" si="13"/>
        <v>0</v>
      </c>
      <c r="H27" s="258"/>
      <c r="I27" s="243"/>
      <c r="J27" s="243"/>
      <c r="K27" s="258">
        <v>0.1</v>
      </c>
      <c r="L27" s="258"/>
      <c r="M27" s="241">
        <f t="shared" si="14"/>
        <v>0</v>
      </c>
      <c r="N27" s="258"/>
      <c r="O27" s="243"/>
      <c r="P27" s="258"/>
      <c r="Q27" s="243"/>
      <c r="R27" s="258"/>
      <c r="S27" s="243"/>
      <c r="T27" s="243"/>
      <c r="U27" s="241">
        <f t="shared" si="15"/>
        <v>0</v>
      </c>
      <c r="V27" s="243"/>
      <c r="W27" s="243"/>
      <c r="X27" s="243"/>
      <c r="Y27" s="243"/>
      <c r="Z27" s="258"/>
      <c r="AA27" s="243"/>
      <c r="AB27" s="243"/>
      <c r="AC27" s="243"/>
      <c r="AD27" s="245">
        <f t="shared" si="16"/>
        <v>0</v>
      </c>
      <c r="AE27" s="258"/>
      <c r="AF27" s="258"/>
      <c r="AG27" s="243"/>
      <c r="AH27" s="243"/>
      <c r="AI27" s="258"/>
      <c r="AJ27" s="243"/>
      <c r="AK27" s="244"/>
      <c r="AL27" s="243"/>
      <c r="AM27" s="243"/>
      <c r="AN27" s="243"/>
      <c r="AO27" s="243"/>
      <c r="AP27" s="243"/>
      <c r="AQ27" s="243"/>
      <c r="AR27" s="243"/>
      <c r="AS27" s="243"/>
      <c r="AT27" s="243"/>
      <c r="AU27" s="243"/>
      <c r="AV27" s="258"/>
      <c r="AW27" s="243"/>
      <c r="AX27" s="243"/>
      <c r="AY27" s="258"/>
      <c r="AZ27" s="258"/>
      <c r="BA27" s="243"/>
      <c r="BB27" s="243"/>
      <c r="BC27" s="243"/>
      <c r="BD27" s="258"/>
      <c r="BE27" s="243"/>
      <c r="BF27" s="243"/>
      <c r="BG27" s="241">
        <f t="shared" si="17"/>
        <v>0</v>
      </c>
      <c r="BH27" s="246"/>
      <c r="BI27" s="259"/>
      <c r="BJ27" s="246"/>
      <c r="BK27" s="247" t="s">
        <v>409</v>
      </c>
      <c r="BL27" s="239" t="s">
        <v>169</v>
      </c>
      <c r="BM27" s="239"/>
      <c r="BN27" s="365" t="s">
        <v>95</v>
      </c>
      <c r="BO27" s="239" t="s">
        <v>711</v>
      </c>
      <c r="BP27" s="239" t="s">
        <v>606</v>
      </c>
      <c r="BQ27" s="249" t="s">
        <v>392</v>
      </c>
      <c r="BS27" s="254"/>
      <c r="BT27" s="363" t="s">
        <v>166</v>
      </c>
      <c r="BU27" s="254"/>
      <c r="BZ27" s="250">
        <f t="shared" si="18"/>
        <v>0.1</v>
      </c>
      <c r="DR27" s="316" t="s">
        <v>852</v>
      </c>
      <c r="DS27" s="250" t="s">
        <v>855</v>
      </c>
    </row>
    <row r="28" spans="1:123" s="250" customFormat="1" ht="56.25" x14ac:dyDescent="0.3">
      <c r="A28" s="239">
        <v>19</v>
      </c>
      <c r="B28" s="364" t="s">
        <v>245</v>
      </c>
      <c r="C28" s="241">
        <f t="shared" si="10"/>
        <v>0.1</v>
      </c>
      <c r="D28" s="241"/>
      <c r="E28" s="241">
        <f t="shared" si="11"/>
        <v>0.1</v>
      </c>
      <c r="F28" s="241">
        <f t="shared" si="12"/>
        <v>0.1</v>
      </c>
      <c r="G28" s="241">
        <f t="shared" si="13"/>
        <v>0</v>
      </c>
      <c r="H28" s="258"/>
      <c r="I28" s="243"/>
      <c r="J28" s="243"/>
      <c r="K28" s="258">
        <v>0.1</v>
      </c>
      <c r="L28" s="258"/>
      <c r="M28" s="241">
        <f t="shared" si="14"/>
        <v>0</v>
      </c>
      <c r="N28" s="258"/>
      <c r="O28" s="243"/>
      <c r="P28" s="258"/>
      <c r="Q28" s="243"/>
      <c r="R28" s="258"/>
      <c r="S28" s="243"/>
      <c r="T28" s="243"/>
      <c r="U28" s="241">
        <f t="shared" si="15"/>
        <v>0</v>
      </c>
      <c r="V28" s="243"/>
      <c r="W28" s="243"/>
      <c r="X28" s="243"/>
      <c r="Y28" s="243"/>
      <c r="Z28" s="258"/>
      <c r="AA28" s="243"/>
      <c r="AB28" s="243"/>
      <c r="AC28" s="243"/>
      <c r="AD28" s="245">
        <f t="shared" si="16"/>
        <v>0</v>
      </c>
      <c r="AE28" s="258"/>
      <c r="AF28" s="258"/>
      <c r="AG28" s="243"/>
      <c r="AH28" s="243"/>
      <c r="AI28" s="258"/>
      <c r="AJ28" s="243"/>
      <c r="AK28" s="244"/>
      <c r="AL28" s="243"/>
      <c r="AM28" s="243"/>
      <c r="AN28" s="243"/>
      <c r="AO28" s="243"/>
      <c r="AP28" s="243"/>
      <c r="AQ28" s="243"/>
      <c r="AR28" s="243"/>
      <c r="AS28" s="243"/>
      <c r="AT28" s="243"/>
      <c r="AU28" s="243"/>
      <c r="AV28" s="258"/>
      <c r="AW28" s="243"/>
      <c r="AX28" s="243"/>
      <c r="AY28" s="258"/>
      <c r="AZ28" s="258"/>
      <c r="BA28" s="243"/>
      <c r="BB28" s="243"/>
      <c r="BC28" s="243"/>
      <c r="BD28" s="258"/>
      <c r="BE28" s="243"/>
      <c r="BF28" s="243"/>
      <c r="BG28" s="241">
        <f t="shared" si="17"/>
        <v>0</v>
      </c>
      <c r="BH28" s="246"/>
      <c r="BI28" s="259"/>
      <c r="BJ28" s="246"/>
      <c r="BK28" s="247" t="s">
        <v>409</v>
      </c>
      <c r="BL28" s="239" t="s">
        <v>169</v>
      </c>
      <c r="BM28" s="239"/>
      <c r="BN28" s="365" t="s">
        <v>95</v>
      </c>
      <c r="BO28" s="239" t="s">
        <v>711</v>
      </c>
      <c r="BP28" s="239" t="s">
        <v>606</v>
      </c>
      <c r="BQ28" s="249" t="s">
        <v>392</v>
      </c>
      <c r="BS28" s="254"/>
      <c r="BT28" s="363" t="s">
        <v>166</v>
      </c>
      <c r="BU28" s="254"/>
      <c r="BZ28" s="250">
        <f t="shared" si="18"/>
        <v>0.1</v>
      </c>
      <c r="DR28" s="316" t="s">
        <v>852</v>
      </c>
      <c r="DS28" s="250" t="s">
        <v>855</v>
      </c>
    </row>
    <row r="29" spans="1:123" ht="56.25" x14ac:dyDescent="0.3">
      <c r="A29" s="149">
        <v>20</v>
      </c>
      <c r="B29" s="190" t="s">
        <v>694</v>
      </c>
      <c r="C29" s="140">
        <f t="shared" si="10"/>
        <v>0.03</v>
      </c>
      <c r="D29" s="140"/>
      <c r="E29" s="140">
        <f t="shared" si="11"/>
        <v>0.03</v>
      </c>
      <c r="F29" s="140">
        <f t="shared" si="12"/>
        <v>0.03</v>
      </c>
      <c r="G29" s="140">
        <f t="shared" si="13"/>
        <v>0</v>
      </c>
      <c r="H29" s="151"/>
      <c r="I29" s="157"/>
      <c r="J29" s="157"/>
      <c r="K29" s="151">
        <v>0.03</v>
      </c>
      <c r="L29" s="151"/>
      <c r="M29" s="140">
        <f t="shared" si="14"/>
        <v>0</v>
      </c>
      <c r="N29" s="151"/>
      <c r="O29" s="157"/>
      <c r="P29" s="151"/>
      <c r="Q29" s="157"/>
      <c r="R29" s="151"/>
      <c r="S29" s="157"/>
      <c r="T29" s="157"/>
      <c r="U29" s="140">
        <f t="shared" si="15"/>
        <v>0</v>
      </c>
      <c r="V29" s="157"/>
      <c r="W29" s="157"/>
      <c r="X29" s="157"/>
      <c r="Y29" s="157"/>
      <c r="Z29" s="151"/>
      <c r="AA29" s="157"/>
      <c r="AB29" s="157"/>
      <c r="AC29" s="157"/>
      <c r="AD29" s="141">
        <f t="shared" si="16"/>
        <v>0</v>
      </c>
      <c r="AE29" s="151"/>
      <c r="AF29" s="151"/>
      <c r="AG29" s="157"/>
      <c r="AH29" s="157"/>
      <c r="AI29" s="151"/>
      <c r="AJ29" s="157"/>
      <c r="AK29" s="168"/>
      <c r="AL29" s="157"/>
      <c r="AM29" s="157"/>
      <c r="AN29" s="157"/>
      <c r="AO29" s="157"/>
      <c r="AP29" s="157"/>
      <c r="AQ29" s="157"/>
      <c r="AR29" s="157"/>
      <c r="AS29" s="157"/>
      <c r="AT29" s="157"/>
      <c r="AU29" s="157"/>
      <c r="AV29" s="151"/>
      <c r="AW29" s="157"/>
      <c r="AX29" s="157"/>
      <c r="AY29" s="151"/>
      <c r="AZ29" s="151"/>
      <c r="BA29" s="157"/>
      <c r="BB29" s="157"/>
      <c r="BC29" s="157"/>
      <c r="BD29" s="151"/>
      <c r="BE29" s="157"/>
      <c r="BF29" s="157"/>
      <c r="BG29" s="140">
        <f t="shared" si="17"/>
        <v>0</v>
      </c>
      <c r="BH29" s="56"/>
      <c r="BI29" s="204"/>
      <c r="BJ29" s="56"/>
      <c r="BK29" s="152" t="s">
        <v>409</v>
      </c>
      <c r="BL29" s="149" t="s">
        <v>169</v>
      </c>
      <c r="BM29" s="149"/>
      <c r="BN29" s="210" t="s">
        <v>95</v>
      </c>
      <c r="BO29" s="149" t="s">
        <v>711</v>
      </c>
      <c r="BP29" s="149" t="s">
        <v>606</v>
      </c>
      <c r="BQ29" s="60" t="s">
        <v>392</v>
      </c>
      <c r="BS29" s="61"/>
      <c r="BT29" s="191" t="s">
        <v>166</v>
      </c>
      <c r="BU29" s="61"/>
      <c r="BZ29" s="39">
        <f t="shared" si="18"/>
        <v>0.03</v>
      </c>
      <c r="DR29" s="19" t="s">
        <v>852</v>
      </c>
    </row>
    <row r="30" spans="1:123" s="250" customFormat="1" ht="56.25" x14ac:dyDescent="0.3">
      <c r="A30" s="239">
        <v>21</v>
      </c>
      <c r="B30" s="340" t="s">
        <v>383</v>
      </c>
      <c r="C30" s="241">
        <f t="shared" ref="C30:C31" si="19">D30+E30</f>
        <v>0.2</v>
      </c>
      <c r="D30" s="241"/>
      <c r="E30" s="241">
        <f t="shared" si="11"/>
        <v>0.2</v>
      </c>
      <c r="F30" s="241">
        <f t="shared" si="12"/>
        <v>0.2</v>
      </c>
      <c r="G30" s="243"/>
      <c r="H30" s="243"/>
      <c r="I30" s="243"/>
      <c r="J30" s="243"/>
      <c r="K30" s="243"/>
      <c r="L30" s="243"/>
      <c r="M30" s="241">
        <f t="shared" si="14"/>
        <v>0.2</v>
      </c>
      <c r="N30" s="243"/>
      <c r="O30" s="243"/>
      <c r="P30" s="241">
        <v>0.2</v>
      </c>
      <c r="Q30" s="243"/>
      <c r="R30" s="243"/>
      <c r="S30" s="243"/>
      <c r="T30" s="243"/>
      <c r="U30" s="241">
        <f t="shared" si="15"/>
        <v>0</v>
      </c>
      <c r="V30" s="243"/>
      <c r="W30" s="243"/>
      <c r="X30" s="243"/>
      <c r="Y30" s="243"/>
      <c r="Z30" s="243"/>
      <c r="AA30" s="243"/>
      <c r="AB30" s="243"/>
      <c r="AC30" s="243"/>
      <c r="AD30" s="245">
        <f t="shared" si="16"/>
        <v>0</v>
      </c>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1">
        <f t="shared" si="17"/>
        <v>0</v>
      </c>
      <c r="BH30" s="246"/>
      <c r="BI30" s="246"/>
      <c r="BJ30" s="246"/>
      <c r="BK30" s="247" t="s">
        <v>409</v>
      </c>
      <c r="BL30" s="239" t="s">
        <v>169</v>
      </c>
      <c r="BM30" s="239" t="s">
        <v>431</v>
      </c>
      <c r="BN30" s="247" t="s">
        <v>96</v>
      </c>
      <c r="BO30" s="239" t="s">
        <v>505</v>
      </c>
      <c r="BP30" s="239" t="s">
        <v>606</v>
      </c>
      <c r="BQ30" s="249" t="s">
        <v>384</v>
      </c>
      <c r="BR30" s="250" t="s">
        <v>404</v>
      </c>
      <c r="BZ30" s="250">
        <f t="shared" ref="BZ30" si="20">SUM(G30:BJ30)</f>
        <v>0.4</v>
      </c>
      <c r="DR30" s="316" t="s">
        <v>853</v>
      </c>
    </row>
    <row r="31" spans="1:123" s="250" customFormat="1" ht="56.25" x14ac:dyDescent="0.3">
      <c r="A31" s="239">
        <v>22</v>
      </c>
      <c r="B31" s="369" t="s">
        <v>268</v>
      </c>
      <c r="C31" s="241">
        <f t="shared" si="19"/>
        <v>26.75</v>
      </c>
      <c r="D31" s="241"/>
      <c r="E31" s="241">
        <f t="shared" si="11"/>
        <v>26.75</v>
      </c>
      <c r="F31" s="241">
        <f t="shared" si="12"/>
        <v>20.38</v>
      </c>
      <c r="G31" s="241">
        <f t="shared" ref="G31:G32" si="21">H31+I31+J31</f>
        <v>0</v>
      </c>
      <c r="H31" s="258"/>
      <c r="I31" s="243"/>
      <c r="J31" s="243"/>
      <c r="K31" s="258">
        <v>4.38</v>
      </c>
      <c r="L31" s="258">
        <v>10</v>
      </c>
      <c r="M31" s="241">
        <f t="shared" si="14"/>
        <v>6</v>
      </c>
      <c r="N31" s="258"/>
      <c r="O31" s="243"/>
      <c r="P31" s="258">
        <v>6</v>
      </c>
      <c r="Q31" s="243"/>
      <c r="R31" s="258"/>
      <c r="S31" s="243"/>
      <c r="T31" s="243"/>
      <c r="U31" s="241">
        <f t="shared" si="15"/>
        <v>3.84</v>
      </c>
      <c r="V31" s="243"/>
      <c r="W31" s="243"/>
      <c r="X31" s="243"/>
      <c r="Y31" s="243"/>
      <c r="Z31" s="258"/>
      <c r="AA31" s="243"/>
      <c r="AB31" s="243"/>
      <c r="AC31" s="243"/>
      <c r="AD31" s="245">
        <f t="shared" si="16"/>
        <v>0.56999999999999995</v>
      </c>
      <c r="AE31" s="258">
        <v>0.56999999999999995</v>
      </c>
      <c r="AF31" s="258"/>
      <c r="AG31" s="243"/>
      <c r="AH31" s="243"/>
      <c r="AI31" s="258"/>
      <c r="AJ31" s="243"/>
      <c r="AK31" s="244"/>
      <c r="AL31" s="243"/>
      <c r="AM31" s="243"/>
      <c r="AN31" s="243"/>
      <c r="AO31" s="243"/>
      <c r="AP31" s="243"/>
      <c r="AQ31" s="243"/>
      <c r="AR31" s="243"/>
      <c r="AS31" s="243"/>
      <c r="AT31" s="243"/>
      <c r="AU31" s="243"/>
      <c r="AV31" s="258"/>
      <c r="AW31" s="243"/>
      <c r="AX31" s="243"/>
      <c r="AY31" s="258"/>
      <c r="AZ31" s="258"/>
      <c r="BA31" s="243"/>
      <c r="BB31" s="243"/>
      <c r="BC31" s="243"/>
      <c r="BD31" s="258">
        <v>3.27</v>
      </c>
      <c r="BE31" s="243"/>
      <c r="BF31" s="243"/>
      <c r="BG31" s="241">
        <f t="shared" si="17"/>
        <v>2.5299999999999998</v>
      </c>
      <c r="BH31" s="246"/>
      <c r="BI31" s="259">
        <v>2.5299999999999998</v>
      </c>
      <c r="BJ31" s="246"/>
      <c r="BK31" s="247" t="s">
        <v>409</v>
      </c>
      <c r="BL31" s="239" t="s">
        <v>169</v>
      </c>
      <c r="BM31" s="239" t="s">
        <v>429</v>
      </c>
      <c r="BN31" s="255" t="s">
        <v>100</v>
      </c>
      <c r="BO31" s="255" t="s">
        <v>551</v>
      </c>
      <c r="BP31" s="239" t="s">
        <v>606</v>
      </c>
      <c r="BQ31" s="249" t="s">
        <v>392</v>
      </c>
      <c r="BS31" s="254"/>
      <c r="BT31" s="370" t="s">
        <v>269</v>
      </c>
      <c r="BU31" s="254"/>
      <c r="BZ31" s="250">
        <f t="shared" si="18"/>
        <v>39.690000000000005</v>
      </c>
      <c r="DR31" s="316" t="s">
        <v>853</v>
      </c>
    </row>
    <row r="32" spans="1:123" ht="56.25" x14ac:dyDescent="0.3">
      <c r="A32" s="149">
        <v>23</v>
      </c>
      <c r="B32" s="56" t="s">
        <v>292</v>
      </c>
      <c r="C32" s="140">
        <f t="shared" ref="C32:C37" si="22">D32+E32</f>
        <v>2.0699999999999998</v>
      </c>
      <c r="D32" s="140"/>
      <c r="E32" s="140">
        <f t="shared" ref="E32:E33" si="23">F32+U32+BG32</f>
        <v>2.0699999999999998</v>
      </c>
      <c r="F32" s="140">
        <f t="shared" ref="F32:F33" si="24">G32+K32+L32+M32+R32+S32+T32</f>
        <v>2.0699999999999998</v>
      </c>
      <c r="G32" s="140">
        <f t="shared" si="21"/>
        <v>0</v>
      </c>
      <c r="H32" s="157"/>
      <c r="I32" s="157"/>
      <c r="J32" s="157"/>
      <c r="K32" s="157"/>
      <c r="L32" s="157"/>
      <c r="M32" s="140">
        <f t="shared" ref="M32:M33" si="25">SUM(N32:P32)</f>
        <v>2.0699999999999998</v>
      </c>
      <c r="N32" s="157"/>
      <c r="O32" s="157"/>
      <c r="P32" s="157">
        <v>2.0699999999999998</v>
      </c>
      <c r="Q32" s="157"/>
      <c r="R32" s="157"/>
      <c r="S32" s="157"/>
      <c r="T32" s="157"/>
      <c r="U32" s="140">
        <f t="shared" ref="U32:U33" si="26">V32+W32+X32+Y32+Z32+AA32+AB32+AC32+AD32+AU32+AV32+AW32+AX32+AY32+AZ32+BA32+BB32+BC32+BD32+BE32+BF32</f>
        <v>0</v>
      </c>
      <c r="V32" s="157"/>
      <c r="W32" s="157"/>
      <c r="X32" s="157"/>
      <c r="Y32" s="157"/>
      <c r="Z32" s="157"/>
      <c r="AA32" s="157"/>
      <c r="AB32" s="157"/>
      <c r="AC32" s="157"/>
      <c r="AD32" s="141">
        <f t="shared" ref="AD32:AD33" si="27">SUM(AE32:AT32)</f>
        <v>0</v>
      </c>
      <c r="AE32" s="157"/>
      <c r="AF32" s="157"/>
      <c r="AG32" s="157"/>
      <c r="AH32" s="157"/>
      <c r="AI32" s="157"/>
      <c r="AJ32" s="157"/>
      <c r="AK32" s="168"/>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ref="BG32:BG33" si="28">BH32+BI32+BJ32</f>
        <v>0</v>
      </c>
      <c r="BH32" s="56"/>
      <c r="BI32" s="56"/>
      <c r="BJ32" s="56"/>
      <c r="BK32" s="152" t="s">
        <v>409</v>
      </c>
      <c r="BL32" s="149" t="s">
        <v>169</v>
      </c>
      <c r="BM32" s="149" t="s">
        <v>430</v>
      </c>
      <c r="BN32" s="149" t="s">
        <v>106</v>
      </c>
      <c r="BO32" s="149" t="s">
        <v>763</v>
      </c>
      <c r="BP32" s="149" t="s">
        <v>606</v>
      </c>
      <c r="BQ32" s="60" t="s">
        <v>392</v>
      </c>
      <c r="BS32" s="61"/>
      <c r="BT32" s="170" t="s">
        <v>79</v>
      </c>
      <c r="BU32" s="61"/>
      <c r="BZ32" s="39">
        <f t="shared" ref="BZ32" si="29">SUM(G32:BJ32)</f>
        <v>4.1399999999999997</v>
      </c>
      <c r="DG32" s="46" t="s">
        <v>757</v>
      </c>
      <c r="DR32" s="19" t="s">
        <v>852</v>
      </c>
      <c r="DS32" s="46" t="s">
        <v>854</v>
      </c>
    </row>
    <row r="33" spans="1:124" s="250" customFormat="1" ht="52.35" customHeight="1" x14ac:dyDescent="0.3">
      <c r="A33" s="239">
        <v>24</v>
      </c>
      <c r="B33" s="246" t="s">
        <v>804</v>
      </c>
      <c r="C33" s="366">
        <f t="shared" si="22"/>
        <v>1E-3</v>
      </c>
      <c r="D33" s="241"/>
      <c r="E33" s="366">
        <f t="shared" si="23"/>
        <v>1E-3</v>
      </c>
      <c r="F33" s="241">
        <f t="shared" si="24"/>
        <v>1E-3</v>
      </c>
      <c r="G33" s="241">
        <f t="shared" ref="G33" si="30">H33+I33+J33</f>
        <v>0</v>
      </c>
      <c r="H33" s="262"/>
      <c r="I33" s="243"/>
      <c r="J33" s="243"/>
      <c r="K33" s="262"/>
      <c r="L33" s="367">
        <v>1E-3</v>
      </c>
      <c r="M33" s="241">
        <f t="shared" si="25"/>
        <v>0</v>
      </c>
      <c r="N33" s="262"/>
      <c r="O33" s="243"/>
      <c r="P33" s="262"/>
      <c r="Q33" s="243"/>
      <c r="R33" s="262"/>
      <c r="S33" s="243"/>
      <c r="T33" s="243"/>
      <c r="U33" s="241">
        <f t="shared" si="26"/>
        <v>0</v>
      </c>
      <c r="V33" s="243"/>
      <c r="W33" s="243"/>
      <c r="X33" s="243"/>
      <c r="Y33" s="243"/>
      <c r="Z33" s="262"/>
      <c r="AA33" s="243"/>
      <c r="AB33" s="243"/>
      <c r="AC33" s="243"/>
      <c r="AD33" s="245">
        <f t="shared" si="27"/>
        <v>0</v>
      </c>
      <c r="AE33" s="262"/>
      <c r="AF33" s="262"/>
      <c r="AG33" s="243"/>
      <c r="AH33" s="243"/>
      <c r="AI33" s="262"/>
      <c r="AJ33" s="243"/>
      <c r="AK33" s="244"/>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28"/>
        <v>0</v>
      </c>
      <c r="BH33" s="246"/>
      <c r="BI33" s="239"/>
      <c r="BJ33" s="246"/>
      <c r="BK33" s="247" t="s">
        <v>409</v>
      </c>
      <c r="BL33" s="239" t="s">
        <v>169</v>
      </c>
      <c r="BM33" s="239"/>
      <c r="BN33" s="239" t="s">
        <v>121</v>
      </c>
      <c r="BO33" s="239" t="s">
        <v>565</v>
      </c>
      <c r="BP33" s="239" t="s">
        <v>606</v>
      </c>
      <c r="BQ33" s="249"/>
      <c r="BS33" s="368"/>
      <c r="BT33" s="251"/>
      <c r="BU33" s="254"/>
      <c r="CE33" s="250" t="s">
        <v>523</v>
      </c>
      <c r="DR33" s="316" t="s">
        <v>853</v>
      </c>
    </row>
    <row r="34" spans="1:124" ht="67.349999999999994" customHeight="1" x14ac:dyDescent="0.3">
      <c r="A34" s="149">
        <v>25</v>
      </c>
      <c r="B34" s="190" t="s">
        <v>334</v>
      </c>
      <c r="C34" s="140">
        <f t="shared" si="22"/>
        <v>0.16</v>
      </c>
      <c r="D34" s="140"/>
      <c r="E34" s="140">
        <f t="shared" ref="E34:E50" si="31">F34+U34+BG34</f>
        <v>0.16</v>
      </c>
      <c r="F34" s="140">
        <f t="shared" ref="F34:F50" si="32">G34+K34+L34+M34+R34+S34+T34</f>
        <v>0</v>
      </c>
      <c r="G34" s="140">
        <f t="shared" ref="G34:G37" si="33">H34+I34+J34</f>
        <v>0</v>
      </c>
      <c r="H34" s="215"/>
      <c r="I34" s="157"/>
      <c r="J34" s="157"/>
      <c r="K34" s="215"/>
      <c r="L34" s="215"/>
      <c r="M34" s="140">
        <f t="shared" ref="M34:M50" si="34">SUM(N34:P34)</f>
        <v>0</v>
      </c>
      <c r="N34" s="215"/>
      <c r="O34" s="157"/>
      <c r="P34" s="215"/>
      <c r="Q34" s="157"/>
      <c r="R34" s="215"/>
      <c r="S34" s="157"/>
      <c r="T34" s="157"/>
      <c r="U34" s="140">
        <f t="shared" ref="U34:U50" si="35">V34+W34+X34+Y34+Z34+AA34+AB34+AC34+AD34+AU34+AV34+AW34+AX34+AY34+AZ34+BA34+BB34+BC34+BD34+BE34+BF34</f>
        <v>0</v>
      </c>
      <c r="V34" s="157"/>
      <c r="W34" s="157"/>
      <c r="X34" s="157"/>
      <c r="Y34" s="157"/>
      <c r="Z34" s="215"/>
      <c r="AA34" s="157"/>
      <c r="AB34" s="157"/>
      <c r="AC34" s="157"/>
      <c r="AD34" s="141">
        <f t="shared" ref="AD34:AD50" si="36">SUM(AE34:AT34)</f>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ref="BG34:BG50" si="37">BH34+BI34+BJ34</f>
        <v>0.16</v>
      </c>
      <c r="BH34" s="56"/>
      <c r="BI34" s="210">
        <v>0.16</v>
      </c>
      <c r="BJ34" s="56"/>
      <c r="BK34" s="152" t="s">
        <v>409</v>
      </c>
      <c r="BL34" s="149" t="s">
        <v>169</v>
      </c>
      <c r="BM34" s="149"/>
      <c r="BN34" s="210" t="s">
        <v>121</v>
      </c>
      <c r="BO34" s="149" t="s">
        <v>568</v>
      </c>
      <c r="BP34" s="149" t="s">
        <v>606</v>
      </c>
      <c r="BQ34" s="60" t="s">
        <v>392</v>
      </c>
      <c r="BR34" s="46"/>
      <c r="BS34" s="132"/>
      <c r="BT34" s="191" t="s">
        <v>124</v>
      </c>
      <c r="BU34" s="132"/>
      <c r="BV34" s="46"/>
      <c r="BW34" s="46"/>
      <c r="BX34" s="46"/>
      <c r="BY34" s="46"/>
      <c r="BZ34" s="46">
        <f t="shared" ref="BZ34:BZ37" si="38">SUM(G34:BJ34)</f>
        <v>0.32</v>
      </c>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DR34" s="19" t="s">
        <v>852</v>
      </c>
      <c r="DS34" s="250" t="s">
        <v>879</v>
      </c>
    </row>
    <row r="35" spans="1:124" ht="60" customHeight="1" x14ac:dyDescent="0.3">
      <c r="A35" s="149">
        <v>26</v>
      </c>
      <c r="B35" s="190" t="s">
        <v>335</v>
      </c>
      <c r="C35" s="140">
        <f t="shared" si="22"/>
        <v>0.03</v>
      </c>
      <c r="D35" s="140"/>
      <c r="E35" s="140">
        <f t="shared" si="31"/>
        <v>0.03</v>
      </c>
      <c r="F35" s="140">
        <f t="shared" si="32"/>
        <v>0</v>
      </c>
      <c r="G35" s="140">
        <f t="shared" si="33"/>
        <v>0</v>
      </c>
      <c r="H35" s="215"/>
      <c r="I35" s="157"/>
      <c r="J35" s="157"/>
      <c r="K35" s="215"/>
      <c r="L35" s="215"/>
      <c r="M35" s="140">
        <f t="shared" si="34"/>
        <v>0</v>
      </c>
      <c r="N35" s="215"/>
      <c r="O35" s="157"/>
      <c r="P35" s="215"/>
      <c r="Q35" s="157"/>
      <c r="R35" s="215"/>
      <c r="S35" s="157"/>
      <c r="T35" s="157"/>
      <c r="U35" s="140">
        <f t="shared" si="35"/>
        <v>0</v>
      </c>
      <c r="V35" s="157"/>
      <c r="W35" s="157"/>
      <c r="X35" s="157"/>
      <c r="Y35" s="157"/>
      <c r="Z35" s="215"/>
      <c r="AA35" s="157"/>
      <c r="AB35" s="157"/>
      <c r="AC35" s="157"/>
      <c r="AD35" s="141">
        <f t="shared" si="36"/>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7"/>
        <v>0.03</v>
      </c>
      <c r="BH35" s="56"/>
      <c r="BI35" s="210">
        <v>0.03</v>
      </c>
      <c r="BJ35" s="56"/>
      <c r="BK35" s="152" t="s">
        <v>409</v>
      </c>
      <c r="BL35" s="149" t="s">
        <v>169</v>
      </c>
      <c r="BM35" s="149"/>
      <c r="BN35" s="210" t="s">
        <v>121</v>
      </c>
      <c r="BO35" s="149" t="s">
        <v>568</v>
      </c>
      <c r="BP35" s="149" t="s">
        <v>606</v>
      </c>
      <c r="BQ35" s="60" t="s">
        <v>392</v>
      </c>
      <c r="BR35" s="46"/>
      <c r="BS35" s="132"/>
      <c r="BT35" s="191" t="s">
        <v>124</v>
      </c>
      <c r="BU35" s="132"/>
      <c r="BV35" s="46"/>
      <c r="BW35" s="46"/>
      <c r="BX35" s="46"/>
      <c r="BY35" s="46"/>
      <c r="BZ35" s="46">
        <f t="shared" si="38"/>
        <v>0.06</v>
      </c>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DR35" s="19" t="s">
        <v>852</v>
      </c>
      <c r="DS35" s="250" t="s">
        <v>879</v>
      </c>
    </row>
    <row r="36" spans="1:124" s="250" customFormat="1" ht="62.1" customHeight="1" x14ac:dyDescent="0.3">
      <c r="A36" s="239">
        <v>27</v>
      </c>
      <c r="B36" s="364" t="s">
        <v>381</v>
      </c>
      <c r="C36" s="241">
        <f t="shared" si="22"/>
        <v>0.03</v>
      </c>
      <c r="D36" s="241"/>
      <c r="E36" s="241">
        <f t="shared" si="31"/>
        <v>0.03</v>
      </c>
      <c r="F36" s="241">
        <f t="shared" si="32"/>
        <v>0</v>
      </c>
      <c r="G36" s="241">
        <f t="shared" si="33"/>
        <v>0</v>
      </c>
      <c r="H36" s="262"/>
      <c r="I36" s="243"/>
      <c r="J36" s="243"/>
      <c r="K36" s="262"/>
      <c r="L36" s="262"/>
      <c r="M36" s="241">
        <f t="shared" si="34"/>
        <v>0</v>
      </c>
      <c r="N36" s="262"/>
      <c r="O36" s="243"/>
      <c r="P36" s="262"/>
      <c r="Q36" s="243"/>
      <c r="R36" s="262"/>
      <c r="S36" s="243"/>
      <c r="T36" s="243"/>
      <c r="U36" s="241">
        <f t="shared" si="35"/>
        <v>0</v>
      </c>
      <c r="V36" s="243"/>
      <c r="W36" s="243"/>
      <c r="X36" s="243"/>
      <c r="Y36" s="243"/>
      <c r="Z36" s="262"/>
      <c r="AA36" s="243"/>
      <c r="AB36" s="243"/>
      <c r="AC36" s="243"/>
      <c r="AD36" s="245">
        <f t="shared" si="36"/>
        <v>0</v>
      </c>
      <c r="AE36" s="262"/>
      <c r="AF36" s="262"/>
      <c r="AG36" s="243"/>
      <c r="AH36" s="243"/>
      <c r="AI36" s="262"/>
      <c r="AJ36" s="243"/>
      <c r="AK36" s="244"/>
      <c r="AL36" s="243"/>
      <c r="AM36" s="243"/>
      <c r="AN36" s="243"/>
      <c r="AO36" s="243"/>
      <c r="AP36" s="243"/>
      <c r="AQ36" s="243"/>
      <c r="AR36" s="243"/>
      <c r="AS36" s="243"/>
      <c r="AT36" s="243"/>
      <c r="AU36" s="243"/>
      <c r="AV36" s="262"/>
      <c r="AW36" s="243"/>
      <c r="AX36" s="243"/>
      <c r="AY36" s="262"/>
      <c r="AZ36" s="262"/>
      <c r="BA36" s="243"/>
      <c r="BB36" s="243"/>
      <c r="BC36" s="243"/>
      <c r="BD36" s="262"/>
      <c r="BE36" s="243"/>
      <c r="BF36" s="243"/>
      <c r="BG36" s="241">
        <f t="shared" si="37"/>
        <v>0.03</v>
      </c>
      <c r="BH36" s="246"/>
      <c r="BI36" s="365">
        <v>0.03</v>
      </c>
      <c r="BJ36" s="246"/>
      <c r="BK36" s="247" t="s">
        <v>409</v>
      </c>
      <c r="BL36" s="239" t="s">
        <v>169</v>
      </c>
      <c r="BM36" s="239"/>
      <c r="BN36" s="365" t="s">
        <v>121</v>
      </c>
      <c r="BO36" s="239" t="s">
        <v>568</v>
      </c>
      <c r="BP36" s="239" t="s">
        <v>606</v>
      </c>
      <c r="BQ36" s="249" t="s">
        <v>392</v>
      </c>
      <c r="BS36" s="254"/>
      <c r="BT36" s="363" t="s">
        <v>124</v>
      </c>
      <c r="BU36" s="254"/>
      <c r="BZ36" s="250">
        <f t="shared" si="38"/>
        <v>0.06</v>
      </c>
      <c r="DR36" s="19" t="s">
        <v>852</v>
      </c>
      <c r="DS36" s="250" t="s">
        <v>879</v>
      </c>
    </row>
    <row r="37" spans="1:124" s="250" customFormat="1" ht="75" customHeight="1" x14ac:dyDescent="0.3">
      <c r="A37" s="239">
        <v>28</v>
      </c>
      <c r="B37" s="246" t="s">
        <v>880</v>
      </c>
      <c r="C37" s="241">
        <f t="shared" si="22"/>
        <v>0.1</v>
      </c>
      <c r="D37" s="241"/>
      <c r="E37" s="241">
        <f t="shared" si="31"/>
        <v>0.1</v>
      </c>
      <c r="F37" s="241">
        <f t="shared" si="32"/>
        <v>0.1</v>
      </c>
      <c r="G37" s="241">
        <f t="shared" si="33"/>
        <v>0</v>
      </c>
      <c r="H37" s="243"/>
      <c r="I37" s="243"/>
      <c r="J37" s="243"/>
      <c r="K37" s="243">
        <v>0.1</v>
      </c>
      <c r="L37" s="243"/>
      <c r="M37" s="241">
        <f t="shared" si="34"/>
        <v>0</v>
      </c>
      <c r="N37" s="243"/>
      <c r="O37" s="243"/>
      <c r="P37" s="244"/>
      <c r="Q37" s="243"/>
      <c r="R37" s="243"/>
      <c r="S37" s="243"/>
      <c r="T37" s="243"/>
      <c r="U37" s="241">
        <f t="shared" si="35"/>
        <v>0</v>
      </c>
      <c r="V37" s="243"/>
      <c r="W37" s="243"/>
      <c r="X37" s="243"/>
      <c r="Y37" s="243"/>
      <c r="Z37" s="243"/>
      <c r="AA37" s="243"/>
      <c r="AB37" s="243"/>
      <c r="AC37" s="243"/>
      <c r="AD37" s="245">
        <f t="shared" si="36"/>
        <v>0</v>
      </c>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1">
        <f t="shared" si="37"/>
        <v>0</v>
      </c>
      <c r="BH37" s="246"/>
      <c r="BI37" s="246"/>
      <c r="BJ37" s="246"/>
      <c r="BK37" s="247" t="s">
        <v>409</v>
      </c>
      <c r="BL37" s="305" t="s">
        <v>169</v>
      </c>
      <c r="BM37" s="239"/>
      <c r="BN37" s="239" t="s">
        <v>121</v>
      </c>
      <c r="BO37" s="239" t="s">
        <v>512</v>
      </c>
      <c r="BP37" s="239" t="s">
        <v>606</v>
      </c>
      <c r="BQ37" s="249" t="s">
        <v>392</v>
      </c>
      <c r="BT37" s="251" t="s">
        <v>133</v>
      </c>
      <c r="BZ37" s="250">
        <f t="shared" si="38"/>
        <v>0.1</v>
      </c>
      <c r="CF37" s="343"/>
      <c r="DF37" s="250" t="s">
        <v>774</v>
      </c>
      <c r="DR37" s="371" t="s">
        <v>852</v>
      </c>
    </row>
    <row r="38" spans="1:124" s="409" customFormat="1" ht="75" customHeight="1" x14ac:dyDescent="0.3">
      <c r="A38" s="379">
        <v>29</v>
      </c>
      <c r="B38" s="397" t="s">
        <v>807</v>
      </c>
      <c r="C38" s="398">
        <f t="shared" ref="C38:C54" si="39">D38+E38</f>
        <v>2.99</v>
      </c>
      <c r="D38" s="398"/>
      <c r="E38" s="398">
        <f t="shared" si="31"/>
        <v>2.99</v>
      </c>
      <c r="F38" s="398">
        <f t="shared" si="32"/>
        <v>2.99</v>
      </c>
      <c r="G38" s="398">
        <f t="shared" ref="G38:G40" si="40">H38+I38+J38</f>
        <v>0</v>
      </c>
      <c r="H38" s="399"/>
      <c r="I38" s="400"/>
      <c r="J38" s="400"/>
      <c r="K38" s="401"/>
      <c r="L38" s="401"/>
      <c r="M38" s="398">
        <f t="shared" si="34"/>
        <v>2.99</v>
      </c>
      <c r="N38" s="399"/>
      <c r="O38" s="400"/>
      <c r="P38" s="399">
        <v>2.99</v>
      </c>
      <c r="Q38" s="400"/>
      <c r="R38" s="399"/>
      <c r="S38" s="400"/>
      <c r="T38" s="400"/>
      <c r="U38" s="398">
        <f t="shared" si="35"/>
        <v>0</v>
      </c>
      <c r="V38" s="400"/>
      <c r="W38" s="400"/>
      <c r="X38" s="400"/>
      <c r="Y38" s="400"/>
      <c r="Z38" s="399"/>
      <c r="AA38" s="400"/>
      <c r="AB38" s="400"/>
      <c r="AC38" s="400"/>
      <c r="AD38" s="402">
        <f t="shared" si="36"/>
        <v>0</v>
      </c>
      <c r="AE38" s="401"/>
      <c r="AF38" s="401"/>
      <c r="AG38" s="400"/>
      <c r="AH38" s="400"/>
      <c r="AI38" s="401"/>
      <c r="AJ38" s="400"/>
      <c r="AK38" s="401"/>
      <c r="AL38" s="400"/>
      <c r="AM38" s="400"/>
      <c r="AN38" s="400"/>
      <c r="AO38" s="400"/>
      <c r="AP38" s="400"/>
      <c r="AQ38" s="400"/>
      <c r="AR38" s="400"/>
      <c r="AS38" s="400"/>
      <c r="AT38" s="400"/>
      <c r="AU38" s="400"/>
      <c r="AV38" s="399"/>
      <c r="AW38" s="400"/>
      <c r="AX38" s="400"/>
      <c r="AY38" s="401"/>
      <c r="AZ38" s="401"/>
      <c r="BA38" s="400"/>
      <c r="BB38" s="400"/>
      <c r="BC38" s="400"/>
      <c r="BD38" s="401"/>
      <c r="BE38" s="400"/>
      <c r="BF38" s="400"/>
      <c r="BG38" s="398">
        <f t="shared" si="37"/>
        <v>0</v>
      </c>
      <c r="BH38" s="403"/>
      <c r="BI38" s="404"/>
      <c r="BJ38" s="403"/>
      <c r="BK38" s="405" t="s">
        <v>409</v>
      </c>
      <c r="BL38" s="406" t="s">
        <v>169</v>
      </c>
      <c r="BM38" s="407"/>
      <c r="BN38" s="406" t="s">
        <v>79</v>
      </c>
      <c r="BO38" s="407" t="s">
        <v>810</v>
      </c>
      <c r="BP38" s="407" t="s">
        <v>606</v>
      </c>
      <c r="BQ38" s="408"/>
      <c r="BS38" s="410"/>
      <c r="BT38" s="411"/>
      <c r="BU38" s="411"/>
      <c r="BZ38" s="409">
        <f t="shared" ref="BZ38" si="41">SUM(G38:BJ38)</f>
        <v>5.98</v>
      </c>
      <c r="CZ38" s="412" t="s">
        <v>169</v>
      </c>
      <c r="DM38" s="409" t="s">
        <v>806</v>
      </c>
      <c r="DO38" s="397" t="s">
        <v>569</v>
      </c>
      <c r="DR38" s="396" t="s">
        <v>852</v>
      </c>
    </row>
    <row r="39" spans="1:124" s="424" customFormat="1" ht="33.6" customHeight="1" x14ac:dyDescent="0.3">
      <c r="A39" s="820">
        <v>30</v>
      </c>
      <c r="B39" s="818" t="s">
        <v>807</v>
      </c>
      <c r="C39" s="413">
        <f t="shared" si="39"/>
        <v>2.6</v>
      </c>
      <c r="D39" s="413"/>
      <c r="E39" s="413">
        <f t="shared" si="31"/>
        <v>2.6</v>
      </c>
      <c r="F39" s="413">
        <f t="shared" si="32"/>
        <v>2.6</v>
      </c>
      <c r="G39" s="413">
        <f t="shared" si="40"/>
        <v>0</v>
      </c>
      <c r="H39" s="414"/>
      <c r="I39" s="415"/>
      <c r="J39" s="415"/>
      <c r="K39" s="414">
        <v>2.6</v>
      </c>
      <c r="L39" s="414"/>
      <c r="M39" s="413">
        <f t="shared" si="34"/>
        <v>0</v>
      </c>
      <c r="N39" s="414"/>
      <c r="O39" s="415"/>
      <c r="P39" s="414"/>
      <c r="Q39" s="415"/>
      <c r="R39" s="414"/>
      <c r="S39" s="415"/>
      <c r="T39" s="415"/>
      <c r="U39" s="413">
        <f t="shared" si="35"/>
        <v>0</v>
      </c>
      <c r="V39" s="415"/>
      <c r="W39" s="415"/>
      <c r="X39" s="415"/>
      <c r="Y39" s="415"/>
      <c r="Z39" s="414"/>
      <c r="AA39" s="415"/>
      <c r="AB39" s="415"/>
      <c r="AC39" s="415"/>
      <c r="AD39" s="416">
        <f t="shared" si="36"/>
        <v>0</v>
      </c>
      <c r="AE39" s="414"/>
      <c r="AF39" s="414"/>
      <c r="AG39" s="415"/>
      <c r="AH39" s="415"/>
      <c r="AI39" s="414"/>
      <c r="AJ39" s="415"/>
      <c r="AK39" s="417"/>
      <c r="AL39" s="415"/>
      <c r="AM39" s="415"/>
      <c r="AN39" s="415"/>
      <c r="AO39" s="415"/>
      <c r="AP39" s="415"/>
      <c r="AQ39" s="415"/>
      <c r="AR39" s="415"/>
      <c r="AS39" s="415"/>
      <c r="AT39" s="415"/>
      <c r="AU39" s="415"/>
      <c r="AV39" s="414"/>
      <c r="AW39" s="415"/>
      <c r="AX39" s="415"/>
      <c r="AY39" s="414"/>
      <c r="AZ39" s="414"/>
      <c r="BA39" s="415"/>
      <c r="BB39" s="415"/>
      <c r="BC39" s="415"/>
      <c r="BD39" s="414"/>
      <c r="BE39" s="415"/>
      <c r="BF39" s="415"/>
      <c r="BG39" s="413">
        <f t="shared" si="37"/>
        <v>0</v>
      </c>
      <c r="BH39" s="413"/>
      <c r="BI39" s="413"/>
      <c r="BJ39" s="413"/>
      <c r="BK39" s="418" t="s">
        <v>409</v>
      </c>
      <c r="BL39" s="419" t="s">
        <v>169</v>
      </c>
      <c r="BM39" s="420"/>
      <c r="BN39" s="421" t="s">
        <v>121</v>
      </c>
      <c r="BO39" s="820" t="s">
        <v>810</v>
      </c>
      <c r="BP39" s="821" t="s">
        <v>606</v>
      </c>
      <c r="BQ39" s="422"/>
      <c r="BR39" s="423"/>
      <c r="CE39" s="424" t="s">
        <v>522</v>
      </c>
      <c r="DM39" s="424" t="s">
        <v>806</v>
      </c>
      <c r="DO39" s="818" t="s">
        <v>527</v>
      </c>
      <c r="DR39" s="425" t="s">
        <v>852</v>
      </c>
    </row>
    <row r="40" spans="1:124" s="424" customFormat="1" ht="30.6" customHeight="1" x14ac:dyDescent="0.3">
      <c r="A40" s="820"/>
      <c r="B40" s="818"/>
      <c r="C40" s="413">
        <f t="shared" si="39"/>
        <v>141.69999999999999</v>
      </c>
      <c r="D40" s="413"/>
      <c r="E40" s="413">
        <f t="shared" si="31"/>
        <v>141.69999999999999</v>
      </c>
      <c r="F40" s="413">
        <f t="shared" si="32"/>
        <v>141.69999999999999</v>
      </c>
      <c r="G40" s="413">
        <f t="shared" si="40"/>
        <v>0</v>
      </c>
      <c r="H40" s="414"/>
      <c r="I40" s="415"/>
      <c r="J40" s="415"/>
      <c r="K40" s="414"/>
      <c r="L40" s="414"/>
      <c r="M40" s="413">
        <f t="shared" si="34"/>
        <v>141.69999999999999</v>
      </c>
      <c r="N40" s="414"/>
      <c r="O40" s="415"/>
      <c r="P40" s="414">
        <v>141.69999999999999</v>
      </c>
      <c r="Q40" s="415"/>
      <c r="R40" s="414"/>
      <c r="S40" s="415"/>
      <c r="T40" s="415"/>
      <c r="U40" s="413">
        <f t="shared" si="35"/>
        <v>0</v>
      </c>
      <c r="V40" s="415"/>
      <c r="W40" s="415"/>
      <c r="X40" s="415"/>
      <c r="Y40" s="415"/>
      <c r="Z40" s="414"/>
      <c r="AA40" s="415"/>
      <c r="AB40" s="415"/>
      <c r="AC40" s="415"/>
      <c r="AD40" s="416">
        <f t="shared" si="36"/>
        <v>0</v>
      </c>
      <c r="AE40" s="414"/>
      <c r="AF40" s="414"/>
      <c r="AG40" s="415"/>
      <c r="AH40" s="415"/>
      <c r="AI40" s="414"/>
      <c r="AJ40" s="415"/>
      <c r="AK40" s="417"/>
      <c r="AL40" s="415"/>
      <c r="AM40" s="415"/>
      <c r="AN40" s="415"/>
      <c r="AO40" s="415"/>
      <c r="AP40" s="415"/>
      <c r="AQ40" s="415"/>
      <c r="AR40" s="415"/>
      <c r="AS40" s="415"/>
      <c r="AT40" s="415"/>
      <c r="AU40" s="415"/>
      <c r="AV40" s="414"/>
      <c r="AW40" s="415"/>
      <c r="AX40" s="415"/>
      <c r="AY40" s="414"/>
      <c r="AZ40" s="414"/>
      <c r="BA40" s="415"/>
      <c r="BB40" s="415"/>
      <c r="BC40" s="415"/>
      <c r="BD40" s="414"/>
      <c r="BE40" s="415"/>
      <c r="BF40" s="415"/>
      <c r="BG40" s="413">
        <f t="shared" si="37"/>
        <v>0</v>
      </c>
      <c r="BH40" s="413"/>
      <c r="BI40" s="413"/>
      <c r="BJ40" s="413"/>
      <c r="BK40" s="418" t="s">
        <v>409</v>
      </c>
      <c r="BL40" s="419" t="s">
        <v>169</v>
      </c>
      <c r="BM40" s="420"/>
      <c r="BN40" s="421" t="s">
        <v>79</v>
      </c>
      <c r="BO40" s="820"/>
      <c r="BP40" s="822"/>
      <c r="BQ40" s="422"/>
      <c r="BR40" s="423"/>
      <c r="CE40" s="424" t="s">
        <v>522</v>
      </c>
      <c r="CF40" s="426"/>
      <c r="DO40" s="818"/>
      <c r="DR40" s="425" t="s">
        <v>852</v>
      </c>
    </row>
    <row r="41" spans="1:124" s="250" customFormat="1" ht="43.35" customHeight="1" x14ac:dyDescent="0.3">
      <c r="A41" s="239">
        <v>31</v>
      </c>
      <c r="B41" s="246" t="s">
        <v>754</v>
      </c>
      <c r="C41" s="241">
        <f t="shared" si="39"/>
        <v>0.1</v>
      </c>
      <c r="D41" s="241"/>
      <c r="E41" s="241">
        <f t="shared" si="31"/>
        <v>0.1</v>
      </c>
      <c r="F41" s="241">
        <f t="shared" si="32"/>
        <v>0.1</v>
      </c>
      <c r="G41" s="241">
        <f t="shared" ref="G41:G50" si="42">H41+I41+J41</f>
        <v>0</v>
      </c>
      <c r="H41" s="243"/>
      <c r="I41" s="243"/>
      <c r="J41" s="243"/>
      <c r="K41" s="262"/>
      <c r="L41" s="262">
        <v>0.1</v>
      </c>
      <c r="M41" s="241">
        <f t="shared" si="34"/>
        <v>0</v>
      </c>
      <c r="N41" s="243"/>
      <c r="O41" s="243"/>
      <c r="P41" s="243"/>
      <c r="Q41" s="243"/>
      <c r="R41" s="243"/>
      <c r="S41" s="243"/>
      <c r="T41" s="243"/>
      <c r="U41" s="241">
        <f t="shared" si="35"/>
        <v>0</v>
      </c>
      <c r="V41" s="243"/>
      <c r="W41" s="243"/>
      <c r="X41" s="243"/>
      <c r="Y41" s="243"/>
      <c r="Z41" s="243"/>
      <c r="AA41" s="243"/>
      <c r="AB41" s="243"/>
      <c r="AC41" s="243"/>
      <c r="AD41" s="245">
        <f t="shared" si="36"/>
        <v>0</v>
      </c>
      <c r="AE41" s="243"/>
      <c r="AF41" s="243"/>
      <c r="AG41" s="243"/>
      <c r="AH41" s="243"/>
      <c r="AI41" s="243"/>
      <c r="AJ41" s="243"/>
      <c r="AK41" s="244"/>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1">
        <f t="shared" si="37"/>
        <v>0</v>
      </c>
      <c r="BH41" s="246"/>
      <c r="BI41" s="246"/>
      <c r="BJ41" s="246"/>
      <c r="BK41" s="247" t="s">
        <v>409</v>
      </c>
      <c r="BL41" s="239" t="s">
        <v>169</v>
      </c>
      <c r="BM41" s="239" t="s">
        <v>432</v>
      </c>
      <c r="BN41" s="239" t="s">
        <v>113</v>
      </c>
      <c r="BO41" s="239" t="s">
        <v>512</v>
      </c>
      <c r="BP41" s="239" t="s">
        <v>606</v>
      </c>
      <c r="BQ41" s="249" t="s">
        <v>392</v>
      </c>
      <c r="BS41" s="254"/>
      <c r="BT41" s="251" t="s">
        <v>75</v>
      </c>
      <c r="BU41" s="254"/>
      <c r="BZ41" s="250">
        <f t="shared" ref="BZ41:BZ50" si="43">SUM(G41:BJ41)</f>
        <v>0.1</v>
      </c>
      <c r="DO41" s="816"/>
      <c r="DR41" s="316" t="s">
        <v>881</v>
      </c>
      <c r="DT41" s="250">
        <v>0.2</v>
      </c>
    </row>
    <row r="42" spans="1:124" s="250" customFormat="1" ht="37.5" x14ac:dyDescent="0.3">
      <c r="A42" s="239">
        <v>32</v>
      </c>
      <c r="B42" s="246" t="s">
        <v>797</v>
      </c>
      <c r="C42" s="241">
        <f t="shared" si="39"/>
        <v>0.1</v>
      </c>
      <c r="D42" s="241"/>
      <c r="E42" s="241">
        <f t="shared" si="31"/>
        <v>0.1</v>
      </c>
      <c r="F42" s="241">
        <f t="shared" si="32"/>
        <v>0.1</v>
      </c>
      <c r="G42" s="241">
        <f t="shared" si="42"/>
        <v>0</v>
      </c>
      <c r="H42" s="243"/>
      <c r="I42" s="243"/>
      <c r="J42" s="243"/>
      <c r="K42" s="262">
        <v>0.1</v>
      </c>
      <c r="L42" s="262"/>
      <c r="M42" s="241">
        <f t="shared" si="34"/>
        <v>0</v>
      </c>
      <c r="N42" s="243"/>
      <c r="O42" s="243"/>
      <c r="P42" s="243"/>
      <c r="Q42" s="243"/>
      <c r="R42" s="243"/>
      <c r="S42" s="243"/>
      <c r="T42" s="243"/>
      <c r="U42" s="241">
        <f t="shared" si="35"/>
        <v>0</v>
      </c>
      <c r="V42" s="243"/>
      <c r="W42" s="243"/>
      <c r="X42" s="243"/>
      <c r="Y42" s="243"/>
      <c r="Z42" s="243"/>
      <c r="AA42" s="243"/>
      <c r="AB42" s="243"/>
      <c r="AC42" s="243"/>
      <c r="AD42" s="245">
        <f t="shared" si="36"/>
        <v>0</v>
      </c>
      <c r="AE42" s="243"/>
      <c r="AF42" s="243"/>
      <c r="AG42" s="243"/>
      <c r="AH42" s="243"/>
      <c r="AI42" s="243"/>
      <c r="AJ42" s="243"/>
      <c r="AK42" s="244"/>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1">
        <f t="shared" si="37"/>
        <v>0</v>
      </c>
      <c r="BH42" s="246"/>
      <c r="BI42" s="246"/>
      <c r="BJ42" s="246"/>
      <c r="BK42" s="247" t="s">
        <v>409</v>
      </c>
      <c r="BL42" s="239" t="s">
        <v>169</v>
      </c>
      <c r="BM42" s="239" t="s">
        <v>432</v>
      </c>
      <c r="BN42" s="239" t="s">
        <v>113</v>
      </c>
      <c r="BO42" s="239" t="s">
        <v>512</v>
      </c>
      <c r="BP42" s="239" t="s">
        <v>606</v>
      </c>
      <c r="BQ42" s="249" t="s">
        <v>392</v>
      </c>
      <c r="BS42" s="254"/>
      <c r="BT42" s="251" t="s">
        <v>166</v>
      </c>
      <c r="BU42" s="254"/>
      <c r="BZ42" s="250">
        <f t="shared" si="43"/>
        <v>0.1</v>
      </c>
      <c r="DF42" s="250" t="s">
        <v>748</v>
      </c>
      <c r="DO42" s="816"/>
      <c r="DR42" s="316" t="s">
        <v>881</v>
      </c>
      <c r="DT42" s="250">
        <v>0.2</v>
      </c>
    </row>
    <row r="43" spans="1:124" s="250" customFormat="1" ht="37.5" x14ac:dyDescent="0.3">
      <c r="A43" s="239">
        <v>33</v>
      </c>
      <c r="B43" s="246" t="s">
        <v>753</v>
      </c>
      <c r="C43" s="241">
        <f t="shared" si="39"/>
        <v>0.3</v>
      </c>
      <c r="D43" s="241"/>
      <c r="E43" s="241">
        <f t="shared" si="31"/>
        <v>0.3</v>
      </c>
      <c r="F43" s="241">
        <f t="shared" si="32"/>
        <v>0.3</v>
      </c>
      <c r="G43" s="241">
        <f t="shared" si="42"/>
        <v>0</v>
      </c>
      <c r="H43" s="243"/>
      <c r="I43" s="243"/>
      <c r="J43" s="243"/>
      <c r="K43" s="262">
        <v>0.3</v>
      </c>
      <c r="L43" s="262"/>
      <c r="M43" s="241">
        <f t="shared" si="34"/>
        <v>0</v>
      </c>
      <c r="N43" s="243"/>
      <c r="O43" s="243"/>
      <c r="P43" s="243"/>
      <c r="Q43" s="243"/>
      <c r="R43" s="243"/>
      <c r="S43" s="243"/>
      <c r="T43" s="243"/>
      <c r="U43" s="241">
        <f t="shared" si="35"/>
        <v>0</v>
      </c>
      <c r="V43" s="243"/>
      <c r="W43" s="243"/>
      <c r="X43" s="243"/>
      <c r="Y43" s="243"/>
      <c r="Z43" s="243"/>
      <c r="AA43" s="243"/>
      <c r="AB43" s="243"/>
      <c r="AC43" s="243"/>
      <c r="AD43" s="245">
        <f t="shared" si="36"/>
        <v>0</v>
      </c>
      <c r="AE43" s="243"/>
      <c r="AF43" s="243"/>
      <c r="AG43" s="243"/>
      <c r="AH43" s="243"/>
      <c r="AI43" s="243"/>
      <c r="AJ43" s="243"/>
      <c r="AK43" s="244"/>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1">
        <f t="shared" si="37"/>
        <v>0</v>
      </c>
      <c r="BH43" s="246"/>
      <c r="BI43" s="246"/>
      <c r="BJ43" s="246"/>
      <c r="BK43" s="247" t="s">
        <v>409</v>
      </c>
      <c r="BL43" s="239" t="s">
        <v>169</v>
      </c>
      <c r="BM43" s="239" t="s">
        <v>432</v>
      </c>
      <c r="BN43" s="239" t="s">
        <v>113</v>
      </c>
      <c r="BO43" s="239" t="s">
        <v>512</v>
      </c>
      <c r="BP43" s="239" t="s">
        <v>606</v>
      </c>
      <c r="BQ43" s="249" t="s">
        <v>392</v>
      </c>
      <c r="BS43" s="254"/>
      <c r="BT43" s="251" t="s">
        <v>166</v>
      </c>
      <c r="BU43" s="254"/>
      <c r="BZ43" s="250">
        <f t="shared" si="43"/>
        <v>0.3</v>
      </c>
      <c r="DF43" s="250" t="s">
        <v>748</v>
      </c>
      <c r="DR43" s="316" t="s">
        <v>881</v>
      </c>
      <c r="DT43" s="250">
        <v>0.4</v>
      </c>
    </row>
    <row r="44" spans="1:124" s="250" customFormat="1" ht="37.5" x14ac:dyDescent="0.3">
      <c r="A44" s="239">
        <v>34</v>
      </c>
      <c r="B44" s="246" t="s">
        <v>798</v>
      </c>
      <c r="C44" s="241">
        <f t="shared" si="39"/>
        <v>0.1</v>
      </c>
      <c r="D44" s="241"/>
      <c r="E44" s="241">
        <f t="shared" si="31"/>
        <v>0.1</v>
      </c>
      <c r="F44" s="241">
        <f t="shared" si="32"/>
        <v>0.1</v>
      </c>
      <c r="G44" s="241">
        <f t="shared" si="42"/>
        <v>0</v>
      </c>
      <c r="H44" s="243"/>
      <c r="I44" s="243"/>
      <c r="J44" s="243"/>
      <c r="K44" s="262">
        <v>0.1</v>
      </c>
      <c r="L44" s="262"/>
      <c r="M44" s="241">
        <f t="shared" si="34"/>
        <v>0</v>
      </c>
      <c r="N44" s="243"/>
      <c r="O44" s="243"/>
      <c r="P44" s="243"/>
      <c r="Q44" s="243"/>
      <c r="R44" s="243"/>
      <c r="S44" s="243"/>
      <c r="T44" s="243"/>
      <c r="U44" s="241">
        <f t="shared" si="35"/>
        <v>0</v>
      </c>
      <c r="V44" s="243"/>
      <c r="W44" s="243"/>
      <c r="X44" s="243"/>
      <c r="Y44" s="243"/>
      <c r="Z44" s="243"/>
      <c r="AA44" s="243"/>
      <c r="AB44" s="243"/>
      <c r="AC44" s="243"/>
      <c r="AD44" s="245">
        <f t="shared" si="36"/>
        <v>0</v>
      </c>
      <c r="AE44" s="243"/>
      <c r="AF44" s="243"/>
      <c r="AG44" s="243"/>
      <c r="AH44" s="243"/>
      <c r="AI44" s="243"/>
      <c r="AJ44" s="243"/>
      <c r="AK44" s="244"/>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1">
        <f t="shared" si="37"/>
        <v>0</v>
      </c>
      <c r="BH44" s="246"/>
      <c r="BI44" s="246"/>
      <c r="BJ44" s="246"/>
      <c r="BK44" s="247" t="s">
        <v>409</v>
      </c>
      <c r="BL44" s="239" t="s">
        <v>169</v>
      </c>
      <c r="BM44" s="239" t="s">
        <v>432</v>
      </c>
      <c r="BN44" s="239" t="s">
        <v>113</v>
      </c>
      <c r="BO44" s="239" t="s">
        <v>512</v>
      </c>
      <c r="BP44" s="239" t="s">
        <v>606</v>
      </c>
      <c r="BQ44" s="249" t="s">
        <v>392</v>
      </c>
      <c r="BS44" s="254"/>
      <c r="BT44" s="251" t="s">
        <v>166</v>
      </c>
      <c r="BU44" s="254"/>
      <c r="BZ44" s="250">
        <f t="shared" si="43"/>
        <v>0.1</v>
      </c>
      <c r="DF44" s="250" t="s">
        <v>748</v>
      </c>
      <c r="DR44" s="316" t="s">
        <v>881</v>
      </c>
      <c r="DT44" s="250">
        <v>0.2</v>
      </c>
    </row>
    <row r="45" spans="1:124" s="250" customFormat="1" ht="37.5" x14ac:dyDescent="0.3">
      <c r="A45" s="239">
        <v>35</v>
      </c>
      <c r="B45" s="246" t="s">
        <v>799</v>
      </c>
      <c r="C45" s="241">
        <f t="shared" si="39"/>
        <v>0.2</v>
      </c>
      <c r="D45" s="241"/>
      <c r="E45" s="241">
        <f>F45+U45+BG45</f>
        <v>0.2</v>
      </c>
      <c r="F45" s="241">
        <f t="shared" si="32"/>
        <v>0.2</v>
      </c>
      <c r="G45" s="241">
        <f t="shared" si="42"/>
        <v>0</v>
      </c>
      <c r="H45" s="243"/>
      <c r="I45" s="243"/>
      <c r="J45" s="243"/>
      <c r="K45" s="262"/>
      <c r="L45" s="262">
        <v>0.2</v>
      </c>
      <c r="M45" s="241">
        <f t="shared" si="34"/>
        <v>0</v>
      </c>
      <c r="N45" s="243"/>
      <c r="O45" s="243"/>
      <c r="P45" s="243"/>
      <c r="Q45" s="243"/>
      <c r="R45" s="243"/>
      <c r="S45" s="243"/>
      <c r="T45" s="243"/>
      <c r="U45" s="241">
        <f t="shared" si="35"/>
        <v>0</v>
      </c>
      <c r="V45" s="243"/>
      <c r="W45" s="243"/>
      <c r="X45" s="243"/>
      <c r="Y45" s="243"/>
      <c r="Z45" s="243"/>
      <c r="AA45" s="243"/>
      <c r="AB45" s="243"/>
      <c r="AC45" s="243"/>
      <c r="AD45" s="245">
        <f t="shared" si="36"/>
        <v>0</v>
      </c>
      <c r="AE45" s="243"/>
      <c r="AF45" s="243"/>
      <c r="AG45" s="243"/>
      <c r="AH45" s="243"/>
      <c r="AI45" s="243"/>
      <c r="AJ45" s="243"/>
      <c r="AK45" s="244"/>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1">
        <f t="shared" si="37"/>
        <v>0</v>
      </c>
      <c r="BH45" s="246"/>
      <c r="BI45" s="246"/>
      <c r="BJ45" s="246"/>
      <c r="BK45" s="247" t="s">
        <v>409</v>
      </c>
      <c r="BL45" s="239" t="s">
        <v>169</v>
      </c>
      <c r="BM45" s="239" t="s">
        <v>432</v>
      </c>
      <c r="BN45" s="239" t="s">
        <v>113</v>
      </c>
      <c r="BO45" s="239" t="s">
        <v>512</v>
      </c>
      <c r="BP45" s="239" t="s">
        <v>606</v>
      </c>
      <c r="BQ45" s="249" t="s">
        <v>392</v>
      </c>
      <c r="BS45" s="254"/>
      <c r="BT45" s="251" t="s">
        <v>75</v>
      </c>
      <c r="BU45" s="254"/>
      <c r="BZ45" s="250">
        <f t="shared" si="43"/>
        <v>0.2</v>
      </c>
      <c r="DF45" s="250" t="s">
        <v>748</v>
      </c>
      <c r="DR45" s="316" t="s">
        <v>881</v>
      </c>
      <c r="DT45" s="250">
        <v>0.3</v>
      </c>
    </row>
    <row r="46" spans="1:124" s="250" customFormat="1" ht="37.5" x14ac:dyDescent="0.3">
      <c r="A46" s="239">
        <v>36</v>
      </c>
      <c r="B46" s="246" t="s">
        <v>800</v>
      </c>
      <c r="C46" s="241">
        <f t="shared" si="39"/>
        <v>0.2</v>
      </c>
      <c r="D46" s="241"/>
      <c r="E46" s="241">
        <f t="shared" si="31"/>
        <v>0.2</v>
      </c>
      <c r="F46" s="241">
        <f t="shared" si="32"/>
        <v>0.2</v>
      </c>
      <c r="G46" s="241">
        <f t="shared" si="42"/>
        <v>0</v>
      </c>
      <c r="H46" s="243"/>
      <c r="I46" s="243"/>
      <c r="J46" s="243"/>
      <c r="K46" s="262">
        <v>0.2</v>
      </c>
      <c r="L46" s="262"/>
      <c r="M46" s="241">
        <f t="shared" si="34"/>
        <v>0</v>
      </c>
      <c r="N46" s="243"/>
      <c r="O46" s="243"/>
      <c r="P46" s="243"/>
      <c r="Q46" s="243"/>
      <c r="R46" s="243"/>
      <c r="S46" s="243"/>
      <c r="T46" s="243"/>
      <c r="U46" s="241">
        <f t="shared" si="35"/>
        <v>0</v>
      </c>
      <c r="V46" s="243"/>
      <c r="W46" s="243"/>
      <c r="X46" s="243"/>
      <c r="Y46" s="243"/>
      <c r="Z46" s="243"/>
      <c r="AA46" s="243"/>
      <c r="AB46" s="243"/>
      <c r="AC46" s="243"/>
      <c r="AD46" s="245">
        <f t="shared" si="36"/>
        <v>0</v>
      </c>
      <c r="AE46" s="243"/>
      <c r="AF46" s="243"/>
      <c r="AG46" s="243"/>
      <c r="AH46" s="243"/>
      <c r="AI46" s="243"/>
      <c r="AJ46" s="243"/>
      <c r="AK46" s="244"/>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1">
        <f t="shared" si="37"/>
        <v>0</v>
      </c>
      <c r="BH46" s="246"/>
      <c r="BI46" s="246"/>
      <c r="BJ46" s="246"/>
      <c r="BK46" s="247" t="s">
        <v>409</v>
      </c>
      <c r="BL46" s="239" t="s">
        <v>169</v>
      </c>
      <c r="BM46" s="239" t="s">
        <v>432</v>
      </c>
      <c r="BN46" s="239" t="s">
        <v>113</v>
      </c>
      <c r="BO46" s="239" t="s">
        <v>512</v>
      </c>
      <c r="BP46" s="239" t="s">
        <v>606</v>
      </c>
      <c r="BQ46" s="249" t="s">
        <v>392</v>
      </c>
      <c r="BS46" s="254"/>
      <c r="BT46" s="251" t="s">
        <v>166</v>
      </c>
      <c r="BU46" s="254"/>
      <c r="BZ46" s="250">
        <f t="shared" si="43"/>
        <v>0.2</v>
      </c>
      <c r="DF46" s="250" t="s">
        <v>748</v>
      </c>
      <c r="DR46" s="316" t="s">
        <v>881</v>
      </c>
      <c r="DT46" s="250">
        <v>0.3</v>
      </c>
    </row>
    <row r="47" spans="1:124" s="250" customFormat="1" ht="37.5" x14ac:dyDescent="0.3">
      <c r="A47" s="239">
        <v>37</v>
      </c>
      <c r="B47" s="246" t="s">
        <v>801</v>
      </c>
      <c r="C47" s="241">
        <f t="shared" si="39"/>
        <v>0.2</v>
      </c>
      <c r="D47" s="241"/>
      <c r="E47" s="241">
        <f t="shared" si="31"/>
        <v>0.2</v>
      </c>
      <c r="F47" s="241">
        <f t="shared" si="32"/>
        <v>0.2</v>
      </c>
      <c r="G47" s="241">
        <f t="shared" si="42"/>
        <v>0</v>
      </c>
      <c r="H47" s="243"/>
      <c r="I47" s="243"/>
      <c r="J47" s="243"/>
      <c r="K47" s="262">
        <v>0.2</v>
      </c>
      <c r="L47" s="262"/>
      <c r="M47" s="241">
        <f t="shared" si="34"/>
        <v>0</v>
      </c>
      <c r="N47" s="243"/>
      <c r="O47" s="243"/>
      <c r="P47" s="243"/>
      <c r="Q47" s="243"/>
      <c r="R47" s="243"/>
      <c r="S47" s="243"/>
      <c r="T47" s="243"/>
      <c r="U47" s="241">
        <f t="shared" si="35"/>
        <v>0</v>
      </c>
      <c r="V47" s="243"/>
      <c r="W47" s="243"/>
      <c r="X47" s="243"/>
      <c r="Y47" s="243"/>
      <c r="Z47" s="243"/>
      <c r="AA47" s="243"/>
      <c r="AB47" s="243"/>
      <c r="AC47" s="243"/>
      <c r="AD47" s="245">
        <f t="shared" si="36"/>
        <v>0</v>
      </c>
      <c r="AE47" s="243"/>
      <c r="AF47" s="243"/>
      <c r="AG47" s="243"/>
      <c r="AH47" s="243"/>
      <c r="AI47" s="243"/>
      <c r="AJ47" s="243"/>
      <c r="AK47" s="244"/>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1">
        <f t="shared" si="37"/>
        <v>0</v>
      </c>
      <c r="BH47" s="246"/>
      <c r="BI47" s="246"/>
      <c r="BJ47" s="246"/>
      <c r="BK47" s="247" t="s">
        <v>409</v>
      </c>
      <c r="BL47" s="239" t="s">
        <v>169</v>
      </c>
      <c r="BM47" s="239" t="s">
        <v>432</v>
      </c>
      <c r="BN47" s="239" t="s">
        <v>113</v>
      </c>
      <c r="BO47" s="239" t="s">
        <v>512</v>
      </c>
      <c r="BP47" s="239" t="s">
        <v>606</v>
      </c>
      <c r="BQ47" s="249" t="s">
        <v>392</v>
      </c>
      <c r="BS47" s="254"/>
      <c r="BT47" s="251" t="s">
        <v>166</v>
      </c>
      <c r="BU47" s="254"/>
      <c r="BZ47" s="250">
        <f t="shared" si="43"/>
        <v>0.2</v>
      </c>
      <c r="DF47" s="250" t="s">
        <v>748</v>
      </c>
      <c r="DR47" s="316" t="s">
        <v>881</v>
      </c>
      <c r="DT47" s="250">
        <v>0.3</v>
      </c>
    </row>
    <row r="48" spans="1:124" s="250" customFormat="1" ht="37.5" x14ac:dyDescent="0.3">
      <c r="A48" s="239">
        <v>38</v>
      </c>
      <c r="B48" s="246" t="s">
        <v>802</v>
      </c>
      <c r="C48" s="241">
        <f t="shared" si="39"/>
        <v>0.2</v>
      </c>
      <c r="D48" s="241"/>
      <c r="E48" s="241">
        <f t="shared" si="31"/>
        <v>0.2</v>
      </c>
      <c r="F48" s="241">
        <f t="shared" si="32"/>
        <v>0.2</v>
      </c>
      <c r="G48" s="241">
        <f t="shared" si="42"/>
        <v>0</v>
      </c>
      <c r="H48" s="243"/>
      <c r="I48" s="243"/>
      <c r="J48" s="243"/>
      <c r="K48" s="262">
        <v>0.1</v>
      </c>
      <c r="L48" s="262">
        <v>0.1</v>
      </c>
      <c r="M48" s="241">
        <f t="shared" si="34"/>
        <v>0</v>
      </c>
      <c r="N48" s="243"/>
      <c r="O48" s="243"/>
      <c r="P48" s="243"/>
      <c r="Q48" s="243"/>
      <c r="R48" s="243"/>
      <c r="S48" s="243"/>
      <c r="T48" s="243"/>
      <c r="U48" s="241">
        <f t="shared" si="35"/>
        <v>0</v>
      </c>
      <c r="V48" s="243"/>
      <c r="W48" s="243"/>
      <c r="X48" s="243"/>
      <c r="Y48" s="243"/>
      <c r="Z48" s="243"/>
      <c r="AA48" s="243"/>
      <c r="AB48" s="243"/>
      <c r="AC48" s="243"/>
      <c r="AD48" s="245">
        <f t="shared" si="36"/>
        <v>0</v>
      </c>
      <c r="AE48" s="243"/>
      <c r="AF48" s="243"/>
      <c r="AG48" s="243"/>
      <c r="AH48" s="243"/>
      <c r="AI48" s="243"/>
      <c r="AJ48" s="243"/>
      <c r="AK48" s="244"/>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1">
        <f t="shared" si="37"/>
        <v>0</v>
      </c>
      <c r="BH48" s="246"/>
      <c r="BI48" s="246"/>
      <c r="BJ48" s="246"/>
      <c r="BK48" s="247" t="s">
        <v>409</v>
      </c>
      <c r="BL48" s="239" t="s">
        <v>169</v>
      </c>
      <c r="BM48" s="239" t="s">
        <v>432</v>
      </c>
      <c r="BN48" s="239" t="s">
        <v>113</v>
      </c>
      <c r="BO48" s="239" t="s">
        <v>512</v>
      </c>
      <c r="BP48" s="239" t="s">
        <v>606</v>
      </c>
      <c r="BQ48" s="249" t="s">
        <v>392</v>
      </c>
      <c r="BS48" s="254"/>
      <c r="BT48" s="251" t="s">
        <v>133</v>
      </c>
      <c r="BU48" s="254"/>
      <c r="BZ48" s="250">
        <f t="shared" si="43"/>
        <v>0.2</v>
      </c>
      <c r="DF48" s="250" t="s">
        <v>748</v>
      </c>
      <c r="DO48" s="817"/>
      <c r="DR48" s="316" t="s">
        <v>881</v>
      </c>
      <c r="DT48" s="250">
        <v>0.4</v>
      </c>
    </row>
    <row r="49" spans="1:170" s="250" customFormat="1" ht="37.5" x14ac:dyDescent="0.3">
      <c r="A49" s="239">
        <v>39</v>
      </c>
      <c r="B49" s="246" t="s">
        <v>755</v>
      </c>
      <c r="C49" s="241">
        <f t="shared" si="39"/>
        <v>0.2</v>
      </c>
      <c r="D49" s="241"/>
      <c r="E49" s="241">
        <f t="shared" si="31"/>
        <v>0.2</v>
      </c>
      <c r="F49" s="241">
        <f t="shared" si="32"/>
        <v>0.2</v>
      </c>
      <c r="G49" s="241">
        <f t="shared" si="42"/>
        <v>0</v>
      </c>
      <c r="H49" s="243"/>
      <c r="I49" s="243"/>
      <c r="J49" s="243"/>
      <c r="K49" s="262">
        <v>0.2</v>
      </c>
      <c r="L49" s="262"/>
      <c r="M49" s="241">
        <f t="shared" si="34"/>
        <v>0</v>
      </c>
      <c r="N49" s="243"/>
      <c r="O49" s="243"/>
      <c r="P49" s="243"/>
      <c r="Q49" s="243"/>
      <c r="R49" s="243"/>
      <c r="S49" s="243"/>
      <c r="T49" s="243"/>
      <c r="U49" s="241">
        <f t="shared" si="35"/>
        <v>0</v>
      </c>
      <c r="V49" s="243"/>
      <c r="W49" s="243"/>
      <c r="X49" s="243"/>
      <c r="Y49" s="243"/>
      <c r="Z49" s="243"/>
      <c r="AA49" s="243"/>
      <c r="AB49" s="243"/>
      <c r="AC49" s="243"/>
      <c r="AD49" s="245">
        <f t="shared" si="36"/>
        <v>0</v>
      </c>
      <c r="AE49" s="243"/>
      <c r="AF49" s="243"/>
      <c r="AG49" s="243"/>
      <c r="AH49" s="243"/>
      <c r="AI49" s="243"/>
      <c r="AJ49" s="243"/>
      <c r="AK49" s="244"/>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1">
        <f t="shared" si="37"/>
        <v>0</v>
      </c>
      <c r="BH49" s="246"/>
      <c r="BI49" s="246"/>
      <c r="BJ49" s="246"/>
      <c r="BK49" s="247" t="s">
        <v>409</v>
      </c>
      <c r="BL49" s="239" t="s">
        <v>169</v>
      </c>
      <c r="BM49" s="239" t="s">
        <v>432</v>
      </c>
      <c r="BN49" s="239" t="s">
        <v>113</v>
      </c>
      <c r="BO49" s="239" t="s">
        <v>512</v>
      </c>
      <c r="BP49" s="239" t="s">
        <v>606</v>
      </c>
      <c r="BQ49" s="249" t="s">
        <v>392</v>
      </c>
      <c r="BS49" s="254"/>
      <c r="BT49" s="251" t="s">
        <v>312</v>
      </c>
      <c r="BU49" s="254"/>
      <c r="BZ49" s="250">
        <f t="shared" si="43"/>
        <v>0.2</v>
      </c>
      <c r="DF49" s="250" t="s">
        <v>748</v>
      </c>
      <c r="DO49" s="817"/>
      <c r="DR49" s="316" t="s">
        <v>881</v>
      </c>
      <c r="DT49" s="250">
        <v>0.6</v>
      </c>
    </row>
    <row r="50" spans="1:170" s="250" customFormat="1" ht="37.5" x14ac:dyDescent="0.3">
      <c r="A50" s="239">
        <v>40</v>
      </c>
      <c r="B50" s="246" t="s">
        <v>756</v>
      </c>
      <c r="C50" s="241">
        <f t="shared" si="39"/>
        <v>0.3</v>
      </c>
      <c r="D50" s="241"/>
      <c r="E50" s="241">
        <f t="shared" si="31"/>
        <v>0.3</v>
      </c>
      <c r="F50" s="241">
        <f t="shared" si="32"/>
        <v>0.3</v>
      </c>
      <c r="G50" s="241">
        <f t="shared" si="42"/>
        <v>0</v>
      </c>
      <c r="H50" s="243"/>
      <c r="I50" s="243"/>
      <c r="J50" s="243"/>
      <c r="K50" s="262">
        <v>0.3</v>
      </c>
      <c r="L50" s="262"/>
      <c r="M50" s="241">
        <f t="shared" si="34"/>
        <v>0</v>
      </c>
      <c r="N50" s="243"/>
      <c r="O50" s="243"/>
      <c r="P50" s="243"/>
      <c r="Q50" s="243"/>
      <c r="R50" s="243"/>
      <c r="S50" s="243"/>
      <c r="T50" s="243"/>
      <c r="U50" s="241">
        <f t="shared" si="35"/>
        <v>0</v>
      </c>
      <c r="V50" s="243"/>
      <c r="W50" s="243"/>
      <c r="X50" s="243"/>
      <c r="Y50" s="243"/>
      <c r="Z50" s="243"/>
      <c r="AA50" s="243"/>
      <c r="AB50" s="243"/>
      <c r="AC50" s="243"/>
      <c r="AD50" s="245">
        <f t="shared" si="36"/>
        <v>0</v>
      </c>
      <c r="AE50" s="243"/>
      <c r="AF50" s="243"/>
      <c r="AG50" s="243"/>
      <c r="AH50" s="243"/>
      <c r="AI50" s="243"/>
      <c r="AJ50" s="243"/>
      <c r="AK50" s="244"/>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1">
        <f t="shared" si="37"/>
        <v>0</v>
      </c>
      <c r="BH50" s="246"/>
      <c r="BI50" s="246"/>
      <c r="BJ50" s="246"/>
      <c r="BK50" s="247" t="s">
        <v>409</v>
      </c>
      <c r="BL50" s="239" t="s">
        <v>169</v>
      </c>
      <c r="BM50" s="239" t="s">
        <v>432</v>
      </c>
      <c r="BN50" s="239" t="s">
        <v>113</v>
      </c>
      <c r="BO50" s="239" t="s">
        <v>512</v>
      </c>
      <c r="BP50" s="239" t="s">
        <v>606</v>
      </c>
      <c r="BQ50" s="249" t="s">
        <v>392</v>
      </c>
      <c r="BS50" s="254"/>
      <c r="BT50" s="251" t="s">
        <v>153</v>
      </c>
      <c r="BU50" s="254"/>
      <c r="BZ50" s="250">
        <f t="shared" si="43"/>
        <v>0.3</v>
      </c>
      <c r="DF50" s="250" t="s">
        <v>748</v>
      </c>
      <c r="DO50" s="817"/>
      <c r="DR50" s="316" t="s">
        <v>881</v>
      </c>
      <c r="DT50" s="250">
        <v>0.4</v>
      </c>
    </row>
    <row r="51" spans="1:170" ht="50.25" customHeight="1" x14ac:dyDescent="0.3">
      <c r="A51" s="149">
        <v>41</v>
      </c>
      <c r="B51" s="56" t="s">
        <v>771</v>
      </c>
      <c r="C51" s="140">
        <f t="shared" si="39"/>
        <v>1</v>
      </c>
      <c r="D51" s="140">
        <v>0.5</v>
      </c>
      <c r="E51" s="140">
        <f t="shared" ref="E51:E55" si="44">F51+U51+BG51</f>
        <v>0.5</v>
      </c>
      <c r="F51" s="140">
        <f t="shared" ref="F51:F55" si="45">G51+K51+L51+M51+R51+S51+T51</f>
        <v>0</v>
      </c>
      <c r="G51" s="140">
        <f t="shared" ref="G51" si="46">H51+I51+J51</f>
        <v>0</v>
      </c>
      <c r="H51" s="157"/>
      <c r="I51" s="157"/>
      <c r="J51" s="157"/>
      <c r="K51" s="157"/>
      <c r="L51" s="157"/>
      <c r="M51" s="140">
        <f t="shared" ref="M51:M54" si="47">SUM(N51:P51)</f>
        <v>0</v>
      </c>
      <c r="N51" s="157"/>
      <c r="O51" s="157"/>
      <c r="P51" s="157"/>
      <c r="Q51" s="157"/>
      <c r="R51" s="157"/>
      <c r="S51" s="157"/>
      <c r="T51" s="157"/>
      <c r="U51" s="140">
        <f t="shared" ref="U51:U54" si="48">V51+W51+X51+Y51+Z51+AA51+AB51+AC51+AD51+AU51+AV51+AW51+AX51+AY51+AZ51+BA51+BB51+BC51+BD51+BE51+BF51</f>
        <v>0</v>
      </c>
      <c r="V51" s="157"/>
      <c r="W51" s="157"/>
      <c r="X51" s="157"/>
      <c r="Y51" s="157"/>
      <c r="Z51" s="157"/>
      <c r="AA51" s="157"/>
      <c r="AB51" s="157"/>
      <c r="AC51" s="157"/>
      <c r="AD51" s="141">
        <f t="shared" ref="AD51:AD54" si="49">SUM(AE51:AT51)</f>
        <v>0</v>
      </c>
      <c r="AE51" s="157"/>
      <c r="AF51" s="157"/>
      <c r="AG51" s="157"/>
      <c r="AH51" s="157"/>
      <c r="AI51" s="157"/>
      <c r="AJ51" s="157"/>
      <c r="AK51" s="168"/>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40">
        <f t="shared" ref="BG51:BG57" si="50">BH51+BI51+BJ51</f>
        <v>0.5</v>
      </c>
      <c r="BH51" s="56"/>
      <c r="BI51" s="149">
        <v>0.5</v>
      </c>
      <c r="BJ51" s="56"/>
      <c r="BK51" s="152" t="s">
        <v>409</v>
      </c>
      <c r="BL51" s="149" t="s">
        <v>169</v>
      </c>
      <c r="BM51" s="149"/>
      <c r="BN51" s="149" t="s">
        <v>90</v>
      </c>
      <c r="BO51" s="149" t="s">
        <v>511</v>
      </c>
      <c r="BP51" s="149" t="s">
        <v>606</v>
      </c>
      <c r="BQ51" s="60" t="s">
        <v>392</v>
      </c>
      <c r="BR51" s="46"/>
      <c r="BS51" s="132"/>
      <c r="BT51" s="170" t="s">
        <v>79</v>
      </c>
      <c r="BU51" s="132"/>
      <c r="BV51" s="46"/>
      <c r="BW51" s="46"/>
      <c r="BX51" s="46"/>
      <c r="BY51" s="46"/>
      <c r="BZ51" s="46">
        <f t="shared" ref="BZ51" si="51">SUM(G51:BJ51)</f>
        <v>1</v>
      </c>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DG51" s="46" t="s">
        <v>723</v>
      </c>
      <c r="DO51" s="816"/>
      <c r="DR51" s="19" t="s">
        <v>852</v>
      </c>
      <c r="DS51" s="46" t="s">
        <v>854</v>
      </c>
    </row>
    <row r="52" spans="1:170" ht="56.25" x14ac:dyDescent="0.3">
      <c r="A52" s="149">
        <v>42</v>
      </c>
      <c r="B52" s="223" t="s">
        <v>595</v>
      </c>
      <c r="C52" s="140">
        <f t="shared" si="39"/>
        <v>1</v>
      </c>
      <c r="D52" s="140">
        <v>1</v>
      </c>
      <c r="E52" s="140">
        <f t="shared" si="44"/>
        <v>0</v>
      </c>
      <c r="F52" s="140">
        <f t="shared" si="45"/>
        <v>0</v>
      </c>
      <c r="G52" s="140">
        <f t="shared" ref="G52:G54" si="52">H52+I52+J52</f>
        <v>0</v>
      </c>
      <c r="H52" s="215"/>
      <c r="I52" s="157"/>
      <c r="J52" s="157"/>
      <c r="K52" s="215"/>
      <c r="L52" s="215"/>
      <c r="M52" s="140">
        <f t="shared" si="47"/>
        <v>0</v>
      </c>
      <c r="N52" s="215"/>
      <c r="O52" s="157"/>
      <c r="P52" s="215"/>
      <c r="Q52" s="157"/>
      <c r="R52" s="215"/>
      <c r="S52" s="157"/>
      <c r="T52" s="157"/>
      <c r="U52" s="140">
        <f t="shared" si="48"/>
        <v>0</v>
      </c>
      <c r="V52" s="157"/>
      <c r="W52" s="157"/>
      <c r="X52" s="157"/>
      <c r="Y52" s="157"/>
      <c r="Z52" s="215"/>
      <c r="AA52" s="157"/>
      <c r="AB52" s="157"/>
      <c r="AC52" s="157"/>
      <c r="AD52" s="141">
        <f t="shared" si="49"/>
        <v>0</v>
      </c>
      <c r="AE52" s="215"/>
      <c r="AF52" s="215"/>
      <c r="AG52" s="157"/>
      <c r="AH52" s="157"/>
      <c r="AI52" s="215"/>
      <c r="AJ52" s="157"/>
      <c r="AK52" s="168"/>
      <c r="AL52" s="157"/>
      <c r="AM52" s="157"/>
      <c r="AN52" s="157"/>
      <c r="AO52" s="157"/>
      <c r="AP52" s="157"/>
      <c r="AQ52" s="157"/>
      <c r="AR52" s="157"/>
      <c r="AS52" s="157"/>
      <c r="AT52" s="157"/>
      <c r="AU52" s="157"/>
      <c r="AV52" s="215"/>
      <c r="AW52" s="157"/>
      <c r="AX52" s="157"/>
      <c r="AY52" s="215"/>
      <c r="AZ52" s="215"/>
      <c r="BA52" s="157"/>
      <c r="BB52" s="157"/>
      <c r="BC52" s="157"/>
      <c r="BD52" s="215"/>
      <c r="BE52" s="157"/>
      <c r="BF52" s="157"/>
      <c r="BG52" s="140">
        <f t="shared" si="50"/>
        <v>0</v>
      </c>
      <c r="BH52" s="140"/>
      <c r="BI52" s="140"/>
      <c r="BJ52" s="140"/>
      <c r="BK52" s="152" t="s">
        <v>409</v>
      </c>
      <c r="BL52" s="149" t="s">
        <v>169</v>
      </c>
      <c r="BM52" s="154" t="s">
        <v>415</v>
      </c>
      <c r="BN52" s="205" t="s">
        <v>119</v>
      </c>
      <c r="BO52" s="149" t="s">
        <v>513</v>
      </c>
      <c r="BP52" s="149" t="s">
        <v>606</v>
      </c>
      <c r="BQ52" s="206"/>
      <c r="BR52" s="207"/>
      <c r="BS52" s="46"/>
      <c r="BT52" s="46"/>
      <c r="BU52" s="46"/>
      <c r="BV52" s="46"/>
      <c r="BW52" s="46"/>
      <c r="BX52" s="46"/>
      <c r="BY52" s="46"/>
      <c r="BZ52" s="46"/>
      <c r="CA52" s="46"/>
      <c r="CB52" s="46"/>
      <c r="CC52" s="46"/>
      <c r="CD52" s="46"/>
      <c r="CE52" s="46" t="s">
        <v>522</v>
      </c>
      <c r="CF52" s="46"/>
      <c r="CG52" s="46"/>
      <c r="CH52" s="46"/>
      <c r="CI52" s="46"/>
      <c r="CJ52" s="46"/>
      <c r="CK52" s="46"/>
      <c r="CL52" s="46"/>
      <c r="CM52" s="46"/>
      <c r="CN52" s="46"/>
      <c r="CO52" s="46"/>
      <c r="CP52" s="46"/>
      <c r="CQ52" s="46"/>
      <c r="CR52" s="46"/>
      <c r="CS52" s="46"/>
      <c r="CT52" s="46"/>
      <c r="CU52" s="46"/>
      <c r="CV52" s="46"/>
      <c r="CW52" s="46"/>
      <c r="CX52" s="46"/>
      <c r="CY52" s="46"/>
      <c r="DO52" s="816"/>
      <c r="DR52" s="19" t="s">
        <v>852</v>
      </c>
    </row>
    <row r="53" spans="1:170" ht="56.25" x14ac:dyDescent="0.3">
      <c r="A53" s="149">
        <v>43</v>
      </c>
      <c r="B53" s="223" t="s">
        <v>596</v>
      </c>
      <c r="C53" s="140">
        <f t="shared" si="39"/>
        <v>1</v>
      </c>
      <c r="D53" s="140">
        <v>1</v>
      </c>
      <c r="E53" s="140">
        <f t="shared" si="44"/>
        <v>0</v>
      </c>
      <c r="F53" s="140">
        <f t="shared" si="45"/>
        <v>0</v>
      </c>
      <c r="G53" s="140">
        <f t="shared" si="52"/>
        <v>0</v>
      </c>
      <c r="H53" s="215"/>
      <c r="I53" s="157"/>
      <c r="J53" s="157"/>
      <c r="K53" s="215"/>
      <c r="L53" s="215"/>
      <c r="M53" s="140">
        <f t="shared" si="47"/>
        <v>0</v>
      </c>
      <c r="N53" s="215"/>
      <c r="O53" s="157"/>
      <c r="P53" s="215"/>
      <c r="Q53" s="157"/>
      <c r="R53" s="215"/>
      <c r="S53" s="157"/>
      <c r="T53" s="157"/>
      <c r="U53" s="140">
        <f t="shared" si="48"/>
        <v>0</v>
      </c>
      <c r="V53" s="157"/>
      <c r="W53" s="157"/>
      <c r="X53" s="157"/>
      <c r="Y53" s="157"/>
      <c r="Z53" s="215"/>
      <c r="AA53" s="157"/>
      <c r="AB53" s="157"/>
      <c r="AC53" s="157"/>
      <c r="AD53" s="141">
        <f t="shared" si="49"/>
        <v>0</v>
      </c>
      <c r="AE53" s="215"/>
      <c r="AF53" s="215"/>
      <c r="AG53" s="157"/>
      <c r="AH53" s="157"/>
      <c r="AI53" s="215"/>
      <c r="AJ53" s="157"/>
      <c r="AK53" s="168"/>
      <c r="AL53" s="157"/>
      <c r="AM53" s="157"/>
      <c r="AN53" s="157"/>
      <c r="AO53" s="157"/>
      <c r="AP53" s="157"/>
      <c r="AQ53" s="157"/>
      <c r="AR53" s="157"/>
      <c r="AS53" s="157"/>
      <c r="AT53" s="157"/>
      <c r="AU53" s="157"/>
      <c r="AV53" s="215"/>
      <c r="AW53" s="157"/>
      <c r="AX53" s="157"/>
      <c r="AY53" s="215"/>
      <c r="AZ53" s="215"/>
      <c r="BA53" s="157"/>
      <c r="BB53" s="157"/>
      <c r="BC53" s="157"/>
      <c r="BD53" s="215"/>
      <c r="BE53" s="157"/>
      <c r="BF53" s="157"/>
      <c r="BG53" s="140">
        <f t="shared" si="50"/>
        <v>0</v>
      </c>
      <c r="BH53" s="140"/>
      <c r="BI53" s="140"/>
      <c r="BJ53" s="140"/>
      <c r="BK53" s="152" t="s">
        <v>409</v>
      </c>
      <c r="BL53" s="149" t="s">
        <v>169</v>
      </c>
      <c r="BM53" s="154" t="s">
        <v>415</v>
      </c>
      <c r="BN53" s="205" t="s">
        <v>119</v>
      </c>
      <c r="BO53" s="149" t="s">
        <v>513</v>
      </c>
      <c r="BP53" s="149" t="s">
        <v>606</v>
      </c>
      <c r="BQ53" s="206"/>
      <c r="BR53" s="207"/>
      <c r="BS53" s="46"/>
      <c r="BT53" s="46"/>
      <c r="BU53" s="46"/>
      <c r="BV53" s="46"/>
      <c r="BW53" s="46"/>
      <c r="BX53" s="46"/>
      <c r="BY53" s="46"/>
      <c r="BZ53" s="46"/>
      <c r="CA53" s="46"/>
      <c r="CB53" s="46"/>
      <c r="CC53" s="46"/>
      <c r="CD53" s="46"/>
      <c r="CE53" s="46" t="s">
        <v>522</v>
      </c>
      <c r="CF53" s="46"/>
      <c r="CG53" s="46"/>
      <c r="CH53" s="46"/>
      <c r="CI53" s="46"/>
      <c r="CJ53" s="46"/>
      <c r="CK53" s="46"/>
      <c r="CL53" s="46"/>
      <c r="CM53" s="46"/>
      <c r="CN53" s="46"/>
      <c r="CO53" s="46"/>
      <c r="CP53" s="46"/>
      <c r="CQ53" s="46"/>
      <c r="CR53" s="46"/>
      <c r="CS53" s="46"/>
      <c r="CT53" s="46"/>
      <c r="CU53" s="46"/>
      <c r="CV53" s="46"/>
      <c r="CW53" s="46"/>
      <c r="CX53" s="46"/>
      <c r="CY53" s="46"/>
      <c r="DO53" s="816"/>
      <c r="DR53" s="19" t="s">
        <v>852</v>
      </c>
    </row>
    <row r="54" spans="1:170" s="380" customFormat="1" ht="94.7" customHeight="1" x14ac:dyDescent="0.3">
      <c r="A54" s="379">
        <v>44</v>
      </c>
      <c r="B54" s="385" t="s">
        <v>521</v>
      </c>
      <c r="C54" s="386">
        <f t="shared" si="39"/>
        <v>1.3</v>
      </c>
      <c r="D54" s="386"/>
      <c r="E54" s="386">
        <f t="shared" si="44"/>
        <v>1.3</v>
      </c>
      <c r="F54" s="386">
        <f t="shared" si="45"/>
        <v>1.3</v>
      </c>
      <c r="G54" s="386">
        <f t="shared" si="52"/>
        <v>0</v>
      </c>
      <c r="H54" s="387"/>
      <c r="I54" s="388"/>
      <c r="J54" s="388"/>
      <c r="K54" s="387">
        <v>1.3</v>
      </c>
      <c r="L54" s="387"/>
      <c r="M54" s="386">
        <f t="shared" si="47"/>
        <v>0</v>
      </c>
      <c r="N54" s="387"/>
      <c r="O54" s="388"/>
      <c r="P54" s="387"/>
      <c r="Q54" s="388"/>
      <c r="R54" s="387"/>
      <c r="S54" s="388"/>
      <c r="T54" s="388"/>
      <c r="U54" s="386">
        <f t="shared" si="48"/>
        <v>0</v>
      </c>
      <c r="V54" s="388"/>
      <c r="W54" s="388"/>
      <c r="X54" s="388"/>
      <c r="Y54" s="388"/>
      <c r="Z54" s="387"/>
      <c r="AA54" s="388"/>
      <c r="AB54" s="388"/>
      <c r="AC54" s="388"/>
      <c r="AD54" s="389">
        <f t="shared" si="49"/>
        <v>0</v>
      </c>
      <c r="AE54" s="387"/>
      <c r="AF54" s="387"/>
      <c r="AG54" s="388"/>
      <c r="AH54" s="388"/>
      <c r="AI54" s="387"/>
      <c r="AJ54" s="388"/>
      <c r="AK54" s="390"/>
      <c r="AL54" s="388"/>
      <c r="AM54" s="388"/>
      <c r="AN54" s="388"/>
      <c r="AO54" s="388"/>
      <c r="AP54" s="388"/>
      <c r="AQ54" s="388"/>
      <c r="AR54" s="388"/>
      <c r="AS54" s="388"/>
      <c r="AT54" s="388"/>
      <c r="AU54" s="388"/>
      <c r="AV54" s="387"/>
      <c r="AW54" s="388"/>
      <c r="AX54" s="388"/>
      <c r="AY54" s="387"/>
      <c r="AZ54" s="387"/>
      <c r="BA54" s="388"/>
      <c r="BB54" s="388"/>
      <c r="BC54" s="388"/>
      <c r="BD54" s="387"/>
      <c r="BE54" s="388"/>
      <c r="BF54" s="388"/>
      <c r="BG54" s="386">
        <f t="shared" si="50"/>
        <v>0</v>
      </c>
      <c r="BH54" s="386"/>
      <c r="BI54" s="386"/>
      <c r="BJ54" s="386"/>
      <c r="BK54" s="391" t="s">
        <v>409</v>
      </c>
      <c r="BL54" s="379" t="s">
        <v>169</v>
      </c>
      <c r="BM54" s="392" t="s">
        <v>415</v>
      </c>
      <c r="BN54" s="393" t="s">
        <v>92</v>
      </c>
      <c r="BO54" s="379" t="s">
        <v>570</v>
      </c>
      <c r="BP54" s="379" t="s">
        <v>606</v>
      </c>
      <c r="BQ54" s="394"/>
      <c r="BR54" s="395"/>
      <c r="CE54" s="380" t="s">
        <v>522</v>
      </c>
      <c r="DO54" s="816"/>
      <c r="DR54" s="396" t="s">
        <v>852</v>
      </c>
    </row>
    <row r="55" spans="1:170" ht="56.25" x14ac:dyDescent="0.3">
      <c r="A55" s="149">
        <v>45</v>
      </c>
      <c r="B55" s="230" t="s">
        <v>663</v>
      </c>
      <c r="C55" s="140">
        <f t="shared" ref="C55:C57" si="53">D55+E55</f>
        <v>1051.8800000000001</v>
      </c>
      <c r="D55" s="140">
        <v>1051.8800000000001</v>
      </c>
      <c r="E55" s="140">
        <f t="shared" si="44"/>
        <v>0</v>
      </c>
      <c r="F55" s="140">
        <f t="shared" si="45"/>
        <v>0</v>
      </c>
      <c r="G55" s="140">
        <f>H55+I55+J55</f>
        <v>0</v>
      </c>
      <c r="H55" s="219"/>
      <c r="I55" s="157"/>
      <c r="J55" s="157"/>
      <c r="K55" s="168"/>
      <c r="L55" s="168"/>
      <c r="M55" s="140">
        <f t="shared" ref="M55" si="54">SUM(N55:P55)</f>
        <v>0</v>
      </c>
      <c r="N55" s="168"/>
      <c r="O55" s="157"/>
      <c r="P55" s="168"/>
      <c r="Q55" s="157"/>
      <c r="R55" s="168"/>
      <c r="S55" s="157"/>
      <c r="T55" s="157"/>
      <c r="U55" s="140">
        <f t="shared" ref="U55:U57" si="55">V55+W55+X55+Y55+Z55+AA55+AB55+AC55+AD55+AU55+AV55+AW55+AX55+AY55+AZ55+BA55+BB55+BC55+BD55+BE55+BF55</f>
        <v>0</v>
      </c>
      <c r="V55" s="157"/>
      <c r="W55" s="157"/>
      <c r="X55" s="157"/>
      <c r="Y55" s="157"/>
      <c r="Z55" s="168"/>
      <c r="AA55" s="157"/>
      <c r="AB55" s="157"/>
      <c r="AC55" s="157"/>
      <c r="AD55" s="141">
        <f t="shared" ref="AD55:AD57" si="56">SUM(AE55:AT55)</f>
        <v>0</v>
      </c>
      <c r="AE55" s="168"/>
      <c r="AF55" s="168"/>
      <c r="AG55" s="157"/>
      <c r="AH55" s="157"/>
      <c r="AI55" s="168"/>
      <c r="AJ55" s="157"/>
      <c r="AK55" s="168"/>
      <c r="AL55" s="157"/>
      <c r="AM55" s="157"/>
      <c r="AN55" s="157"/>
      <c r="AO55" s="157"/>
      <c r="AP55" s="157"/>
      <c r="AQ55" s="157"/>
      <c r="AR55" s="157"/>
      <c r="AS55" s="157"/>
      <c r="AT55" s="157"/>
      <c r="AU55" s="157"/>
      <c r="AV55" s="168"/>
      <c r="AW55" s="157"/>
      <c r="AX55" s="157"/>
      <c r="AY55" s="168"/>
      <c r="AZ55" s="168"/>
      <c r="BA55" s="157"/>
      <c r="BB55" s="157"/>
      <c r="BC55" s="157"/>
      <c r="BD55" s="168"/>
      <c r="BE55" s="157"/>
      <c r="BF55" s="157"/>
      <c r="BG55" s="140">
        <f t="shared" si="50"/>
        <v>0</v>
      </c>
      <c r="BH55" s="56"/>
      <c r="BI55" s="149"/>
      <c r="BJ55" s="56"/>
      <c r="BK55" s="152" t="s">
        <v>409</v>
      </c>
      <c r="BL55" s="153" t="s">
        <v>169</v>
      </c>
      <c r="BM55" s="56"/>
      <c r="BN55" s="153" t="s">
        <v>79</v>
      </c>
      <c r="BO55" s="149" t="s">
        <v>572</v>
      </c>
      <c r="BP55" s="149" t="s">
        <v>606</v>
      </c>
      <c r="BQ55" s="206"/>
      <c r="BR55" s="207"/>
      <c r="BS55" s="46"/>
      <c r="BT55" s="46"/>
      <c r="BU55" s="46"/>
      <c r="BV55" s="46"/>
      <c r="BW55" s="46"/>
      <c r="BX55" s="46"/>
      <c r="BY55" s="46"/>
      <c r="BZ55" s="46"/>
      <c r="CA55" s="46"/>
      <c r="CB55" s="46"/>
      <c r="CC55" s="46"/>
      <c r="CD55" s="46"/>
      <c r="CE55" s="46"/>
      <c r="CF55" s="184"/>
      <c r="CG55" s="46"/>
      <c r="CH55" s="46"/>
      <c r="CI55" s="46"/>
      <c r="CJ55" s="46"/>
      <c r="CK55" s="46"/>
      <c r="CL55" s="46"/>
      <c r="CM55" s="46"/>
      <c r="CN55" s="46"/>
      <c r="CO55" s="46"/>
      <c r="CP55" s="46"/>
      <c r="CQ55" s="46"/>
      <c r="CR55" s="46"/>
      <c r="CS55" s="46"/>
      <c r="CT55" s="46"/>
      <c r="CU55" s="46"/>
      <c r="CV55" s="46"/>
      <c r="CW55" s="46"/>
      <c r="CX55" s="46"/>
      <c r="CY55" s="46"/>
      <c r="DF55" s="46" t="s">
        <v>796</v>
      </c>
      <c r="DR55" s="19" t="s">
        <v>853</v>
      </c>
    </row>
    <row r="56" spans="1:170" s="380" customFormat="1" ht="49.5" x14ac:dyDescent="0.3">
      <c r="A56" s="372">
        <v>46</v>
      </c>
      <c r="B56" s="373" t="s">
        <v>873</v>
      </c>
      <c r="C56" s="374">
        <f t="shared" si="53"/>
        <v>16</v>
      </c>
      <c r="D56" s="374">
        <v>16</v>
      </c>
      <c r="E56" s="374"/>
      <c r="F56" s="374"/>
      <c r="G56" s="374"/>
      <c r="H56" s="375"/>
      <c r="I56" s="375"/>
      <c r="J56" s="375"/>
      <c r="K56" s="376"/>
      <c r="L56" s="375"/>
      <c r="M56" s="374"/>
      <c r="N56" s="375"/>
      <c r="O56" s="375"/>
      <c r="P56" s="376"/>
      <c r="Q56" s="375"/>
      <c r="R56" s="375"/>
      <c r="S56" s="375"/>
      <c r="T56" s="375"/>
      <c r="U56" s="374">
        <f t="shared" si="55"/>
        <v>0</v>
      </c>
      <c r="V56" s="375"/>
      <c r="W56" s="375"/>
      <c r="X56" s="375"/>
      <c r="Y56" s="375"/>
      <c r="Z56" s="375"/>
      <c r="AA56" s="375"/>
      <c r="AB56" s="375"/>
      <c r="AC56" s="375"/>
      <c r="AD56" s="377">
        <f t="shared" si="56"/>
        <v>0</v>
      </c>
      <c r="AE56" s="375"/>
      <c r="AF56" s="375"/>
      <c r="AG56" s="375"/>
      <c r="AH56" s="375"/>
      <c r="AI56" s="375"/>
      <c r="AJ56" s="375"/>
      <c r="AK56" s="376"/>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7">
        <f t="shared" si="50"/>
        <v>0</v>
      </c>
      <c r="BH56" s="373"/>
      <c r="BI56" s="373"/>
      <c r="BJ56" s="373"/>
      <c r="BK56" s="378" t="s">
        <v>409</v>
      </c>
      <c r="BL56" s="372" t="s">
        <v>169</v>
      </c>
      <c r="BM56" s="372" t="s">
        <v>874</v>
      </c>
      <c r="BN56" s="372" t="s">
        <v>94</v>
      </c>
      <c r="BO56" s="372" t="s">
        <v>875</v>
      </c>
      <c r="BP56" s="379" t="s">
        <v>863</v>
      </c>
      <c r="BW56" s="381"/>
      <c r="BY56" s="381"/>
      <c r="CB56" s="381"/>
      <c r="CD56" s="381"/>
      <c r="CF56" s="381"/>
      <c r="CG56" s="381"/>
      <c r="CH56" s="381"/>
      <c r="CI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c r="DJ56" s="381"/>
      <c r="DK56" s="381"/>
      <c r="DL56" s="381"/>
      <c r="DM56" s="381"/>
      <c r="DN56" s="381"/>
      <c r="DO56" s="381"/>
      <c r="DP56" s="381"/>
      <c r="DQ56" s="381"/>
      <c r="DR56" s="382" t="s">
        <v>876</v>
      </c>
      <c r="DS56" s="381" t="s">
        <v>877</v>
      </c>
      <c r="DT56" s="381"/>
      <c r="DU56" s="381"/>
      <c r="DW56" s="381"/>
      <c r="DX56" s="381"/>
      <c r="DY56" s="381"/>
      <c r="DZ56" s="381"/>
      <c r="EB56" s="381"/>
      <c r="EC56" s="383"/>
      <c r="ED56" s="383"/>
      <c r="EE56" s="383"/>
      <c r="EF56" s="384"/>
      <c r="EG56" s="381"/>
      <c r="EH56" s="381"/>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row>
    <row r="57" spans="1:170" s="250" customFormat="1" ht="75" customHeight="1" x14ac:dyDescent="0.3">
      <c r="A57" s="239">
        <v>47</v>
      </c>
      <c r="B57" s="246" t="s">
        <v>882</v>
      </c>
      <c r="C57" s="241">
        <f t="shared" si="53"/>
        <v>0.4</v>
      </c>
      <c r="D57" s="241"/>
      <c r="E57" s="241">
        <f t="shared" ref="E57" si="57">F57+U57+BG57</f>
        <v>0.4</v>
      </c>
      <c r="F57" s="241">
        <f t="shared" ref="F57" si="58">G57+K57+L57+M57+R57+S57+T57</f>
        <v>0.4</v>
      </c>
      <c r="G57" s="241">
        <f t="shared" ref="G57" si="59">H57+I57+J57</f>
        <v>0</v>
      </c>
      <c r="H57" s="243"/>
      <c r="I57" s="243"/>
      <c r="J57" s="243"/>
      <c r="K57" s="243">
        <v>0.4</v>
      </c>
      <c r="L57" s="243"/>
      <c r="M57" s="241">
        <f t="shared" ref="M57" si="60">SUM(N57:P57)</f>
        <v>0</v>
      </c>
      <c r="N57" s="243"/>
      <c r="O57" s="243"/>
      <c r="P57" s="244"/>
      <c r="Q57" s="243"/>
      <c r="R57" s="243"/>
      <c r="S57" s="243"/>
      <c r="T57" s="243"/>
      <c r="U57" s="241">
        <f t="shared" si="55"/>
        <v>0</v>
      </c>
      <c r="V57" s="243"/>
      <c r="W57" s="243"/>
      <c r="X57" s="243"/>
      <c r="Y57" s="243"/>
      <c r="Z57" s="243"/>
      <c r="AA57" s="243"/>
      <c r="AB57" s="243"/>
      <c r="AC57" s="243"/>
      <c r="AD57" s="245">
        <f t="shared" si="56"/>
        <v>0</v>
      </c>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1">
        <f t="shared" si="50"/>
        <v>0</v>
      </c>
      <c r="BH57" s="246"/>
      <c r="BI57" s="246"/>
      <c r="BJ57" s="246"/>
      <c r="BK57" s="247" t="s">
        <v>409</v>
      </c>
      <c r="BL57" s="305" t="s">
        <v>169</v>
      </c>
      <c r="BM57" s="239"/>
      <c r="BN57" s="239" t="s">
        <v>121</v>
      </c>
      <c r="BO57" s="239" t="s">
        <v>512</v>
      </c>
      <c r="BP57" s="379" t="s">
        <v>863</v>
      </c>
      <c r="BQ57" s="249" t="s">
        <v>392</v>
      </c>
      <c r="BT57" s="251" t="s">
        <v>133</v>
      </c>
      <c r="BZ57" s="250">
        <f t="shared" ref="BZ57" si="61">SUM(G57:BJ57)</f>
        <v>0.4</v>
      </c>
      <c r="CF57" s="343"/>
      <c r="DF57" s="250" t="s">
        <v>774</v>
      </c>
      <c r="DR57" s="430" t="s">
        <v>881</v>
      </c>
    </row>
  </sheetData>
  <autoFilter ref="A9:DQ55"/>
  <mergeCells count="64">
    <mergeCell ref="DR5:DR8"/>
    <mergeCell ref="A39:A40"/>
    <mergeCell ref="B39:B40"/>
    <mergeCell ref="BO39:BO40"/>
    <mergeCell ref="BP39:BP40"/>
    <mergeCell ref="BF7:BF8"/>
    <mergeCell ref="AU7:AU8"/>
    <mergeCell ref="AV7:AV8"/>
    <mergeCell ref="AW7:AW8"/>
    <mergeCell ref="AX7:AX8"/>
    <mergeCell ref="AY7:AY8"/>
    <mergeCell ref="AZ7:AZ8"/>
    <mergeCell ref="BA7:BA8"/>
    <mergeCell ref="BB7:BB8"/>
    <mergeCell ref="BC7:BC8"/>
    <mergeCell ref="BD7:BD8"/>
    <mergeCell ref="AC7:AC8"/>
    <mergeCell ref="DO53:DO54"/>
    <mergeCell ref="DO48:DO50"/>
    <mergeCell ref="DO51:DO52"/>
    <mergeCell ref="BG7:BG8"/>
    <mergeCell ref="BH7:BH8"/>
    <mergeCell ref="BI7:BI8"/>
    <mergeCell ref="BJ7:BJ8"/>
    <mergeCell ref="BK5:BK8"/>
    <mergeCell ref="BL5:BL8"/>
    <mergeCell ref="BM5:BM8"/>
    <mergeCell ref="BN5:BN8"/>
    <mergeCell ref="BO5:BO8"/>
    <mergeCell ref="BP5:BP8"/>
    <mergeCell ref="DO41:DO42"/>
    <mergeCell ref="DO39:DO40"/>
    <mergeCell ref="G7:J7"/>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K7:K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s>
  <phoneticPr fontId="31" type="noConversion"/>
  <pageMargins left="0.59" right="0.52" top="0.49" bottom="0.45" header="0.3" footer="0.3"/>
  <pageSetup paperSize="9" scale="52" orientation="landscape" r:id="rId1"/>
  <colBreaks count="1" manualBreakCount="1">
    <brk id="1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Phụ lục 01</vt:lpstr>
      <vt:lpstr>Sheet1</vt:lpstr>
      <vt:lpstr>Sheet2</vt:lpstr>
      <vt:lpstr>DANH MUC 2023 GOC </vt:lpstr>
      <vt:lpstr>DANH MUC 2022</vt:lpstr>
      <vt:lpstr>đăng ký mới</vt:lpstr>
      <vt:lpstr>TT MANGDEN</vt:lpstr>
      <vt:lpstr>MANG CANH</vt:lpstr>
      <vt:lpstr>MBUT</vt:lpstr>
      <vt:lpstr>XHIEU</vt:lpstr>
      <vt:lpstr>XPOE</vt:lpstr>
      <vt:lpstr>NGOCTEM</vt:lpstr>
      <vt:lpstr>DAKRING</vt:lpstr>
      <vt:lpstr>DAKNEN</vt:lpstr>
      <vt:lpstr>DAKTANG</vt:lpstr>
      <vt:lpstr>HIEU</vt:lpstr>
      <vt:lpstr>po e</vt:lpstr>
      <vt:lpstr>ngok tem</vt:lpstr>
      <vt:lpstr>dak tang</vt:lpstr>
      <vt:lpstr>DAKTANG!Print_Area</vt:lpstr>
      <vt:lpstr>'DANH MUC 2022'!Print_Area</vt:lpstr>
      <vt:lpstr>'DANH MUC 2023 GOC '!Print_Area</vt:lpstr>
      <vt:lpstr>'MANG CANH'!Print_Area</vt:lpstr>
      <vt:lpstr>NGOCTEM!Print_Area</vt:lpstr>
      <vt:lpstr>'ngok tem'!Print_Area</vt:lpstr>
      <vt:lpstr>'Phụ lục 01'!Print_Area</vt:lpstr>
      <vt:lpstr>'po e'!Print_Area</vt:lpstr>
      <vt:lpstr>'TT MANGDEN'!Print_Area</vt:lpstr>
      <vt:lpstr>XHIEU!Print_Area</vt:lpstr>
      <vt:lpstr>XPOE!Print_Area</vt:lpstr>
      <vt:lpstr>'DANH MUC 2022'!Print_Titles</vt:lpstr>
      <vt:lpstr>'DANH MUC 2023 GOC '!Print_Titles</vt:lpstr>
      <vt:lpstr>'Phụ lục 01'!Print_Titles</vt:lpstr>
    </vt:vector>
  </TitlesOfParts>
  <Company>QuyNhonComputer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2023-02-21T08:01:04Z</cp:lastPrinted>
  <dcterms:created xsi:type="dcterms:W3CDTF">2021-10-22T07:18:49Z</dcterms:created>
  <dcterms:modified xsi:type="dcterms:W3CDTF">2023-06-20T11:08:25Z</dcterms:modified>
</cp:coreProperties>
</file>